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3"/>
  </bookViews>
  <sheets>
    <sheet name="0с13" sheetId="1" r:id="rId1"/>
    <sheet name="0с1" sheetId="3" r:id="rId2"/>
    <sheet name="1с2" sheetId="2" r:id="rId3"/>
    <sheet name="2с3" sheetId="4" r:id="rId4"/>
    <sheet name="3с4" sheetId="5" r:id="rId5"/>
    <sheet name="4с5" sheetId="6" r:id="rId6"/>
    <sheet name="5с6" sheetId="7" r:id="rId7"/>
    <sheet name="6с7" sheetId="8" r:id="rId8"/>
    <sheet name="7с8" sheetId="9" r:id="rId9"/>
    <sheet name="8с9" sheetId="10" r:id="rId10"/>
    <sheet name="9с10" sheetId="11" r:id="rId11"/>
    <sheet name="10с11" sheetId="12" r:id="rId12"/>
    <sheet name="11с12" sheetId="13" r:id="rId13"/>
    <sheet name="12с13" sheetId="14" r:id="rId14"/>
  </sheets>
  <calcPr calcId="145621"/>
</workbook>
</file>

<file path=xl/calcChain.xml><?xml version="1.0" encoding="utf-8"?>
<calcChain xmlns="http://schemas.openxmlformats.org/spreadsheetml/2006/main">
  <c r="I45" i="14" l="1"/>
  <c r="H45" i="14"/>
  <c r="G45" i="14"/>
  <c r="I43" i="14"/>
  <c r="H43" i="14"/>
  <c r="G43" i="14"/>
  <c r="I37" i="14"/>
  <c r="H37" i="14"/>
  <c r="G37" i="14"/>
  <c r="I34" i="14"/>
  <c r="H34" i="14"/>
  <c r="G34" i="14"/>
  <c r="I29" i="14"/>
  <c r="H29" i="14"/>
  <c r="G29" i="14"/>
  <c r="I24" i="14"/>
  <c r="H24" i="14"/>
  <c r="G24" i="14"/>
  <c r="I19" i="14"/>
  <c r="H19" i="14"/>
  <c r="G19" i="14"/>
  <c r="I16" i="14"/>
  <c r="H16" i="14"/>
  <c r="G16" i="14"/>
  <c r="I14" i="14"/>
  <c r="H14" i="14"/>
  <c r="G14" i="14"/>
  <c r="I6" i="14"/>
  <c r="H6" i="14"/>
  <c r="G6" i="14"/>
  <c r="F45" i="14"/>
  <c r="E45" i="14"/>
  <c r="D45" i="14"/>
  <c r="F43" i="14"/>
  <c r="E43" i="14"/>
  <c r="D43" i="14"/>
  <c r="F37" i="14"/>
  <c r="E37" i="14"/>
  <c r="D37" i="14"/>
  <c r="F34" i="14"/>
  <c r="E34" i="14"/>
  <c r="D34" i="14"/>
  <c r="F29" i="14"/>
  <c r="E29" i="14"/>
  <c r="D29" i="14"/>
  <c r="F24" i="14"/>
  <c r="E24" i="14"/>
  <c r="D24" i="14"/>
  <c r="F19" i="14"/>
  <c r="E19" i="14"/>
  <c r="D19" i="14"/>
  <c r="F16" i="14"/>
  <c r="E16" i="14"/>
  <c r="D16" i="14"/>
  <c r="F14" i="14"/>
  <c r="E14" i="14"/>
  <c r="D14" i="14"/>
  <c r="F6" i="14"/>
  <c r="F47" i="14" s="1"/>
  <c r="E6" i="14"/>
  <c r="D6" i="14"/>
  <c r="J6" i="14" s="1"/>
  <c r="L46" i="14"/>
  <c r="K46" i="14"/>
  <c r="J46" i="14"/>
  <c r="K45" i="14"/>
  <c r="L45" i="14"/>
  <c r="J45" i="14"/>
  <c r="L44" i="14"/>
  <c r="K44" i="14"/>
  <c r="J44" i="14"/>
  <c r="K43" i="14"/>
  <c r="L43" i="14"/>
  <c r="J43" i="14"/>
  <c r="L42" i="14"/>
  <c r="K42" i="14"/>
  <c r="J42" i="14"/>
  <c r="L41" i="14"/>
  <c r="K41" i="14"/>
  <c r="J41" i="14"/>
  <c r="L40" i="14"/>
  <c r="K40" i="14"/>
  <c r="J40" i="14"/>
  <c r="L39" i="14"/>
  <c r="K39" i="14"/>
  <c r="J39" i="14"/>
  <c r="L38" i="14"/>
  <c r="K38" i="14"/>
  <c r="J38" i="14"/>
  <c r="K37" i="14"/>
  <c r="L37" i="14"/>
  <c r="J37" i="14"/>
  <c r="L36" i="14"/>
  <c r="K36" i="14"/>
  <c r="J36" i="14"/>
  <c r="L35" i="14"/>
  <c r="K35" i="14"/>
  <c r="J35" i="14"/>
  <c r="J34" i="14"/>
  <c r="K34" i="14"/>
  <c r="L33" i="14"/>
  <c r="K33" i="14"/>
  <c r="J33" i="14"/>
  <c r="L32" i="14"/>
  <c r="K32" i="14"/>
  <c r="J32" i="14"/>
  <c r="L31" i="14"/>
  <c r="K31" i="14"/>
  <c r="J31" i="14"/>
  <c r="L30" i="14"/>
  <c r="K30" i="14"/>
  <c r="J30" i="14"/>
  <c r="L29" i="14"/>
  <c r="J29" i="14"/>
  <c r="L28" i="14"/>
  <c r="K28" i="14"/>
  <c r="J28" i="14"/>
  <c r="L27" i="14"/>
  <c r="K27" i="14"/>
  <c r="J27" i="14"/>
  <c r="L26" i="14"/>
  <c r="K26" i="14"/>
  <c r="J26" i="14"/>
  <c r="L25" i="14"/>
  <c r="K25" i="14"/>
  <c r="J25" i="14"/>
  <c r="K24" i="14"/>
  <c r="L23" i="14"/>
  <c r="K23" i="14"/>
  <c r="J23" i="14"/>
  <c r="L22" i="14"/>
  <c r="K22" i="14"/>
  <c r="J22" i="14"/>
  <c r="L21" i="14"/>
  <c r="K21" i="14"/>
  <c r="J21" i="14"/>
  <c r="L20" i="14"/>
  <c r="K20" i="14"/>
  <c r="J20" i="14"/>
  <c r="L19" i="14"/>
  <c r="J19" i="14"/>
  <c r="L18" i="14"/>
  <c r="K18" i="14"/>
  <c r="J18" i="14"/>
  <c r="L17" i="14"/>
  <c r="K17" i="14"/>
  <c r="J17" i="14"/>
  <c r="K16" i="14"/>
  <c r="J16" i="14"/>
  <c r="L15" i="14"/>
  <c r="K15" i="14"/>
  <c r="J15" i="14"/>
  <c r="L14" i="14"/>
  <c r="K14" i="14"/>
  <c r="J14" i="14"/>
  <c r="L13" i="14"/>
  <c r="K13" i="14"/>
  <c r="J13" i="14"/>
  <c r="L12" i="14"/>
  <c r="K12" i="14"/>
  <c r="J12" i="14"/>
  <c r="L11" i="14"/>
  <c r="K11" i="14"/>
  <c r="J11" i="14"/>
  <c r="L10" i="14"/>
  <c r="K10" i="14"/>
  <c r="J10" i="14"/>
  <c r="L9" i="14"/>
  <c r="K9" i="14"/>
  <c r="J9" i="14"/>
  <c r="L8" i="14"/>
  <c r="K8" i="14"/>
  <c r="J8" i="14"/>
  <c r="L7" i="14"/>
  <c r="K7" i="14"/>
  <c r="J7" i="14"/>
  <c r="I47" i="14"/>
  <c r="H47" i="14"/>
  <c r="E47" i="14"/>
  <c r="I45" i="13"/>
  <c r="H45" i="13"/>
  <c r="G45" i="13"/>
  <c r="I43" i="13"/>
  <c r="H43" i="13"/>
  <c r="G43" i="13"/>
  <c r="I37" i="13"/>
  <c r="H37" i="13"/>
  <c r="G37" i="13"/>
  <c r="I34" i="13"/>
  <c r="H34" i="13"/>
  <c r="G34" i="13"/>
  <c r="I29" i="13"/>
  <c r="H29" i="13"/>
  <c r="G29" i="13"/>
  <c r="I24" i="13"/>
  <c r="H24" i="13"/>
  <c r="G24" i="13"/>
  <c r="I19" i="13"/>
  <c r="H19" i="13"/>
  <c r="G19" i="13"/>
  <c r="I16" i="13"/>
  <c r="H16" i="13"/>
  <c r="G16" i="13"/>
  <c r="I14" i="13"/>
  <c r="H14" i="13"/>
  <c r="G14" i="13"/>
  <c r="I6" i="13"/>
  <c r="H6" i="13"/>
  <c r="G6" i="13"/>
  <c r="F45" i="13"/>
  <c r="E45" i="13"/>
  <c r="D45" i="13"/>
  <c r="F43" i="13"/>
  <c r="E43" i="13"/>
  <c r="D43" i="13"/>
  <c r="F37" i="13"/>
  <c r="E37" i="13"/>
  <c r="D37" i="13"/>
  <c r="F34" i="13"/>
  <c r="E34" i="13"/>
  <c r="D34" i="13"/>
  <c r="F29" i="13"/>
  <c r="E29" i="13"/>
  <c r="D29" i="13"/>
  <c r="F24" i="13"/>
  <c r="E24" i="13"/>
  <c r="D24" i="13"/>
  <c r="F19" i="13"/>
  <c r="E19" i="13"/>
  <c r="D19" i="13"/>
  <c r="F16" i="13"/>
  <c r="E16" i="13"/>
  <c r="D16" i="13"/>
  <c r="F14" i="13"/>
  <c r="E14" i="13"/>
  <c r="D14" i="13"/>
  <c r="F6" i="13"/>
  <c r="F47" i="13" s="1"/>
  <c r="E6" i="13"/>
  <c r="D6" i="13"/>
  <c r="L46" i="13"/>
  <c r="K46" i="13"/>
  <c r="J46" i="13"/>
  <c r="L45" i="13"/>
  <c r="J45" i="13"/>
  <c r="L44" i="13"/>
  <c r="K44" i="13"/>
  <c r="J44" i="13"/>
  <c r="K43" i="13"/>
  <c r="L43" i="13"/>
  <c r="L42" i="13"/>
  <c r="K42" i="13"/>
  <c r="J42" i="13"/>
  <c r="L41" i="13"/>
  <c r="K41" i="13"/>
  <c r="J41" i="13"/>
  <c r="L40" i="13"/>
  <c r="K40" i="13"/>
  <c r="J40" i="13"/>
  <c r="L39" i="13"/>
  <c r="K39" i="13"/>
  <c r="J39" i="13"/>
  <c r="L38" i="13"/>
  <c r="K38" i="13"/>
  <c r="J38" i="13"/>
  <c r="L37" i="13"/>
  <c r="J37" i="13"/>
  <c r="L36" i="13"/>
  <c r="K36" i="13"/>
  <c r="J36" i="13"/>
  <c r="L35" i="13"/>
  <c r="K35" i="13"/>
  <c r="J35" i="13"/>
  <c r="J34" i="13"/>
  <c r="K34" i="13"/>
  <c r="L33" i="13"/>
  <c r="K33" i="13"/>
  <c r="J33" i="13"/>
  <c r="L32" i="13"/>
  <c r="K32" i="13"/>
  <c r="J32" i="13"/>
  <c r="L31" i="13"/>
  <c r="K31" i="13"/>
  <c r="J31" i="13"/>
  <c r="L30" i="13"/>
  <c r="K30" i="13"/>
  <c r="J30" i="13"/>
  <c r="K29" i="13"/>
  <c r="L29" i="13"/>
  <c r="J29" i="13"/>
  <c r="L28" i="13"/>
  <c r="K28" i="13"/>
  <c r="J28" i="13"/>
  <c r="L27" i="13"/>
  <c r="K27" i="13"/>
  <c r="J27" i="13"/>
  <c r="L26" i="13"/>
  <c r="K26" i="13"/>
  <c r="J26" i="13"/>
  <c r="L25" i="13"/>
  <c r="K25" i="13"/>
  <c r="J25" i="13"/>
  <c r="K24" i="13"/>
  <c r="L23" i="13"/>
  <c r="K23" i="13"/>
  <c r="J23" i="13"/>
  <c r="L22" i="13"/>
  <c r="K22" i="13"/>
  <c r="J22" i="13"/>
  <c r="L21" i="13"/>
  <c r="K21" i="13"/>
  <c r="J21" i="13"/>
  <c r="L20" i="13"/>
  <c r="K20" i="13"/>
  <c r="J20" i="13"/>
  <c r="L19" i="13"/>
  <c r="J19" i="13"/>
  <c r="L18" i="13"/>
  <c r="K18" i="13"/>
  <c r="J18" i="13"/>
  <c r="L17" i="13"/>
  <c r="K17" i="13"/>
  <c r="J17" i="13"/>
  <c r="K16" i="13"/>
  <c r="J16" i="13"/>
  <c r="L15" i="13"/>
  <c r="K15" i="13"/>
  <c r="J15" i="13"/>
  <c r="L14" i="13"/>
  <c r="J14" i="13"/>
  <c r="L13" i="13"/>
  <c r="K13" i="13"/>
  <c r="J13" i="13"/>
  <c r="L12" i="13"/>
  <c r="K12" i="13"/>
  <c r="J12" i="13"/>
  <c r="L11" i="13"/>
  <c r="K11" i="13"/>
  <c r="J11" i="13"/>
  <c r="L10" i="13"/>
  <c r="K10" i="13"/>
  <c r="J10" i="13"/>
  <c r="L9" i="13"/>
  <c r="K9" i="13"/>
  <c r="J9" i="13"/>
  <c r="L8" i="13"/>
  <c r="K8" i="13"/>
  <c r="J8" i="13"/>
  <c r="L7" i="13"/>
  <c r="K7" i="13"/>
  <c r="J7" i="13"/>
  <c r="I47" i="13"/>
  <c r="E47" i="13"/>
  <c r="I45" i="12"/>
  <c r="H45" i="12"/>
  <c r="G45" i="12"/>
  <c r="I43" i="12"/>
  <c r="H43" i="12"/>
  <c r="G43" i="12"/>
  <c r="I37" i="12"/>
  <c r="H37" i="12"/>
  <c r="G37" i="12"/>
  <c r="I34" i="12"/>
  <c r="H34" i="12"/>
  <c r="G34" i="12"/>
  <c r="I29" i="12"/>
  <c r="H29" i="12"/>
  <c r="G29" i="12"/>
  <c r="I24" i="12"/>
  <c r="H24" i="12"/>
  <c r="G24" i="12"/>
  <c r="I19" i="12"/>
  <c r="H19" i="12"/>
  <c r="G19" i="12"/>
  <c r="I16" i="12"/>
  <c r="H16" i="12"/>
  <c r="G16" i="12"/>
  <c r="I14" i="12"/>
  <c r="H14" i="12"/>
  <c r="G14" i="12"/>
  <c r="I6" i="12"/>
  <c r="H6" i="12"/>
  <c r="G6" i="12"/>
  <c r="F45" i="12"/>
  <c r="E45" i="12"/>
  <c r="D45" i="12"/>
  <c r="F43" i="12"/>
  <c r="E43" i="12"/>
  <c r="D43" i="12"/>
  <c r="F37" i="12"/>
  <c r="E37" i="12"/>
  <c r="D37" i="12"/>
  <c r="F34" i="12"/>
  <c r="E34" i="12"/>
  <c r="D34" i="12"/>
  <c r="F29" i="12"/>
  <c r="E29" i="12"/>
  <c r="D29" i="12"/>
  <c r="F24" i="12"/>
  <c r="E24" i="12"/>
  <c r="D24" i="12"/>
  <c r="J24" i="12" s="1"/>
  <c r="F19" i="12"/>
  <c r="E19" i="12"/>
  <c r="D19" i="12"/>
  <c r="F16" i="12"/>
  <c r="E16" i="12"/>
  <c r="D16" i="12"/>
  <c r="F14" i="12"/>
  <c r="E14" i="12"/>
  <c r="D14" i="12"/>
  <c r="F6" i="12"/>
  <c r="E6" i="12"/>
  <c r="D6" i="12"/>
  <c r="D47" i="12" s="1"/>
  <c r="L46" i="12"/>
  <c r="K46" i="12"/>
  <c r="J46" i="12"/>
  <c r="L45" i="12"/>
  <c r="K45" i="12"/>
  <c r="L44" i="12"/>
  <c r="K44" i="12"/>
  <c r="J44" i="12"/>
  <c r="K43" i="12"/>
  <c r="L42" i="12"/>
  <c r="K42" i="12"/>
  <c r="J42" i="12"/>
  <c r="L41" i="12"/>
  <c r="K41" i="12"/>
  <c r="J41" i="12"/>
  <c r="L40" i="12"/>
  <c r="K40" i="12"/>
  <c r="J40" i="12"/>
  <c r="L39" i="12"/>
  <c r="K39" i="12"/>
  <c r="J39" i="12"/>
  <c r="L38" i="12"/>
  <c r="K38" i="12"/>
  <c r="J38" i="12"/>
  <c r="J37" i="12"/>
  <c r="K37" i="12"/>
  <c r="L36" i="12"/>
  <c r="K36" i="12"/>
  <c r="J36" i="12"/>
  <c r="L35" i="12"/>
  <c r="K35" i="12"/>
  <c r="J35" i="12"/>
  <c r="L34" i="12"/>
  <c r="J34" i="12"/>
  <c r="L33" i="12"/>
  <c r="K33" i="12"/>
  <c r="J33" i="12"/>
  <c r="L32" i="12"/>
  <c r="K32" i="12"/>
  <c r="J32" i="12"/>
  <c r="L31" i="12"/>
  <c r="K31" i="12"/>
  <c r="J31" i="12"/>
  <c r="L30" i="12"/>
  <c r="K30" i="12"/>
  <c r="J30" i="12"/>
  <c r="L29" i="12"/>
  <c r="E47" i="12"/>
  <c r="L28" i="12"/>
  <c r="K28" i="12"/>
  <c r="J28" i="12"/>
  <c r="L27" i="12"/>
  <c r="K27" i="12"/>
  <c r="J27" i="12"/>
  <c r="L26" i="12"/>
  <c r="K26" i="12"/>
  <c r="J26" i="12"/>
  <c r="L25" i="12"/>
  <c r="K25" i="12"/>
  <c r="J25" i="12"/>
  <c r="K24" i="12"/>
  <c r="L23" i="12"/>
  <c r="K23" i="12"/>
  <c r="J23" i="12"/>
  <c r="L22" i="12"/>
  <c r="K22" i="12"/>
  <c r="J22" i="12"/>
  <c r="L21" i="12"/>
  <c r="K21" i="12"/>
  <c r="J21" i="12"/>
  <c r="L20" i="12"/>
  <c r="K20" i="12"/>
  <c r="J20" i="12"/>
  <c r="L19" i="12"/>
  <c r="J19" i="12"/>
  <c r="L18" i="12"/>
  <c r="K18" i="12"/>
  <c r="J18" i="12"/>
  <c r="L17" i="12"/>
  <c r="K17" i="12"/>
  <c r="J17" i="12"/>
  <c r="J16" i="12"/>
  <c r="L15" i="12"/>
  <c r="K15" i="12"/>
  <c r="J15" i="12"/>
  <c r="J14" i="12"/>
  <c r="L14" i="12"/>
  <c r="L13" i="12"/>
  <c r="K13" i="12"/>
  <c r="J13" i="12"/>
  <c r="L12" i="12"/>
  <c r="K12" i="12"/>
  <c r="J12" i="12"/>
  <c r="L11" i="12"/>
  <c r="K11" i="12"/>
  <c r="J11" i="12"/>
  <c r="L10" i="12"/>
  <c r="K10" i="12"/>
  <c r="J10" i="12"/>
  <c r="L9" i="12"/>
  <c r="K9" i="12"/>
  <c r="J9" i="12"/>
  <c r="L8" i="12"/>
  <c r="K8" i="12"/>
  <c r="J8" i="12"/>
  <c r="L7" i="12"/>
  <c r="K7" i="12"/>
  <c r="J7" i="12"/>
  <c r="H47" i="12"/>
  <c r="G47" i="12"/>
  <c r="F47" i="12"/>
  <c r="I45" i="11"/>
  <c r="H45" i="11"/>
  <c r="G45" i="11"/>
  <c r="I43" i="11"/>
  <c r="H43" i="11"/>
  <c r="G43" i="11"/>
  <c r="I37" i="11"/>
  <c r="H37" i="11"/>
  <c r="G37" i="11"/>
  <c r="I34" i="11"/>
  <c r="H34" i="11"/>
  <c r="G34" i="11"/>
  <c r="I29" i="11"/>
  <c r="H29" i="11"/>
  <c r="G29" i="11"/>
  <c r="I24" i="11"/>
  <c r="H24" i="11"/>
  <c r="G24" i="11"/>
  <c r="I19" i="11"/>
  <c r="H19" i="11"/>
  <c r="G19" i="11"/>
  <c r="I16" i="11"/>
  <c r="H16" i="11"/>
  <c r="G16" i="11"/>
  <c r="I14" i="11"/>
  <c r="H14" i="11"/>
  <c r="G14" i="11"/>
  <c r="I6" i="11"/>
  <c r="I47" i="11" s="1"/>
  <c r="H6" i="11"/>
  <c r="G6" i="11"/>
  <c r="F45" i="11"/>
  <c r="E45" i="11"/>
  <c r="D45" i="11"/>
  <c r="F43" i="11"/>
  <c r="E43" i="11"/>
  <c r="D43" i="11"/>
  <c r="F37" i="11"/>
  <c r="E37" i="11"/>
  <c r="D37" i="11"/>
  <c r="F34" i="11"/>
  <c r="E34" i="11"/>
  <c r="D34" i="11"/>
  <c r="F29" i="11"/>
  <c r="E29" i="11"/>
  <c r="D29" i="11"/>
  <c r="F24" i="11"/>
  <c r="E24" i="11"/>
  <c r="D24" i="11"/>
  <c r="F19" i="11"/>
  <c r="E19" i="11"/>
  <c r="D19" i="11"/>
  <c r="F16" i="11"/>
  <c r="L16" i="11" s="1"/>
  <c r="E16" i="11"/>
  <c r="D16" i="11"/>
  <c r="F14" i="11"/>
  <c r="E14" i="11"/>
  <c r="E47" i="11" s="1"/>
  <c r="D14" i="11"/>
  <c r="F6" i="11"/>
  <c r="E6" i="11"/>
  <c r="D6" i="11"/>
  <c r="J6" i="11" s="1"/>
  <c r="L46" i="11"/>
  <c r="K46" i="11"/>
  <c r="J46" i="11"/>
  <c r="L45" i="11"/>
  <c r="J45" i="11"/>
  <c r="L44" i="11"/>
  <c r="K44" i="11"/>
  <c r="J44" i="11"/>
  <c r="K43" i="11"/>
  <c r="L43" i="11"/>
  <c r="L42" i="11"/>
  <c r="K42" i="11"/>
  <c r="J42" i="11"/>
  <c r="L41" i="11"/>
  <c r="K41" i="11"/>
  <c r="J41" i="11"/>
  <c r="L40" i="11"/>
  <c r="K40" i="11"/>
  <c r="J40" i="11"/>
  <c r="L39" i="11"/>
  <c r="K39" i="11"/>
  <c r="J39" i="11"/>
  <c r="L38" i="11"/>
  <c r="K38" i="11"/>
  <c r="J38" i="11"/>
  <c r="K37" i="11"/>
  <c r="L37" i="11"/>
  <c r="J37" i="11"/>
  <c r="L36" i="11"/>
  <c r="K36" i="11"/>
  <c r="J36" i="11"/>
  <c r="L35" i="11"/>
  <c r="K35" i="11"/>
  <c r="J35" i="11"/>
  <c r="L33" i="11"/>
  <c r="K33" i="11"/>
  <c r="J33" i="11"/>
  <c r="L32" i="11"/>
  <c r="K32" i="11"/>
  <c r="J32" i="11"/>
  <c r="L31" i="11"/>
  <c r="K31" i="11"/>
  <c r="J31" i="11"/>
  <c r="L30" i="11"/>
  <c r="K30" i="11"/>
  <c r="J30" i="11"/>
  <c r="K29" i="11"/>
  <c r="L29" i="11"/>
  <c r="J29" i="11"/>
  <c r="L28" i="11"/>
  <c r="K28" i="11"/>
  <c r="J28" i="11"/>
  <c r="L27" i="11"/>
  <c r="K27" i="11"/>
  <c r="J27" i="11"/>
  <c r="L26" i="11"/>
  <c r="K26" i="11"/>
  <c r="J26" i="11"/>
  <c r="L25" i="11"/>
  <c r="K25" i="11"/>
  <c r="J25" i="11"/>
  <c r="K24" i="11"/>
  <c r="L23" i="11"/>
  <c r="K23" i="11"/>
  <c r="J23" i="11"/>
  <c r="L22" i="11"/>
  <c r="K22" i="11"/>
  <c r="J22" i="11"/>
  <c r="L21" i="11"/>
  <c r="K21" i="11"/>
  <c r="J21" i="11"/>
  <c r="L20" i="11"/>
  <c r="K20" i="11"/>
  <c r="J20" i="11"/>
  <c r="L19" i="11"/>
  <c r="J19" i="11"/>
  <c r="L18" i="11"/>
  <c r="K18" i="11"/>
  <c r="J18" i="11"/>
  <c r="L17" i="11"/>
  <c r="K17" i="11"/>
  <c r="J17" i="11"/>
  <c r="K16" i="11"/>
  <c r="J16" i="11"/>
  <c r="L15" i="11"/>
  <c r="K15" i="11"/>
  <c r="J15" i="11"/>
  <c r="L14" i="11"/>
  <c r="J14" i="11"/>
  <c r="L13" i="11"/>
  <c r="K13" i="11"/>
  <c r="J13" i="11"/>
  <c r="L12" i="11"/>
  <c r="K12" i="11"/>
  <c r="J12" i="11"/>
  <c r="L11" i="11"/>
  <c r="K11" i="11"/>
  <c r="J11" i="11"/>
  <c r="L10" i="11"/>
  <c r="K10" i="11"/>
  <c r="J10" i="11"/>
  <c r="L9" i="11"/>
  <c r="K9" i="11"/>
  <c r="J9" i="11"/>
  <c r="L8" i="11"/>
  <c r="K8" i="11"/>
  <c r="J8" i="11"/>
  <c r="L7" i="11"/>
  <c r="K7" i="11"/>
  <c r="J7" i="11"/>
  <c r="H47" i="11"/>
  <c r="D47" i="11"/>
  <c r="I45" i="10"/>
  <c r="H45" i="10"/>
  <c r="G45" i="10"/>
  <c r="I43" i="10"/>
  <c r="H43" i="10"/>
  <c r="G43" i="10"/>
  <c r="I37" i="10"/>
  <c r="H37" i="10"/>
  <c r="G37" i="10"/>
  <c r="I34" i="10"/>
  <c r="H34" i="10"/>
  <c r="G34" i="10"/>
  <c r="I29" i="10"/>
  <c r="H29" i="10"/>
  <c r="G29" i="10"/>
  <c r="I24" i="10"/>
  <c r="H24" i="10"/>
  <c r="G24" i="10"/>
  <c r="I19" i="10"/>
  <c r="H19" i="10"/>
  <c r="G19" i="10"/>
  <c r="I16" i="10"/>
  <c r="H16" i="10"/>
  <c r="G16" i="10"/>
  <c r="I14" i="10"/>
  <c r="H14" i="10"/>
  <c r="H47" i="10" s="1"/>
  <c r="G14" i="10"/>
  <c r="I6" i="10"/>
  <c r="H6" i="10"/>
  <c r="G6" i="10"/>
  <c r="F45" i="10"/>
  <c r="E45" i="10"/>
  <c r="D45" i="10"/>
  <c r="F43" i="10"/>
  <c r="E43" i="10"/>
  <c r="D43" i="10"/>
  <c r="F37" i="10"/>
  <c r="E37" i="10"/>
  <c r="D37" i="10"/>
  <c r="F34" i="10"/>
  <c r="E34" i="10"/>
  <c r="D34" i="10"/>
  <c r="F29" i="10"/>
  <c r="E29" i="10"/>
  <c r="D29" i="10"/>
  <c r="F24" i="10"/>
  <c r="E24" i="10"/>
  <c r="D24" i="10"/>
  <c r="F19" i="10"/>
  <c r="E19" i="10"/>
  <c r="D19" i="10"/>
  <c r="F16" i="10"/>
  <c r="E16" i="10"/>
  <c r="D16" i="10"/>
  <c r="F14" i="10"/>
  <c r="L14" i="10" s="1"/>
  <c r="E14" i="10"/>
  <c r="D14" i="10"/>
  <c r="F6" i="10"/>
  <c r="F47" i="10" s="1"/>
  <c r="E6" i="10"/>
  <c r="D6" i="10"/>
  <c r="D47" i="10" s="1"/>
  <c r="L46" i="10"/>
  <c r="K46" i="10"/>
  <c r="J46" i="10"/>
  <c r="L45" i="10"/>
  <c r="J45" i="10"/>
  <c r="L44" i="10"/>
  <c r="K44" i="10"/>
  <c r="J44" i="10"/>
  <c r="K43" i="10"/>
  <c r="L43" i="10"/>
  <c r="L42" i="10"/>
  <c r="K42" i="10"/>
  <c r="J42" i="10"/>
  <c r="L41" i="10"/>
  <c r="K41" i="10"/>
  <c r="J41" i="10"/>
  <c r="L40" i="10"/>
  <c r="K40" i="10"/>
  <c r="J40" i="10"/>
  <c r="L39" i="10"/>
  <c r="K39" i="10"/>
  <c r="J39" i="10"/>
  <c r="L38" i="10"/>
  <c r="K38" i="10"/>
  <c r="J38" i="10"/>
  <c r="L37" i="10"/>
  <c r="J37" i="10"/>
  <c r="L36" i="10"/>
  <c r="K36" i="10"/>
  <c r="J36" i="10"/>
  <c r="L35" i="10"/>
  <c r="K35" i="10"/>
  <c r="J35" i="10"/>
  <c r="J34" i="10"/>
  <c r="L33" i="10"/>
  <c r="K33" i="10"/>
  <c r="J33" i="10"/>
  <c r="L32" i="10"/>
  <c r="K32" i="10"/>
  <c r="J32" i="10"/>
  <c r="L31" i="10"/>
  <c r="K31" i="10"/>
  <c r="J31" i="10"/>
  <c r="L30" i="10"/>
  <c r="K30" i="10"/>
  <c r="J30" i="10"/>
  <c r="K29" i="10"/>
  <c r="L29" i="10"/>
  <c r="J29" i="10"/>
  <c r="L28" i="10"/>
  <c r="K28" i="10"/>
  <c r="J28" i="10"/>
  <c r="L27" i="10"/>
  <c r="K27" i="10"/>
  <c r="J27" i="10"/>
  <c r="L26" i="10"/>
  <c r="K26" i="10"/>
  <c r="J26" i="10"/>
  <c r="L25" i="10"/>
  <c r="K25" i="10"/>
  <c r="J25" i="10"/>
  <c r="J24" i="10"/>
  <c r="L23" i="10"/>
  <c r="K23" i="10"/>
  <c r="J23" i="10"/>
  <c r="L22" i="10"/>
  <c r="K22" i="10"/>
  <c r="J22" i="10"/>
  <c r="L21" i="10"/>
  <c r="K21" i="10"/>
  <c r="J21" i="10"/>
  <c r="L20" i="10"/>
  <c r="K20" i="10"/>
  <c r="J20" i="10"/>
  <c r="L18" i="10"/>
  <c r="K18" i="10"/>
  <c r="J18" i="10"/>
  <c r="L17" i="10"/>
  <c r="K17" i="10"/>
  <c r="J17" i="10"/>
  <c r="L16" i="10"/>
  <c r="K16" i="10"/>
  <c r="J16" i="10"/>
  <c r="L15" i="10"/>
  <c r="K15" i="10"/>
  <c r="J15" i="10"/>
  <c r="K14" i="10"/>
  <c r="J14" i="10"/>
  <c r="L13" i="10"/>
  <c r="K13" i="10"/>
  <c r="J13" i="10"/>
  <c r="L12" i="10"/>
  <c r="K12" i="10"/>
  <c r="J12" i="10"/>
  <c r="L11" i="10"/>
  <c r="K11" i="10"/>
  <c r="J11" i="10"/>
  <c r="L10" i="10"/>
  <c r="K10" i="10"/>
  <c r="J10" i="10"/>
  <c r="L9" i="10"/>
  <c r="K9" i="10"/>
  <c r="J9" i="10"/>
  <c r="L8" i="10"/>
  <c r="K8" i="10"/>
  <c r="J8" i="10"/>
  <c r="L7" i="10"/>
  <c r="K7" i="10"/>
  <c r="J7" i="10"/>
  <c r="I47" i="10"/>
  <c r="I45" i="9"/>
  <c r="H45" i="9"/>
  <c r="G45" i="9"/>
  <c r="I43" i="9"/>
  <c r="H43" i="9"/>
  <c r="G43" i="9"/>
  <c r="I37" i="9"/>
  <c r="H37" i="9"/>
  <c r="G37" i="9"/>
  <c r="I34" i="9"/>
  <c r="H34" i="9"/>
  <c r="G34" i="9"/>
  <c r="I29" i="9"/>
  <c r="H29" i="9"/>
  <c r="G29" i="9"/>
  <c r="I24" i="9"/>
  <c r="H24" i="9"/>
  <c r="G24" i="9"/>
  <c r="I19" i="9"/>
  <c r="H19" i="9"/>
  <c r="G19" i="9"/>
  <c r="I16" i="9"/>
  <c r="H16" i="9"/>
  <c r="G16" i="9"/>
  <c r="I14" i="9"/>
  <c r="H14" i="9"/>
  <c r="G14" i="9"/>
  <c r="I6" i="9"/>
  <c r="H6" i="9"/>
  <c r="G6" i="9"/>
  <c r="J7" i="9"/>
  <c r="J8" i="9"/>
  <c r="J9" i="9"/>
  <c r="J10" i="9"/>
  <c r="J11" i="9"/>
  <c r="J12" i="9"/>
  <c r="J13" i="9"/>
  <c r="J15" i="9"/>
  <c r="J17" i="9"/>
  <c r="J18" i="9"/>
  <c r="J20" i="9"/>
  <c r="J21" i="9"/>
  <c r="J22" i="9"/>
  <c r="J23" i="9"/>
  <c r="J25" i="9"/>
  <c r="J26" i="9"/>
  <c r="J27" i="9"/>
  <c r="J28" i="9"/>
  <c r="J30" i="9"/>
  <c r="J31" i="9"/>
  <c r="J32" i="9"/>
  <c r="J33" i="9"/>
  <c r="J35" i="9"/>
  <c r="J36" i="9"/>
  <c r="J38" i="9"/>
  <c r="J39" i="9"/>
  <c r="J40" i="9"/>
  <c r="J41" i="9"/>
  <c r="J42" i="9"/>
  <c r="J44" i="9"/>
  <c r="J46" i="9"/>
  <c r="F45" i="9"/>
  <c r="L45" i="9" s="1"/>
  <c r="E45" i="9"/>
  <c r="D45" i="9"/>
  <c r="J45" i="9" s="1"/>
  <c r="F43" i="9"/>
  <c r="E43" i="9"/>
  <c r="K43" i="9" s="1"/>
  <c r="D43" i="9"/>
  <c r="F37" i="9"/>
  <c r="E37" i="9"/>
  <c r="D37" i="9"/>
  <c r="J37" i="9" s="1"/>
  <c r="F34" i="9"/>
  <c r="E34" i="9"/>
  <c r="D34" i="9"/>
  <c r="F29" i="9"/>
  <c r="L29" i="9" s="1"/>
  <c r="E29" i="9"/>
  <c r="D29" i="9"/>
  <c r="J29" i="9" s="1"/>
  <c r="F24" i="9"/>
  <c r="E24" i="9"/>
  <c r="K24" i="9" s="1"/>
  <c r="D24" i="9"/>
  <c r="F19" i="9"/>
  <c r="E19" i="9"/>
  <c r="D19" i="9"/>
  <c r="J19" i="9" s="1"/>
  <c r="F16" i="9"/>
  <c r="E16" i="9"/>
  <c r="D16" i="9"/>
  <c r="J16" i="9" s="1"/>
  <c r="F14" i="9"/>
  <c r="E14" i="9"/>
  <c r="D14" i="9"/>
  <c r="J14" i="9" s="1"/>
  <c r="F6" i="9"/>
  <c r="E6" i="9"/>
  <c r="E47" i="9" s="1"/>
  <c r="D6" i="9"/>
  <c r="L46" i="9"/>
  <c r="K46" i="9"/>
  <c r="L44" i="9"/>
  <c r="K44" i="9"/>
  <c r="L43" i="9"/>
  <c r="L42" i="9"/>
  <c r="K42" i="9"/>
  <c r="L41" i="9"/>
  <c r="K41" i="9"/>
  <c r="L40" i="9"/>
  <c r="K40" i="9"/>
  <c r="L39" i="9"/>
  <c r="K39" i="9"/>
  <c r="L38" i="9"/>
  <c r="K38" i="9"/>
  <c r="L36" i="9"/>
  <c r="K36" i="9"/>
  <c r="L35" i="9"/>
  <c r="K35" i="9"/>
  <c r="K34" i="9"/>
  <c r="L33" i="9"/>
  <c r="K33" i="9"/>
  <c r="L32" i="9"/>
  <c r="K32" i="9"/>
  <c r="L31" i="9"/>
  <c r="K31" i="9"/>
  <c r="L30" i="9"/>
  <c r="K30" i="9"/>
  <c r="L28" i="9"/>
  <c r="K28" i="9"/>
  <c r="L27" i="9"/>
  <c r="K27" i="9"/>
  <c r="L26" i="9"/>
  <c r="K26" i="9"/>
  <c r="L25" i="9"/>
  <c r="K25" i="9"/>
  <c r="L24" i="9"/>
  <c r="L23" i="9"/>
  <c r="K23" i="9"/>
  <c r="L22" i="9"/>
  <c r="K22" i="9"/>
  <c r="L21" i="9"/>
  <c r="K21" i="9"/>
  <c r="L20" i="9"/>
  <c r="K20" i="9"/>
  <c r="L19" i="9"/>
  <c r="K19" i="9"/>
  <c r="L18" i="9"/>
  <c r="K18" i="9"/>
  <c r="L17" i="9"/>
  <c r="K17" i="9"/>
  <c r="L15" i="9"/>
  <c r="K15" i="9"/>
  <c r="L13" i="9"/>
  <c r="K13" i="9"/>
  <c r="L12" i="9"/>
  <c r="K12" i="9"/>
  <c r="L11" i="9"/>
  <c r="K11" i="9"/>
  <c r="L10" i="9"/>
  <c r="K10" i="9"/>
  <c r="L9" i="9"/>
  <c r="K9" i="9"/>
  <c r="L8" i="9"/>
  <c r="K8" i="9"/>
  <c r="L7" i="9"/>
  <c r="K7" i="9"/>
  <c r="I47" i="9"/>
  <c r="I45" i="8"/>
  <c r="H45" i="8"/>
  <c r="G45" i="8"/>
  <c r="I43" i="8"/>
  <c r="H43" i="8"/>
  <c r="G43" i="8"/>
  <c r="I37" i="8"/>
  <c r="H37" i="8"/>
  <c r="G37" i="8"/>
  <c r="I34" i="8"/>
  <c r="H34" i="8"/>
  <c r="G34" i="8"/>
  <c r="I29" i="8"/>
  <c r="H29" i="8"/>
  <c r="G29" i="8"/>
  <c r="I24" i="8"/>
  <c r="H24" i="8"/>
  <c r="G24" i="8"/>
  <c r="I19" i="8"/>
  <c r="H19" i="8"/>
  <c r="G19" i="8"/>
  <c r="I16" i="8"/>
  <c r="H16" i="8"/>
  <c r="G16" i="8"/>
  <c r="I14" i="8"/>
  <c r="H14" i="8"/>
  <c r="G14" i="8"/>
  <c r="I6" i="8"/>
  <c r="H6" i="8"/>
  <c r="G6" i="8"/>
  <c r="F45" i="8"/>
  <c r="E45" i="8"/>
  <c r="D45" i="8"/>
  <c r="F43" i="8"/>
  <c r="E43" i="8"/>
  <c r="D43" i="8"/>
  <c r="F37" i="8"/>
  <c r="E37" i="8"/>
  <c r="D37" i="8"/>
  <c r="F34" i="8"/>
  <c r="E34" i="8"/>
  <c r="D34" i="8"/>
  <c r="J34" i="8" s="1"/>
  <c r="F29" i="8"/>
  <c r="E29" i="8"/>
  <c r="D29" i="8"/>
  <c r="F24" i="8"/>
  <c r="L24" i="8" s="1"/>
  <c r="E24" i="8"/>
  <c r="D24" i="8"/>
  <c r="F19" i="8"/>
  <c r="E19" i="8"/>
  <c r="D19" i="8"/>
  <c r="F16" i="8"/>
  <c r="E16" i="8"/>
  <c r="D16" i="8"/>
  <c r="F14" i="8"/>
  <c r="E14" i="8"/>
  <c r="D14" i="8"/>
  <c r="F6" i="8"/>
  <c r="L6" i="8" s="1"/>
  <c r="E6" i="8"/>
  <c r="E47" i="8" s="1"/>
  <c r="D6" i="8"/>
  <c r="D47" i="8" s="1"/>
  <c r="L46" i="8"/>
  <c r="K46" i="8"/>
  <c r="J46" i="8"/>
  <c r="L45" i="8"/>
  <c r="J45" i="8"/>
  <c r="K45" i="8"/>
  <c r="L44" i="8"/>
  <c r="K44" i="8"/>
  <c r="J44" i="8"/>
  <c r="L43" i="8"/>
  <c r="K43" i="8"/>
  <c r="L42" i="8"/>
  <c r="K42" i="8"/>
  <c r="J42" i="8"/>
  <c r="L41" i="8"/>
  <c r="K41" i="8"/>
  <c r="J41" i="8"/>
  <c r="L40" i="8"/>
  <c r="K40" i="8"/>
  <c r="J40" i="8"/>
  <c r="L39" i="8"/>
  <c r="K39" i="8"/>
  <c r="J39" i="8"/>
  <c r="L38" i="8"/>
  <c r="K38" i="8"/>
  <c r="J38" i="8"/>
  <c r="J37" i="8"/>
  <c r="K37" i="8"/>
  <c r="L36" i="8"/>
  <c r="K36" i="8"/>
  <c r="J36" i="8"/>
  <c r="L35" i="8"/>
  <c r="K35" i="8"/>
  <c r="J35" i="8"/>
  <c r="K34" i="8"/>
  <c r="L34" i="8"/>
  <c r="L33" i="8"/>
  <c r="K33" i="8"/>
  <c r="J33" i="8"/>
  <c r="L32" i="8"/>
  <c r="K32" i="8"/>
  <c r="J32" i="8"/>
  <c r="L31" i="8"/>
  <c r="K31" i="8"/>
  <c r="J31" i="8"/>
  <c r="L30" i="8"/>
  <c r="K30" i="8"/>
  <c r="J30" i="8"/>
  <c r="L29" i="8"/>
  <c r="K29" i="8"/>
  <c r="L28" i="8"/>
  <c r="K28" i="8"/>
  <c r="J28" i="8"/>
  <c r="L27" i="8"/>
  <c r="K27" i="8"/>
  <c r="J27" i="8"/>
  <c r="L26" i="8"/>
  <c r="K26" i="8"/>
  <c r="J26" i="8"/>
  <c r="L25" i="8"/>
  <c r="K25" i="8"/>
  <c r="J25" i="8"/>
  <c r="K24" i="8"/>
  <c r="L23" i="8"/>
  <c r="K23" i="8"/>
  <c r="J23" i="8"/>
  <c r="L22" i="8"/>
  <c r="K22" i="8"/>
  <c r="J22" i="8"/>
  <c r="L21" i="8"/>
  <c r="K21" i="8"/>
  <c r="J21" i="8"/>
  <c r="L20" i="8"/>
  <c r="K20" i="8"/>
  <c r="J20" i="8"/>
  <c r="G47" i="8"/>
  <c r="L18" i="8"/>
  <c r="K18" i="8"/>
  <c r="J18" i="8"/>
  <c r="L17" i="8"/>
  <c r="K17" i="8"/>
  <c r="J17" i="8"/>
  <c r="L16" i="8"/>
  <c r="J16" i="8"/>
  <c r="L15" i="8"/>
  <c r="K15" i="8"/>
  <c r="J15" i="8"/>
  <c r="L14" i="8"/>
  <c r="L13" i="8"/>
  <c r="K13" i="8"/>
  <c r="J13" i="8"/>
  <c r="L12" i="8"/>
  <c r="K12" i="8"/>
  <c r="J12" i="8"/>
  <c r="L11" i="8"/>
  <c r="K11" i="8"/>
  <c r="J11" i="8"/>
  <c r="L10" i="8"/>
  <c r="K10" i="8"/>
  <c r="J10" i="8"/>
  <c r="L9" i="8"/>
  <c r="K9" i="8"/>
  <c r="J9" i="8"/>
  <c r="L8" i="8"/>
  <c r="K8" i="8"/>
  <c r="J8" i="8"/>
  <c r="L7" i="8"/>
  <c r="K7" i="8"/>
  <c r="J7" i="8"/>
  <c r="H47" i="8"/>
  <c r="I45" i="7"/>
  <c r="H45" i="7"/>
  <c r="G45" i="7"/>
  <c r="I43" i="7"/>
  <c r="H43" i="7"/>
  <c r="G43" i="7"/>
  <c r="I37" i="7"/>
  <c r="H37" i="7"/>
  <c r="G37" i="7"/>
  <c r="I34" i="7"/>
  <c r="H34" i="7"/>
  <c r="G34" i="7"/>
  <c r="I29" i="7"/>
  <c r="H29" i="7"/>
  <c r="G29" i="7"/>
  <c r="I24" i="7"/>
  <c r="H24" i="7"/>
  <c r="G24" i="7"/>
  <c r="I19" i="7"/>
  <c r="H19" i="7"/>
  <c r="G19" i="7"/>
  <c r="I16" i="7"/>
  <c r="H16" i="7"/>
  <c r="G16" i="7"/>
  <c r="I14" i="7"/>
  <c r="H14" i="7"/>
  <c r="G14" i="7"/>
  <c r="I6" i="7"/>
  <c r="H6" i="7"/>
  <c r="H47" i="7" s="1"/>
  <c r="G6" i="7"/>
  <c r="F45" i="7"/>
  <c r="E45" i="7"/>
  <c r="K45" i="7" s="1"/>
  <c r="D45" i="7"/>
  <c r="F43" i="7"/>
  <c r="L43" i="7" s="1"/>
  <c r="E43" i="7"/>
  <c r="D43" i="7"/>
  <c r="F37" i="7"/>
  <c r="E37" i="7"/>
  <c r="D37" i="7"/>
  <c r="F34" i="7"/>
  <c r="L34" i="7" s="1"/>
  <c r="E34" i="7"/>
  <c r="D34" i="7"/>
  <c r="F29" i="7"/>
  <c r="E29" i="7"/>
  <c r="D29" i="7"/>
  <c r="F24" i="7"/>
  <c r="E24" i="7"/>
  <c r="D24" i="7"/>
  <c r="F19" i="7"/>
  <c r="E19" i="7"/>
  <c r="K19" i="7" s="1"/>
  <c r="D19" i="7"/>
  <c r="F16" i="7"/>
  <c r="E16" i="7"/>
  <c r="D16" i="7"/>
  <c r="F14" i="7"/>
  <c r="E14" i="7"/>
  <c r="K14" i="7" s="1"/>
  <c r="D14" i="7"/>
  <c r="F6" i="7"/>
  <c r="F47" i="7" s="1"/>
  <c r="E6" i="7"/>
  <c r="E47" i="7" s="1"/>
  <c r="D6" i="7"/>
  <c r="D47" i="7" s="1"/>
  <c r="I47" i="7"/>
  <c r="L19" i="7"/>
  <c r="K34" i="7"/>
  <c r="J45" i="7"/>
  <c r="L46" i="7"/>
  <c r="K46" i="7"/>
  <c r="J46" i="7"/>
  <c r="L44" i="7"/>
  <c r="K44" i="7"/>
  <c r="J44" i="7"/>
  <c r="J43" i="7"/>
  <c r="L42" i="7"/>
  <c r="K42" i="7"/>
  <c r="J42" i="7"/>
  <c r="L41" i="7"/>
  <c r="K41" i="7"/>
  <c r="J41" i="7"/>
  <c r="L40" i="7"/>
  <c r="K40" i="7"/>
  <c r="J40" i="7"/>
  <c r="L39" i="7"/>
  <c r="K39" i="7"/>
  <c r="J39" i="7"/>
  <c r="L38" i="7"/>
  <c r="K38" i="7"/>
  <c r="J38" i="7"/>
  <c r="K37" i="7"/>
  <c r="L36" i="7"/>
  <c r="K36" i="7"/>
  <c r="J36" i="7"/>
  <c r="L35" i="7"/>
  <c r="K35" i="7"/>
  <c r="J35" i="7"/>
  <c r="J34" i="7"/>
  <c r="L33" i="7"/>
  <c r="K33" i="7"/>
  <c r="J33" i="7"/>
  <c r="L32" i="7"/>
  <c r="K32" i="7"/>
  <c r="J32" i="7"/>
  <c r="L31" i="7"/>
  <c r="K31" i="7"/>
  <c r="J31" i="7"/>
  <c r="L30" i="7"/>
  <c r="K30" i="7"/>
  <c r="J30" i="7"/>
  <c r="K29" i="7"/>
  <c r="L29" i="7"/>
  <c r="L28" i="7"/>
  <c r="K28" i="7"/>
  <c r="J28" i="7"/>
  <c r="L27" i="7"/>
  <c r="K27" i="7"/>
  <c r="J27" i="7"/>
  <c r="L26" i="7"/>
  <c r="K26" i="7"/>
  <c r="J26" i="7"/>
  <c r="L25" i="7"/>
  <c r="K25" i="7"/>
  <c r="J25" i="7"/>
  <c r="L24" i="7"/>
  <c r="K24" i="7"/>
  <c r="J24" i="7"/>
  <c r="L23" i="7"/>
  <c r="K23" i="7"/>
  <c r="J23" i="7"/>
  <c r="L22" i="7"/>
  <c r="K22" i="7"/>
  <c r="J22" i="7"/>
  <c r="L21" i="7"/>
  <c r="K21" i="7"/>
  <c r="J21" i="7"/>
  <c r="L20" i="7"/>
  <c r="K20" i="7"/>
  <c r="J20" i="7"/>
  <c r="L18" i="7"/>
  <c r="K18" i="7"/>
  <c r="J18" i="7"/>
  <c r="L17" i="7"/>
  <c r="K17" i="7"/>
  <c r="J17" i="7"/>
  <c r="L16" i="7"/>
  <c r="J16" i="7"/>
  <c r="L15" i="7"/>
  <c r="K15" i="7"/>
  <c r="J15" i="7"/>
  <c r="L14" i="7"/>
  <c r="L13" i="7"/>
  <c r="K13" i="7"/>
  <c r="J13" i="7"/>
  <c r="L12" i="7"/>
  <c r="K12" i="7"/>
  <c r="J12" i="7"/>
  <c r="L11" i="7"/>
  <c r="K11" i="7"/>
  <c r="J11" i="7"/>
  <c r="L10" i="7"/>
  <c r="K10" i="7"/>
  <c r="J10" i="7"/>
  <c r="L9" i="7"/>
  <c r="K9" i="7"/>
  <c r="J9" i="7"/>
  <c r="L8" i="7"/>
  <c r="K8" i="7"/>
  <c r="J8" i="7"/>
  <c r="L7" i="7"/>
  <c r="K7" i="7"/>
  <c r="J7" i="7"/>
  <c r="J6" i="7"/>
  <c r="I45" i="6"/>
  <c r="H45" i="6"/>
  <c r="G45" i="6"/>
  <c r="I43" i="6"/>
  <c r="H43" i="6"/>
  <c r="G43" i="6"/>
  <c r="I37" i="6"/>
  <c r="H37" i="6"/>
  <c r="G37" i="6"/>
  <c r="I34" i="6"/>
  <c r="H34" i="6"/>
  <c r="G34" i="6"/>
  <c r="I29" i="6"/>
  <c r="H29" i="6"/>
  <c r="G29" i="6"/>
  <c r="I24" i="6"/>
  <c r="H24" i="6"/>
  <c r="G24" i="6"/>
  <c r="I19" i="6"/>
  <c r="H19" i="6"/>
  <c r="G19" i="6"/>
  <c r="I16" i="6"/>
  <c r="H16" i="6"/>
  <c r="G16" i="6"/>
  <c r="I14" i="6"/>
  <c r="H14" i="6"/>
  <c r="G14" i="6"/>
  <c r="I6" i="6"/>
  <c r="H6" i="6"/>
  <c r="G6" i="6"/>
  <c r="F45" i="6"/>
  <c r="E45" i="6"/>
  <c r="D45" i="6"/>
  <c r="F43" i="6"/>
  <c r="E43" i="6"/>
  <c r="D43" i="6"/>
  <c r="F37" i="6"/>
  <c r="E37" i="6"/>
  <c r="D37" i="6"/>
  <c r="F34" i="6"/>
  <c r="E34" i="6"/>
  <c r="D34" i="6"/>
  <c r="J34" i="6" s="1"/>
  <c r="F29" i="6"/>
  <c r="E29" i="6"/>
  <c r="D29" i="6"/>
  <c r="F24" i="6"/>
  <c r="L24" i="6" s="1"/>
  <c r="E24" i="6"/>
  <c r="D24" i="6"/>
  <c r="F19" i="6"/>
  <c r="E19" i="6"/>
  <c r="D19" i="6"/>
  <c r="F16" i="6"/>
  <c r="E16" i="6"/>
  <c r="D16" i="6"/>
  <c r="F14" i="6"/>
  <c r="E14" i="6"/>
  <c r="D14" i="6"/>
  <c r="F6" i="6"/>
  <c r="F47" i="6" s="1"/>
  <c r="E6" i="6"/>
  <c r="D6" i="6"/>
  <c r="L46" i="6"/>
  <c r="K46" i="6"/>
  <c r="J46" i="6"/>
  <c r="L45" i="6"/>
  <c r="L44" i="6"/>
  <c r="K44" i="6"/>
  <c r="J44" i="6"/>
  <c r="K43" i="6"/>
  <c r="J43" i="6"/>
  <c r="L42" i="6"/>
  <c r="K42" i="6"/>
  <c r="J42" i="6"/>
  <c r="L41" i="6"/>
  <c r="K41" i="6"/>
  <c r="J41" i="6"/>
  <c r="L40" i="6"/>
  <c r="K40" i="6"/>
  <c r="J40" i="6"/>
  <c r="L39" i="6"/>
  <c r="K39" i="6"/>
  <c r="J39" i="6"/>
  <c r="L38" i="6"/>
  <c r="K38" i="6"/>
  <c r="J38" i="6"/>
  <c r="K37" i="6"/>
  <c r="J37" i="6"/>
  <c r="L36" i="6"/>
  <c r="K36" i="6"/>
  <c r="J36" i="6"/>
  <c r="L35" i="6"/>
  <c r="K35" i="6"/>
  <c r="J35" i="6"/>
  <c r="L34" i="6"/>
  <c r="L33" i="6"/>
  <c r="K33" i="6"/>
  <c r="J33" i="6"/>
  <c r="L32" i="6"/>
  <c r="K32" i="6"/>
  <c r="J32" i="6"/>
  <c r="L31" i="6"/>
  <c r="K31" i="6"/>
  <c r="J31" i="6"/>
  <c r="L30" i="6"/>
  <c r="K30" i="6"/>
  <c r="J30" i="6"/>
  <c r="L29" i="6"/>
  <c r="L28" i="6"/>
  <c r="K28" i="6"/>
  <c r="J28" i="6"/>
  <c r="L27" i="6"/>
  <c r="K27" i="6"/>
  <c r="J27" i="6"/>
  <c r="L26" i="6"/>
  <c r="K26" i="6"/>
  <c r="J26" i="6"/>
  <c r="L25" i="6"/>
  <c r="K25" i="6"/>
  <c r="J25" i="6"/>
  <c r="K24" i="6"/>
  <c r="L23" i="6"/>
  <c r="K23" i="6"/>
  <c r="J23" i="6"/>
  <c r="L22" i="6"/>
  <c r="K22" i="6"/>
  <c r="J22" i="6"/>
  <c r="L21" i="6"/>
  <c r="K21" i="6"/>
  <c r="J21" i="6"/>
  <c r="L20" i="6"/>
  <c r="K20" i="6"/>
  <c r="J20" i="6"/>
  <c r="K19" i="6"/>
  <c r="J19" i="6"/>
  <c r="L18" i="6"/>
  <c r="K18" i="6"/>
  <c r="J18" i="6"/>
  <c r="L17" i="6"/>
  <c r="K17" i="6"/>
  <c r="J17" i="6"/>
  <c r="L15" i="6"/>
  <c r="K15" i="6"/>
  <c r="J15" i="6"/>
  <c r="L14" i="6"/>
  <c r="K14" i="6"/>
  <c r="L13" i="6"/>
  <c r="K13" i="6"/>
  <c r="J13" i="6"/>
  <c r="L12" i="6"/>
  <c r="K12" i="6"/>
  <c r="J12" i="6"/>
  <c r="L11" i="6"/>
  <c r="K11" i="6"/>
  <c r="J11" i="6"/>
  <c r="L10" i="6"/>
  <c r="K10" i="6"/>
  <c r="J10" i="6"/>
  <c r="L9" i="6"/>
  <c r="K9" i="6"/>
  <c r="J9" i="6"/>
  <c r="L8" i="6"/>
  <c r="K8" i="6"/>
  <c r="J8" i="6"/>
  <c r="L7" i="6"/>
  <c r="K7" i="6"/>
  <c r="J7" i="6"/>
  <c r="H47" i="6"/>
  <c r="I45" i="5"/>
  <c r="H45" i="5"/>
  <c r="G45" i="5"/>
  <c r="I43" i="5"/>
  <c r="H43" i="5"/>
  <c r="G43" i="5"/>
  <c r="I37" i="5"/>
  <c r="H37" i="5"/>
  <c r="G37" i="5"/>
  <c r="I34" i="5"/>
  <c r="H34" i="5"/>
  <c r="G34" i="5"/>
  <c r="I29" i="5"/>
  <c r="H29" i="5"/>
  <c r="G29" i="5"/>
  <c r="I24" i="5"/>
  <c r="H24" i="5"/>
  <c r="G24" i="5"/>
  <c r="I19" i="5"/>
  <c r="H19" i="5"/>
  <c r="G19" i="5"/>
  <c r="I16" i="5"/>
  <c r="H16" i="5"/>
  <c r="G16" i="5"/>
  <c r="I14" i="5"/>
  <c r="H14" i="5"/>
  <c r="G14" i="5"/>
  <c r="I6" i="5"/>
  <c r="H6" i="5"/>
  <c r="G6" i="5"/>
  <c r="G47" i="5" s="1"/>
  <c r="F45" i="5"/>
  <c r="E45" i="5"/>
  <c r="D45" i="5"/>
  <c r="J45" i="5" s="1"/>
  <c r="F43" i="5"/>
  <c r="E43" i="5"/>
  <c r="D43" i="5"/>
  <c r="F37" i="5"/>
  <c r="E37" i="5"/>
  <c r="D37" i="5"/>
  <c r="J37" i="5" s="1"/>
  <c r="F34" i="5"/>
  <c r="E34" i="5"/>
  <c r="K34" i="5" s="1"/>
  <c r="D34" i="5"/>
  <c r="F29" i="5"/>
  <c r="L29" i="5" s="1"/>
  <c r="E29" i="5"/>
  <c r="D29" i="5"/>
  <c r="F24" i="5"/>
  <c r="E24" i="5"/>
  <c r="D24" i="5"/>
  <c r="F19" i="5"/>
  <c r="E19" i="5"/>
  <c r="D19" i="5"/>
  <c r="F16" i="5"/>
  <c r="E16" i="5"/>
  <c r="K16" i="5" s="1"/>
  <c r="D16" i="5"/>
  <c r="F14" i="5"/>
  <c r="E14" i="5"/>
  <c r="D14" i="5"/>
  <c r="F6" i="5"/>
  <c r="F47" i="5" s="1"/>
  <c r="E6" i="5"/>
  <c r="E47" i="5" s="1"/>
  <c r="D6" i="5"/>
  <c r="D47" i="5" s="1"/>
  <c r="L46" i="5"/>
  <c r="K46" i="5"/>
  <c r="J46" i="5"/>
  <c r="L45" i="5"/>
  <c r="L44" i="5"/>
  <c r="K44" i="5"/>
  <c r="J44" i="5"/>
  <c r="K43" i="5"/>
  <c r="L43" i="5"/>
  <c r="L42" i="5"/>
  <c r="K42" i="5"/>
  <c r="J42" i="5"/>
  <c r="L41" i="5"/>
  <c r="K41" i="5"/>
  <c r="J41" i="5"/>
  <c r="L40" i="5"/>
  <c r="K40" i="5"/>
  <c r="J40" i="5"/>
  <c r="L39" i="5"/>
  <c r="K39" i="5"/>
  <c r="J39" i="5"/>
  <c r="L38" i="5"/>
  <c r="K38" i="5"/>
  <c r="J38" i="5"/>
  <c r="K37" i="5"/>
  <c r="L36" i="5"/>
  <c r="K36" i="5"/>
  <c r="J36" i="5"/>
  <c r="L35" i="5"/>
  <c r="K35" i="5"/>
  <c r="J35" i="5"/>
  <c r="J34" i="5"/>
  <c r="L33" i="5"/>
  <c r="K33" i="5"/>
  <c r="J33" i="5"/>
  <c r="L32" i="5"/>
  <c r="K32" i="5"/>
  <c r="J32" i="5"/>
  <c r="L31" i="5"/>
  <c r="K31" i="5"/>
  <c r="J31" i="5"/>
  <c r="L30" i="5"/>
  <c r="K30" i="5"/>
  <c r="J30" i="5"/>
  <c r="K29" i="5"/>
  <c r="J29" i="5"/>
  <c r="L28" i="5"/>
  <c r="K28" i="5"/>
  <c r="J28" i="5"/>
  <c r="L27" i="5"/>
  <c r="K27" i="5"/>
  <c r="J27" i="5"/>
  <c r="L26" i="5"/>
  <c r="K26" i="5"/>
  <c r="J26" i="5"/>
  <c r="L25" i="5"/>
  <c r="K25" i="5"/>
  <c r="J25" i="5"/>
  <c r="L24" i="5"/>
  <c r="K24" i="5"/>
  <c r="L23" i="5"/>
  <c r="K23" i="5"/>
  <c r="J23" i="5"/>
  <c r="L22" i="5"/>
  <c r="K22" i="5"/>
  <c r="J22" i="5"/>
  <c r="L21" i="5"/>
  <c r="K21" i="5"/>
  <c r="J21" i="5"/>
  <c r="L20" i="5"/>
  <c r="K20" i="5"/>
  <c r="J20" i="5"/>
  <c r="K19" i="5"/>
  <c r="L18" i="5"/>
  <c r="K18" i="5"/>
  <c r="J18" i="5"/>
  <c r="L17" i="5"/>
  <c r="K17" i="5"/>
  <c r="J17" i="5"/>
  <c r="L16" i="5"/>
  <c r="J16" i="5"/>
  <c r="L15" i="5"/>
  <c r="K15" i="5"/>
  <c r="J15" i="5"/>
  <c r="K14" i="5"/>
  <c r="L14" i="5"/>
  <c r="L13" i="5"/>
  <c r="K13" i="5"/>
  <c r="J13" i="5"/>
  <c r="L12" i="5"/>
  <c r="K12" i="5"/>
  <c r="J12" i="5"/>
  <c r="L11" i="5"/>
  <c r="K11" i="5"/>
  <c r="J11" i="5"/>
  <c r="L10" i="5"/>
  <c r="K10" i="5"/>
  <c r="J10" i="5"/>
  <c r="L9" i="5"/>
  <c r="K9" i="5"/>
  <c r="J9" i="5"/>
  <c r="L8" i="5"/>
  <c r="K8" i="5"/>
  <c r="J8" i="5"/>
  <c r="L7" i="5"/>
  <c r="K7" i="5"/>
  <c r="J7" i="5"/>
  <c r="I47" i="5"/>
  <c r="I45" i="4"/>
  <c r="H45" i="4"/>
  <c r="G45" i="4"/>
  <c r="I43" i="4"/>
  <c r="H43" i="4"/>
  <c r="G43" i="4"/>
  <c r="I37" i="4"/>
  <c r="H37" i="4"/>
  <c r="G37" i="4"/>
  <c r="I34" i="4"/>
  <c r="H34" i="4"/>
  <c r="G34" i="4"/>
  <c r="I29" i="4"/>
  <c r="H29" i="4"/>
  <c r="G29" i="4"/>
  <c r="I24" i="4"/>
  <c r="H24" i="4"/>
  <c r="G24" i="4"/>
  <c r="I19" i="4"/>
  <c r="H19" i="4"/>
  <c r="G19" i="4"/>
  <c r="I16" i="4"/>
  <c r="H16" i="4"/>
  <c r="G16" i="4"/>
  <c r="I14" i="4"/>
  <c r="H14" i="4"/>
  <c r="G14" i="4"/>
  <c r="I6" i="4"/>
  <c r="H6" i="4"/>
  <c r="G6" i="4"/>
  <c r="F45" i="4"/>
  <c r="E45" i="4"/>
  <c r="D45" i="4"/>
  <c r="F43" i="4"/>
  <c r="E43" i="4"/>
  <c r="D43" i="4"/>
  <c r="F37" i="4"/>
  <c r="E37" i="4"/>
  <c r="D37" i="4"/>
  <c r="F34" i="4"/>
  <c r="E34" i="4"/>
  <c r="D34" i="4"/>
  <c r="F29" i="4"/>
  <c r="E29" i="4"/>
  <c r="D29" i="4"/>
  <c r="F24" i="4"/>
  <c r="E24" i="4"/>
  <c r="D24" i="4"/>
  <c r="F19" i="4"/>
  <c r="E19" i="4"/>
  <c r="D19" i="4"/>
  <c r="F16" i="4"/>
  <c r="E16" i="4"/>
  <c r="D16" i="4"/>
  <c r="F14" i="4"/>
  <c r="E14" i="4"/>
  <c r="D14" i="4"/>
  <c r="F6" i="4"/>
  <c r="F47" i="4" s="1"/>
  <c r="E6" i="4"/>
  <c r="D6" i="4"/>
  <c r="L46" i="4"/>
  <c r="K46" i="4"/>
  <c r="J46" i="4"/>
  <c r="L45" i="4"/>
  <c r="K45" i="4"/>
  <c r="L44" i="4"/>
  <c r="K44" i="4"/>
  <c r="J44" i="4"/>
  <c r="K43" i="4"/>
  <c r="L42" i="4"/>
  <c r="K42" i="4"/>
  <c r="J42" i="4"/>
  <c r="L41" i="4"/>
  <c r="K41" i="4"/>
  <c r="J41" i="4"/>
  <c r="L40" i="4"/>
  <c r="K40" i="4"/>
  <c r="J40" i="4"/>
  <c r="L39" i="4"/>
  <c r="K39" i="4"/>
  <c r="J39" i="4"/>
  <c r="L38" i="4"/>
  <c r="K38" i="4"/>
  <c r="J38" i="4"/>
  <c r="J37" i="4"/>
  <c r="L36" i="4"/>
  <c r="K36" i="4"/>
  <c r="J36" i="4"/>
  <c r="L35" i="4"/>
  <c r="K35" i="4"/>
  <c r="J35" i="4"/>
  <c r="L34" i="4"/>
  <c r="J34" i="4"/>
  <c r="L33" i="4"/>
  <c r="K33" i="4"/>
  <c r="J33" i="4"/>
  <c r="L32" i="4"/>
  <c r="K32" i="4"/>
  <c r="J32" i="4"/>
  <c r="L31" i="4"/>
  <c r="K31" i="4"/>
  <c r="J31" i="4"/>
  <c r="L30" i="4"/>
  <c r="K30" i="4"/>
  <c r="J30" i="4"/>
  <c r="L29" i="4"/>
  <c r="K29" i="4"/>
  <c r="L28" i="4"/>
  <c r="K28" i="4"/>
  <c r="J28" i="4"/>
  <c r="L27" i="4"/>
  <c r="K27" i="4"/>
  <c r="J27" i="4"/>
  <c r="L26" i="4"/>
  <c r="K26" i="4"/>
  <c r="J26" i="4"/>
  <c r="L25" i="4"/>
  <c r="K25" i="4"/>
  <c r="J25" i="4"/>
  <c r="K24" i="4"/>
  <c r="L23" i="4"/>
  <c r="K23" i="4"/>
  <c r="J23" i="4"/>
  <c r="L22" i="4"/>
  <c r="K22" i="4"/>
  <c r="J22" i="4"/>
  <c r="L21" i="4"/>
  <c r="K21" i="4"/>
  <c r="J21" i="4"/>
  <c r="L20" i="4"/>
  <c r="K20" i="4"/>
  <c r="J20" i="4"/>
  <c r="J19" i="4"/>
  <c r="L18" i="4"/>
  <c r="K18" i="4"/>
  <c r="J18" i="4"/>
  <c r="L17" i="4"/>
  <c r="K17" i="4"/>
  <c r="J17" i="4"/>
  <c r="L15" i="4"/>
  <c r="K15" i="4"/>
  <c r="J15" i="4"/>
  <c r="L14" i="4"/>
  <c r="L13" i="4"/>
  <c r="K13" i="4"/>
  <c r="J13" i="4"/>
  <c r="L12" i="4"/>
  <c r="K12" i="4"/>
  <c r="J12" i="4"/>
  <c r="L11" i="4"/>
  <c r="K11" i="4"/>
  <c r="J11" i="4"/>
  <c r="L10" i="4"/>
  <c r="K10" i="4"/>
  <c r="J10" i="4"/>
  <c r="L9" i="4"/>
  <c r="K9" i="4"/>
  <c r="J9" i="4"/>
  <c r="L8" i="4"/>
  <c r="K8" i="4"/>
  <c r="J8" i="4"/>
  <c r="L7" i="4"/>
  <c r="K7" i="4"/>
  <c r="J7" i="4"/>
  <c r="H47" i="4"/>
  <c r="I45" i="2"/>
  <c r="H45" i="2"/>
  <c r="G45" i="2"/>
  <c r="I43" i="2"/>
  <c r="H43" i="2"/>
  <c r="G43" i="2"/>
  <c r="I37" i="2"/>
  <c r="H37" i="2"/>
  <c r="G37" i="2"/>
  <c r="I34" i="2"/>
  <c r="H34" i="2"/>
  <c r="G34" i="2"/>
  <c r="I29" i="2"/>
  <c r="H29" i="2"/>
  <c r="G29" i="2"/>
  <c r="I24" i="2"/>
  <c r="H24" i="2"/>
  <c r="G24" i="2"/>
  <c r="I19" i="2"/>
  <c r="H19" i="2"/>
  <c r="G19" i="2"/>
  <c r="I16" i="2"/>
  <c r="H16" i="2"/>
  <c r="G16" i="2"/>
  <c r="I14" i="2"/>
  <c r="H14" i="2"/>
  <c r="G14" i="2"/>
  <c r="I6" i="2"/>
  <c r="H6" i="2"/>
  <c r="G6" i="2"/>
  <c r="G47" i="2" s="1"/>
  <c r="F45" i="2"/>
  <c r="E45" i="2"/>
  <c r="D45" i="2"/>
  <c r="F43" i="2"/>
  <c r="E43" i="2"/>
  <c r="D43" i="2"/>
  <c r="F37" i="2"/>
  <c r="E37" i="2"/>
  <c r="K37" i="2" s="1"/>
  <c r="D37" i="2"/>
  <c r="F34" i="2"/>
  <c r="E34" i="2"/>
  <c r="D34" i="2"/>
  <c r="F29" i="2"/>
  <c r="E29" i="2"/>
  <c r="D29" i="2"/>
  <c r="F24" i="2"/>
  <c r="L24" i="2" s="1"/>
  <c r="E24" i="2"/>
  <c r="D24" i="2"/>
  <c r="F19" i="2"/>
  <c r="E19" i="2"/>
  <c r="D19" i="2"/>
  <c r="F16" i="2"/>
  <c r="E16" i="2"/>
  <c r="D16" i="2"/>
  <c r="F14" i="2"/>
  <c r="E14" i="2"/>
  <c r="D14" i="2"/>
  <c r="F6" i="2"/>
  <c r="L6" i="2" s="1"/>
  <c r="E6" i="2"/>
  <c r="E47" i="2" s="1"/>
  <c r="D6" i="2"/>
  <c r="D47" i="2" s="1"/>
  <c r="L19" i="2"/>
  <c r="K24" i="2"/>
  <c r="L29" i="2"/>
  <c r="J37" i="2"/>
  <c r="L45" i="2"/>
  <c r="L46" i="3"/>
  <c r="K46" i="3"/>
  <c r="J46" i="3"/>
  <c r="I45" i="3"/>
  <c r="L45" i="3" s="1"/>
  <c r="H45" i="3"/>
  <c r="G45" i="3"/>
  <c r="F45" i="3"/>
  <c r="E45" i="3"/>
  <c r="D45" i="3"/>
  <c r="L44" i="3"/>
  <c r="K44" i="3"/>
  <c r="J44" i="3"/>
  <c r="I43" i="3"/>
  <c r="L43" i="3" s="1"/>
  <c r="H43" i="3"/>
  <c r="G43" i="3"/>
  <c r="F43" i="3"/>
  <c r="E43" i="3"/>
  <c r="D43" i="3"/>
  <c r="L42" i="3"/>
  <c r="K42" i="3"/>
  <c r="J42" i="3"/>
  <c r="L41" i="3"/>
  <c r="K41" i="3"/>
  <c r="J41" i="3"/>
  <c r="L40" i="3"/>
  <c r="K40" i="3"/>
  <c r="J40" i="3"/>
  <c r="L39" i="3"/>
  <c r="K39" i="3"/>
  <c r="J39" i="3"/>
  <c r="L38" i="3"/>
  <c r="K38" i="3"/>
  <c r="J38" i="3"/>
  <c r="I37" i="3"/>
  <c r="L37" i="3" s="1"/>
  <c r="H37" i="3"/>
  <c r="G37" i="3"/>
  <c r="F37" i="3"/>
  <c r="E37" i="3"/>
  <c r="D37" i="3"/>
  <c r="L36" i="3"/>
  <c r="K36" i="3"/>
  <c r="J36" i="3"/>
  <c r="L35" i="3"/>
  <c r="K35" i="3"/>
  <c r="J35" i="3"/>
  <c r="I34" i="3"/>
  <c r="H34" i="3"/>
  <c r="K34" i="3" s="1"/>
  <c r="G34" i="3"/>
  <c r="F34" i="3"/>
  <c r="E34" i="3"/>
  <c r="D34" i="3"/>
  <c r="L33" i="3"/>
  <c r="K33" i="3"/>
  <c r="J33" i="3"/>
  <c r="L32" i="3"/>
  <c r="K32" i="3"/>
  <c r="J32" i="3"/>
  <c r="L31" i="3"/>
  <c r="K31" i="3"/>
  <c r="J31" i="3"/>
  <c r="L30" i="3"/>
  <c r="K30" i="3"/>
  <c r="J30" i="3"/>
  <c r="I29" i="3"/>
  <c r="L29" i="3" s="1"/>
  <c r="H29" i="3"/>
  <c r="G29" i="3"/>
  <c r="F29" i="3"/>
  <c r="E29" i="3"/>
  <c r="D29" i="3"/>
  <c r="L28" i="3"/>
  <c r="K28" i="3"/>
  <c r="J28" i="3"/>
  <c r="L27" i="3"/>
  <c r="K27" i="3"/>
  <c r="J27" i="3"/>
  <c r="L26" i="3"/>
  <c r="K26" i="3"/>
  <c r="J26" i="3"/>
  <c r="L25" i="3"/>
  <c r="K25" i="3"/>
  <c r="J25" i="3"/>
  <c r="I24" i="3"/>
  <c r="H24" i="3"/>
  <c r="G24" i="3"/>
  <c r="F24" i="3"/>
  <c r="E24" i="3"/>
  <c r="D24" i="3"/>
  <c r="L23" i="3"/>
  <c r="K23" i="3"/>
  <c r="J23" i="3"/>
  <c r="L22" i="3"/>
  <c r="K22" i="3"/>
  <c r="J22" i="3"/>
  <c r="L21" i="3"/>
  <c r="K21" i="3"/>
  <c r="J21" i="3"/>
  <c r="L20" i="3"/>
  <c r="K20" i="3"/>
  <c r="J20" i="3"/>
  <c r="I19" i="3"/>
  <c r="H19" i="3"/>
  <c r="G19" i="3"/>
  <c r="J19" i="3" s="1"/>
  <c r="F19" i="3"/>
  <c r="E19" i="3"/>
  <c r="D19" i="3"/>
  <c r="L18" i="3"/>
  <c r="K18" i="3"/>
  <c r="J18" i="3"/>
  <c r="L17" i="3"/>
  <c r="K17" i="3"/>
  <c r="J17" i="3"/>
  <c r="I16" i="3"/>
  <c r="L16" i="3" s="1"/>
  <c r="H16" i="3"/>
  <c r="G16" i="3"/>
  <c r="J16" i="3" s="1"/>
  <c r="F16" i="3"/>
  <c r="E16" i="3"/>
  <c r="D16" i="3"/>
  <c r="L15" i="3"/>
  <c r="K15" i="3"/>
  <c r="J15" i="3"/>
  <c r="I14" i="3"/>
  <c r="H14" i="3"/>
  <c r="K14" i="3" s="1"/>
  <c r="G14" i="3"/>
  <c r="F14" i="3"/>
  <c r="E14" i="3"/>
  <c r="D14" i="3"/>
  <c r="L13" i="3"/>
  <c r="K13" i="3"/>
  <c r="J13" i="3"/>
  <c r="L12" i="3"/>
  <c r="K12" i="3"/>
  <c r="J12" i="3"/>
  <c r="L11" i="3"/>
  <c r="K11" i="3"/>
  <c r="J11" i="3"/>
  <c r="L10" i="3"/>
  <c r="K10" i="3"/>
  <c r="J10" i="3"/>
  <c r="L9" i="3"/>
  <c r="K9" i="3"/>
  <c r="J9" i="3"/>
  <c r="L8" i="3"/>
  <c r="K8" i="3"/>
  <c r="J8" i="3"/>
  <c r="L7" i="3"/>
  <c r="K7" i="3"/>
  <c r="J7" i="3"/>
  <c r="I6" i="3"/>
  <c r="I47" i="3" s="1"/>
  <c r="L47" i="3" s="1"/>
  <c r="H6" i="3"/>
  <c r="H47" i="3" s="1"/>
  <c r="K47" i="3" s="1"/>
  <c r="G6" i="3"/>
  <c r="F6" i="3"/>
  <c r="E6" i="3"/>
  <c r="D6" i="3"/>
  <c r="L46" i="2"/>
  <c r="K46" i="2"/>
  <c r="J46" i="2"/>
  <c r="L44" i="2"/>
  <c r="K44" i="2"/>
  <c r="J44" i="2"/>
  <c r="K43" i="2"/>
  <c r="L42" i="2"/>
  <c r="K42" i="2"/>
  <c r="J42" i="2"/>
  <c r="L41" i="2"/>
  <c r="K41" i="2"/>
  <c r="J41" i="2"/>
  <c r="L40" i="2"/>
  <c r="K40" i="2"/>
  <c r="J40" i="2"/>
  <c r="L39" i="2"/>
  <c r="K39" i="2"/>
  <c r="J39" i="2"/>
  <c r="L38" i="2"/>
  <c r="K38" i="2"/>
  <c r="J38" i="2"/>
  <c r="L36" i="2"/>
  <c r="K36" i="2"/>
  <c r="J36" i="2"/>
  <c r="L35" i="2"/>
  <c r="K35" i="2"/>
  <c r="J35" i="2"/>
  <c r="J34" i="2"/>
  <c r="L33" i="2"/>
  <c r="K33" i="2"/>
  <c r="J33" i="2"/>
  <c r="L32" i="2"/>
  <c r="K32" i="2"/>
  <c r="J32" i="2"/>
  <c r="L31" i="2"/>
  <c r="K31" i="2"/>
  <c r="J31" i="2"/>
  <c r="L30" i="2"/>
  <c r="K30" i="2"/>
  <c r="J30" i="2"/>
  <c r="L28" i="2"/>
  <c r="K28" i="2"/>
  <c r="J28" i="2"/>
  <c r="L27" i="2"/>
  <c r="K27" i="2"/>
  <c r="J27" i="2"/>
  <c r="L26" i="2"/>
  <c r="K26" i="2"/>
  <c r="J26" i="2"/>
  <c r="L25" i="2"/>
  <c r="K25" i="2"/>
  <c r="J25" i="2"/>
  <c r="L23" i="2"/>
  <c r="K23" i="2"/>
  <c r="J23" i="2"/>
  <c r="L22" i="2"/>
  <c r="K22" i="2"/>
  <c r="J22" i="2"/>
  <c r="L21" i="2"/>
  <c r="K21" i="2"/>
  <c r="J21" i="2"/>
  <c r="L20" i="2"/>
  <c r="K20" i="2"/>
  <c r="J20" i="2"/>
  <c r="K19" i="2"/>
  <c r="J19" i="2"/>
  <c r="L18" i="2"/>
  <c r="K18" i="2"/>
  <c r="J18" i="2"/>
  <c r="L17" i="2"/>
  <c r="K17" i="2"/>
  <c r="J17" i="2"/>
  <c r="L15" i="2"/>
  <c r="K15" i="2"/>
  <c r="J15" i="2"/>
  <c r="L14" i="2"/>
  <c r="L13" i="2"/>
  <c r="K13" i="2"/>
  <c r="J13" i="2"/>
  <c r="L12" i="2"/>
  <c r="K12" i="2"/>
  <c r="J12" i="2"/>
  <c r="L11" i="2"/>
  <c r="K11" i="2"/>
  <c r="J11" i="2"/>
  <c r="L10" i="2"/>
  <c r="K10" i="2"/>
  <c r="J10" i="2"/>
  <c r="L9" i="2"/>
  <c r="K9" i="2"/>
  <c r="J9" i="2"/>
  <c r="L8" i="2"/>
  <c r="K8" i="2"/>
  <c r="J8" i="2"/>
  <c r="L7" i="2"/>
  <c r="K7" i="2"/>
  <c r="J7" i="2"/>
  <c r="J6" i="3" l="1"/>
  <c r="J14" i="3"/>
  <c r="L14" i="3"/>
  <c r="K16" i="3"/>
  <c r="K19" i="3"/>
  <c r="J24" i="3"/>
  <c r="L24" i="3"/>
  <c r="J29" i="3"/>
  <c r="J37" i="3"/>
  <c r="J43" i="3"/>
  <c r="J45" i="3"/>
  <c r="J14" i="2"/>
  <c r="J6" i="4"/>
  <c r="K14" i="4"/>
  <c r="L16" i="4"/>
  <c r="J24" i="4"/>
  <c r="J43" i="4"/>
  <c r="J24" i="5"/>
  <c r="L34" i="5"/>
  <c r="J43" i="5"/>
  <c r="K45" i="5"/>
  <c r="J6" i="6"/>
  <c r="L16" i="6"/>
  <c r="J24" i="6"/>
  <c r="K29" i="6"/>
  <c r="K45" i="6"/>
  <c r="G47" i="7"/>
  <c r="K16" i="7"/>
  <c r="J19" i="7"/>
  <c r="J29" i="7"/>
  <c r="J37" i="7"/>
  <c r="L37" i="7"/>
  <c r="K43" i="7"/>
  <c r="L45" i="7"/>
  <c r="J14" i="8"/>
  <c r="K16" i="8"/>
  <c r="J29" i="8"/>
  <c r="L37" i="8"/>
  <c r="J6" i="9"/>
  <c r="K14" i="9"/>
  <c r="L16" i="9"/>
  <c r="J24" i="9"/>
  <c r="K29" i="9"/>
  <c r="J34" i="9"/>
  <c r="L34" i="9"/>
  <c r="K37" i="9"/>
  <c r="J43" i="9"/>
  <c r="K45" i="9"/>
  <c r="J6" i="10"/>
  <c r="K19" i="10"/>
  <c r="L24" i="10"/>
  <c r="L34" i="10"/>
  <c r="K37" i="10"/>
  <c r="J43" i="10"/>
  <c r="K45" i="10"/>
  <c r="K19" i="11"/>
  <c r="J24" i="11"/>
  <c r="L24" i="11"/>
  <c r="J34" i="11"/>
  <c r="K45" i="11"/>
  <c r="J29" i="12"/>
  <c r="K14" i="13"/>
  <c r="L24" i="13"/>
  <c r="K37" i="13"/>
  <c r="J43" i="13"/>
  <c r="K45" i="13"/>
  <c r="K6" i="3"/>
  <c r="L19" i="3"/>
  <c r="K24" i="3"/>
  <c r="K29" i="3"/>
  <c r="J34" i="3"/>
  <c r="L34" i="3"/>
  <c r="K37" i="3"/>
  <c r="K43" i="3"/>
  <c r="K45" i="3"/>
  <c r="D47" i="4"/>
  <c r="E47" i="4"/>
  <c r="J45" i="4"/>
  <c r="J14" i="5"/>
  <c r="L37" i="5"/>
  <c r="D47" i="6"/>
  <c r="E47" i="6"/>
  <c r="K34" i="6"/>
  <c r="I47" i="8"/>
  <c r="J24" i="8"/>
  <c r="J43" i="8"/>
  <c r="D47" i="9"/>
  <c r="F47" i="9"/>
  <c r="H47" i="9"/>
  <c r="E47" i="10"/>
  <c r="L6" i="12"/>
  <c r="K19" i="12"/>
  <c r="L24" i="12"/>
  <c r="L43" i="12"/>
  <c r="L24" i="14"/>
  <c r="K29" i="14"/>
  <c r="L16" i="14"/>
  <c r="D47" i="14"/>
  <c r="K47" i="14"/>
  <c r="J24" i="14"/>
  <c r="K19" i="14"/>
  <c r="L34" i="14"/>
  <c r="L47" i="14"/>
  <c r="K6" i="14"/>
  <c r="G47" i="14"/>
  <c r="J47" i="14" s="1"/>
  <c r="L6" i="14"/>
  <c r="J6" i="13"/>
  <c r="L16" i="13"/>
  <c r="H47" i="13"/>
  <c r="K47" i="13" s="1"/>
  <c r="D47" i="13"/>
  <c r="J24" i="13"/>
  <c r="K19" i="13"/>
  <c r="L34" i="13"/>
  <c r="L47" i="13"/>
  <c r="K6" i="13"/>
  <c r="G47" i="13"/>
  <c r="J47" i="13" s="1"/>
  <c r="L6" i="13"/>
  <c r="K47" i="12"/>
  <c r="K16" i="12"/>
  <c r="K34" i="12"/>
  <c r="L37" i="12"/>
  <c r="J45" i="12"/>
  <c r="K14" i="12"/>
  <c r="L16" i="12"/>
  <c r="J43" i="12"/>
  <c r="J47" i="12"/>
  <c r="I47" i="12"/>
  <c r="L47" i="12" s="1"/>
  <c r="K6" i="12"/>
  <c r="J6" i="12"/>
  <c r="K29" i="12"/>
  <c r="K14" i="11"/>
  <c r="K34" i="11"/>
  <c r="J43" i="11"/>
  <c r="K47" i="11"/>
  <c r="F47" i="11"/>
  <c r="L34" i="11"/>
  <c r="L47" i="11"/>
  <c r="K6" i="11"/>
  <c r="G47" i="11"/>
  <c r="J47" i="11" s="1"/>
  <c r="L6" i="11"/>
  <c r="L19" i="10"/>
  <c r="J19" i="10"/>
  <c r="K24" i="10"/>
  <c r="K34" i="10"/>
  <c r="K47" i="10"/>
  <c r="L47" i="10"/>
  <c r="K6" i="10"/>
  <c r="G47" i="10"/>
  <c r="J47" i="10" s="1"/>
  <c r="L6" i="10"/>
  <c r="G47" i="9"/>
  <c r="K16" i="9"/>
  <c r="L37" i="9"/>
  <c r="L14" i="9"/>
  <c r="K47" i="9"/>
  <c r="L47" i="9"/>
  <c r="J47" i="9"/>
  <c r="K6" i="9"/>
  <c r="L6" i="9"/>
  <c r="F47" i="8"/>
  <c r="K14" i="8"/>
  <c r="J6" i="8"/>
  <c r="K47" i="8"/>
  <c r="L47" i="8"/>
  <c r="K6" i="8"/>
  <c r="J19" i="8"/>
  <c r="J47" i="8"/>
  <c r="L19" i="8"/>
  <c r="K19" i="8"/>
  <c r="J14" i="7"/>
  <c r="L47" i="7"/>
  <c r="K47" i="7"/>
  <c r="K6" i="7"/>
  <c r="J47" i="7"/>
  <c r="L6" i="7"/>
  <c r="I47" i="6"/>
  <c r="J16" i="6"/>
  <c r="L19" i="6"/>
  <c r="L43" i="6"/>
  <c r="K47" i="6"/>
  <c r="J14" i="6"/>
  <c r="K16" i="6"/>
  <c r="J29" i="6"/>
  <c r="L37" i="6"/>
  <c r="J45" i="6"/>
  <c r="L47" i="6"/>
  <c r="K6" i="6"/>
  <c r="G47" i="6"/>
  <c r="J47" i="6" s="1"/>
  <c r="L6" i="6"/>
  <c r="J47" i="5"/>
  <c r="L47" i="5"/>
  <c r="K6" i="5"/>
  <c r="J19" i="5"/>
  <c r="H47" i="5"/>
  <c r="K47" i="5" s="1"/>
  <c r="J6" i="5"/>
  <c r="L19" i="5"/>
  <c r="L6" i="5"/>
  <c r="J14" i="4"/>
  <c r="K16" i="4"/>
  <c r="K34" i="4"/>
  <c r="L43" i="4"/>
  <c r="J16" i="4"/>
  <c r="L19" i="4"/>
  <c r="J29" i="4"/>
  <c r="L37" i="4"/>
  <c r="I47" i="4"/>
  <c r="L47" i="4" s="1"/>
  <c r="K19" i="4"/>
  <c r="L24" i="4"/>
  <c r="K37" i="4"/>
  <c r="K47" i="4"/>
  <c r="K6" i="4"/>
  <c r="G47" i="4"/>
  <c r="J47" i="4" s="1"/>
  <c r="L6" i="4"/>
  <c r="F47" i="2"/>
  <c r="J16" i="2"/>
  <c r="L43" i="2"/>
  <c r="K6" i="2"/>
  <c r="J6" i="2"/>
  <c r="K14" i="2"/>
  <c r="L16" i="2"/>
  <c r="J24" i="2"/>
  <c r="K29" i="2"/>
  <c r="L34" i="2"/>
  <c r="J43" i="2"/>
  <c r="K45" i="2"/>
  <c r="I47" i="2"/>
  <c r="L47" i="2" s="1"/>
  <c r="H47" i="2"/>
  <c r="K47" i="2" s="1"/>
  <c r="K16" i="2"/>
  <c r="J29" i="2"/>
  <c r="K34" i="2"/>
  <c r="L37" i="2"/>
  <c r="J45" i="2"/>
  <c r="J47" i="2"/>
  <c r="L6" i="3"/>
  <c r="G47" i="3"/>
  <c r="J47" i="3" s="1"/>
  <c r="L47" i="1"/>
  <c r="L46" i="1"/>
  <c r="L44" i="1"/>
  <c r="L42" i="1"/>
  <c r="L41" i="1"/>
  <c r="L40" i="1"/>
  <c r="L39" i="1"/>
  <c r="L38" i="1"/>
  <c r="L36" i="1"/>
  <c r="L35" i="1"/>
  <c r="L33" i="1"/>
  <c r="L32" i="1"/>
  <c r="L31" i="1"/>
  <c r="L30" i="1"/>
  <c r="L28" i="1"/>
  <c r="L27" i="1"/>
  <c r="L26" i="1"/>
  <c r="L25" i="1"/>
  <c r="L23" i="1"/>
  <c r="L22" i="1"/>
  <c r="L21" i="1"/>
  <c r="L20" i="1"/>
  <c r="L18" i="1"/>
  <c r="L17" i="1"/>
  <c r="L15" i="1"/>
  <c r="L13" i="1"/>
  <c r="L12" i="1"/>
  <c r="L11" i="1"/>
  <c r="L10" i="1"/>
  <c r="L9" i="1"/>
  <c r="L8" i="1"/>
  <c r="L7" i="1"/>
  <c r="J47" i="1"/>
  <c r="K47" i="1"/>
  <c r="K7" i="1"/>
  <c r="K8" i="1"/>
  <c r="K9" i="1"/>
  <c r="K10" i="1"/>
  <c r="K11" i="1"/>
  <c r="K12" i="1"/>
  <c r="K13" i="1"/>
  <c r="K15" i="1"/>
  <c r="K17" i="1"/>
  <c r="K18" i="1"/>
  <c r="K20" i="1"/>
  <c r="K21" i="1"/>
  <c r="K22" i="1"/>
  <c r="K23" i="1"/>
  <c r="K25" i="1"/>
  <c r="K26" i="1"/>
  <c r="K27" i="1"/>
  <c r="K28" i="1"/>
  <c r="K30" i="1"/>
  <c r="K31" i="1"/>
  <c r="K32" i="1"/>
  <c r="K33" i="1"/>
  <c r="K35" i="1"/>
  <c r="K36" i="1"/>
  <c r="K38" i="1"/>
  <c r="K39" i="1"/>
  <c r="K40" i="1"/>
  <c r="K41" i="1"/>
  <c r="K42" i="1"/>
  <c r="K44" i="1"/>
  <c r="K46" i="1"/>
  <c r="J7" i="1"/>
  <c r="J8" i="1"/>
  <c r="J9" i="1"/>
  <c r="J10" i="1"/>
  <c r="J11" i="1"/>
  <c r="J12" i="1"/>
  <c r="J13" i="1"/>
  <c r="J15" i="1"/>
  <c r="J17" i="1"/>
  <c r="J18" i="1"/>
  <c r="J20" i="1"/>
  <c r="J21" i="1"/>
  <c r="J22" i="1"/>
  <c r="J23" i="1"/>
  <c r="J25" i="1"/>
  <c r="J26" i="1"/>
  <c r="J27" i="1"/>
  <c r="J28" i="1"/>
  <c r="J30" i="1"/>
  <c r="J31" i="1"/>
  <c r="J32" i="1"/>
  <c r="J33" i="1"/>
  <c r="J35" i="1"/>
  <c r="J36" i="1"/>
  <c r="J38" i="1"/>
  <c r="J39" i="1"/>
  <c r="J40" i="1"/>
  <c r="J41" i="1"/>
  <c r="J42" i="1"/>
  <c r="J44" i="1"/>
  <c r="J46" i="1"/>
  <c r="I45" i="1"/>
  <c r="H45" i="1"/>
  <c r="G45" i="1"/>
  <c r="I43" i="1"/>
  <c r="H43" i="1"/>
  <c r="G43" i="1"/>
  <c r="I37" i="1"/>
  <c r="H37" i="1"/>
  <c r="G37" i="1"/>
  <c r="I34" i="1"/>
  <c r="H34" i="1"/>
  <c r="G34" i="1"/>
  <c r="I29" i="1"/>
  <c r="H29" i="1"/>
  <c r="G29" i="1"/>
  <c r="I24" i="1"/>
  <c r="H24" i="1"/>
  <c r="K24" i="1" s="1"/>
  <c r="G24" i="1"/>
  <c r="I19" i="1"/>
  <c r="H19" i="1"/>
  <c r="G19" i="1"/>
  <c r="J19" i="1" s="1"/>
  <c r="I16" i="1"/>
  <c r="H16" i="1"/>
  <c r="K16" i="1" s="1"/>
  <c r="G16" i="1"/>
  <c r="I14" i="1"/>
  <c r="L14" i="1" s="1"/>
  <c r="H14" i="1"/>
  <c r="G14" i="1"/>
  <c r="I6" i="1"/>
  <c r="H6" i="1"/>
  <c r="G6" i="1"/>
  <c r="F45" i="1"/>
  <c r="E45" i="1"/>
  <c r="K45" i="1" s="1"/>
  <c r="D45" i="1"/>
  <c r="J45" i="1" s="1"/>
  <c r="F43" i="1"/>
  <c r="E43" i="1"/>
  <c r="D43" i="1"/>
  <c r="J43" i="1" s="1"/>
  <c r="F37" i="1"/>
  <c r="L37" i="1" s="1"/>
  <c r="E37" i="1"/>
  <c r="D37" i="1"/>
  <c r="F34" i="1"/>
  <c r="L34" i="1" s="1"/>
  <c r="E34" i="1"/>
  <c r="D34" i="1"/>
  <c r="F29" i="1"/>
  <c r="E29" i="1"/>
  <c r="K29" i="1" s="1"/>
  <c r="D29" i="1"/>
  <c r="F24" i="1"/>
  <c r="E24" i="1"/>
  <c r="D24" i="1"/>
  <c r="J24" i="1" s="1"/>
  <c r="F19" i="1"/>
  <c r="E19" i="1"/>
  <c r="D19" i="1"/>
  <c r="F16" i="1"/>
  <c r="E16" i="1"/>
  <c r="D16" i="1"/>
  <c r="F14" i="1"/>
  <c r="E14" i="1"/>
  <c r="D14" i="1"/>
  <c r="F6" i="1"/>
  <c r="E6" i="1"/>
  <c r="D6" i="1"/>
  <c r="J6" i="1" s="1"/>
  <c r="K6" i="1" l="1"/>
  <c r="J14" i="1"/>
  <c r="L19" i="1"/>
  <c r="J29" i="1"/>
  <c r="L29" i="1"/>
  <c r="K34" i="1"/>
  <c r="J37" i="1"/>
  <c r="K43" i="1"/>
  <c r="L45" i="1"/>
  <c r="L6" i="1"/>
  <c r="K14" i="1"/>
  <c r="J16" i="1"/>
  <c r="L16" i="1"/>
  <c r="K19" i="1"/>
  <c r="L24" i="1"/>
  <c r="J34" i="1"/>
  <c r="K37" i="1"/>
  <c r="L43" i="1"/>
</calcChain>
</file>

<file path=xl/sharedStrings.xml><?xml version="1.0" encoding="utf-8"?>
<sst xmlns="http://schemas.openxmlformats.org/spreadsheetml/2006/main" count="1974" uniqueCount="209">
  <si>
    <t>№ п/п</t>
  </si>
  <si>
    <t>Раздел-подраздел</t>
  </si>
  <si>
    <t>Первоначальный бюджет 2016 год</t>
  </si>
  <si>
    <t>Первоначальный бюджет 2017 год</t>
  </si>
  <si>
    <t>Первоначальный бюджет 2018 год</t>
  </si>
  <si>
    <t xml:space="preserve">Отклонение 2016 год </t>
  </si>
  <si>
    <t xml:space="preserve">Отклонение 2017 год </t>
  </si>
  <si>
    <t xml:space="preserve">Отклонение 2018 год 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</si>
  <si>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</si>
  <si>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</si>
  <si>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</si>
  <si>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</si>
  <si>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</si>
  <si>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</si>
  <si>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</si>
  <si>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</si>
  <si>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</si>
  <si>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</si>
  <si>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</si>
  <si>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</si>
  <si>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</t>
  </si>
  <si>
    <t>Судебная система</t>
  </si>
  <si>
    <t>0105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</si>
  <si>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</si>
  <si>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</si>
  <si>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</si>
  <si>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8</t>
  </si>
  <si>
    <t>Резервные фонды</t>
  </si>
  <si>
    <t>0111</t>
  </si>
  <si>
    <t>9</t>
  </si>
  <si>
    <t>Другие общегосударственные вопросы</t>
  </si>
  <si>
    <t>0113</t>
  </si>
  <si>
    <t>10</t>
  </si>
  <si>
    <t>Национальная оборона</t>
  </si>
  <si>
    <t>0200</t>
  </si>
  <si>
    <t>11</t>
  </si>
  <si>
    <t>Мобилизационная и вневойсковая подготовка</t>
  </si>
  <si>
    <t>0203</t>
  </si>
  <si>
    <t>12</t>
  </si>
  <si>
    <t>Национальная безопасность и правоохранительная деятельность</t>
  </si>
  <si>
    <t>0300</t>
  </si>
  <si>
    <t>13</t>
  </si>
  <si>
    <t>Предупреждение и ликвидация последствий чрезвычайных ситуаций природного и техногенного характера, гражданская оборона</t>
  </si>
  <si>
    <t>0309</t>
  </si>
  <si>
    <t>14</t>
  </si>
  <si>
    <t>Обеспечение пожарной безопасности</t>
  </si>
  <si>
    <t>0310</t>
  </si>
  <si>
    <t>15</t>
  </si>
  <si>
    <t>Национальная экономика</t>
  </si>
  <si>
    <t>0400</t>
  </si>
  <si>
    <t>16</t>
  </si>
  <si>
    <t>Сельское хозяйство и рыболовство</t>
  </si>
  <si>
    <t>0405</t>
  </si>
  <si>
    <t>17</t>
  </si>
  <si>
    <t>Транспорт</t>
  </si>
  <si>
    <t>0408</t>
  </si>
  <si>
    <t>18</t>
  </si>
  <si>
    <t>Дорожное хозяйство</t>
  </si>
  <si>
    <t>0409</t>
  </si>
  <si>
    <t>19</t>
  </si>
  <si>
    <t>Другие вопросы в области национальной экономики</t>
  </si>
  <si>
    <t>0412</t>
  </si>
  <si>
    <t>20</t>
  </si>
  <si>
    <t>Жилищно-коммунальное хозяйство</t>
  </si>
  <si>
    <t>0500</t>
  </si>
  <si>
    <t>21</t>
  </si>
  <si>
    <t>Жилищное хозяйство</t>
  </si>
  <si>
    <t>0501</t>
  </si>
  <si>
    <t>22</t>
  </si>
  <si>
    <t>Коммунальное хозяйство</t>
  </si>
  <si>
    <t>0502</t>
  </si>
  <si>
    <t>23</t>
  </si>
  <si>
    <t>Благоустройство</t>
  </si>
  <si>
    <t>0503</t>
  </si>
  <si>
    <t>24</t>
  </si>
  <si>
    <t>Другие вопросы в области жилищно-коммунального хозяйства</t>
  </si>
  <si>
    <t>0505</t>
  </si>
  <si>
    <t>25</t>
  </si>
  <si>
    <t>Образование</t>
  </si>
  <si>
    <t>0700</t>
  </si>
  <si>
    <t>26</t>
  </si>
  <si>
    <t>Дошкольное образование</t>
  </si>
  <si>
    <t>0701</t>
  </si>
  <si>
    <t>27</t>
  </si>
  <si>
    <t>Общее образование</t>
  </si>
  <si>
    <t>0702</t>
  </si>
  <si>
    <t>28</t>
  </si>
  <si>
    <t>Молодежная политика и оздоровление детей</t>
  </si>
  <si>
    <t>0707</t>
  </si>
  <si>
    <t>29</t>
  </si>
  <si>
    <t>Другие вопросы в области образования</t>
  </si>
  <si>
    <t>0709</t>
  </si>
  <si>
    <t>30</t>
  </si>
  <si>
    <t>Культура,  кинематография</t>
  </si>
  <si>
    <t>0800</t>
  </si>
  <si>
    <t>31</t>
  </si>
  <si>
    <t>Культура</t>
  </si>
  <si>
    <t>0801</t>
  </si>
  <si>
    <t>32</t>
  </si>
  <si>
    <t>Другие вопросы в области культуры, кинематографии</t>
  </si>
  <si>
    <t>0804</t>
  </si>
  <si>
    <t>33</t>
  </si>
  <si>
    <t>Социальная политика</t>
  </si>
  <si>
    <t>1000</t>
  </si>
  <si>
    <t>34</t>
  </si>
  <si>
    <t>Пенсионное обеспечение</t>
  </si>
  <si>
    <t>1001</t>
  </si>
  <si>
    <t>35</t>
  </si>
  <si>
    <t>Социальное обслуживание населения</t>
  </si>
  <si>
    <t>1002</t>
  </si>
  <si>
    <t>36</t>
  </si>
  <si>
    <t>Социальное обеспечение населения</t>
  </si>
  <si>
    <t>1003</t>
  </si>
  <si>
    <t>37</t>
  </si>
  <si>
    <t>Охрана семьи и детства</t>
  </si>
  <si>
    <t>1004</t>
  </si>
  <si>
    <t>38</t>
  </si>
  <si>
    <t>Другие вопросы в области социальной политики</t>
  </si>
  <si>
    <t>1006</t>
  </si>
  <si>
    <t>39</t>
  </si>
  <si>
    <t>Физическая культура и спорт</t>
  </si>
  <si>
    <t>1100</t>
  </si>
  <si>
    <t>40</t>
  </si>
  <si>
    <t>Массовый спорт</t>
  </si>
  <si>
    <t>1102</t>
  </si>
  <si>
    <t>41</t>
  </si>
  <si>
    <t xml:space="preserve">Средства массовой информации </t>
  </si>
  <si>
    <t>1200</t>
  </si>
  <si>
    <t>42</t>
  </si>
  <si>
    <t>Периодическая печать и издательства</t>
  </si>
  <si>
    <t>1202</t>
  </si>
  <si>
    <t>ВСЕГО</t>
  </si>
  <si>
    <t>9=6-3</t>
  </si>
  <si>
    <t>10=7-4</t>
  </si>
  <si>
    <t>11=8-5</t>
  </si>
  <si>
    <t>Изменение бюджетных ассигнований по разделам и подразделам бюджетной классификации расходов бюджетов Российской Федерации в бюджете 
Северо-Енисейского района на 2016 год и плановый период 2017-2018 годов</t>
  </si>
  <si>
    <t>(тыс.рублей)</t>
  </si>
  <si>
    <t xml:space="preserve">Уточненный бюджет на 2017 год (поправка 13 на 28.12.2016) </t>
  </si>
  <si>
    <t xml:space="preserve">Уточненный бюджет на 2018 год (поправка 13 на 28.12.2016) </t>
  </si>
  <si>
    <t xml:space="preserve">Уточненный бюджет на 2016 год (поправка 1 на 18.12.2015) </t>
  </si>
  <si>
    <t xml:space="preserve">Уточненный бюджет на 2017 год (поправка 1 на 18.12.2015)  </t>
  </si>
  <si>
    <t xml:space="preserve">Уточненный бюджет на 2018 год (поправка 1 на 18.12.2015) </t>
  </si>
  <si>
    <t xml:space="preserve">Уточненный бюджет на 2017 год (поправка 2 на 26.02.2016)  </t>
  </si>
  <si>
    <t>Уточненный бюджет на 2018 год (поправка 2 на 26.02.2016)</t>
  </si>
  <si>
    <t xml:space="preserve">Уточненный бюджет на 2016 год (поправка 3 на 10.03.2016) </t>
  </si>
  <si>
    <t xml:space="preserve">Уточненный бюджет на 2018 год (поправка 3 на 10.03.2016) </t>
  </si>
  <si>
    <t xml:space="preserve">Уточненный бюджет на 2017 год (поправка 3 на 10.03.2016)  </t>
  </si>
  <si>
    <t xml:space="preserve">Уточненный бюджет на 2016 год (поправка 4 на 06.04.2016) </t>
  </si>
  <si>
    <t xml:space="preserve">Уточненный бюджет на 2017 год (поправка 4 на 06.04.2016) </t>
  </si>
  <si>
    <t xml:space="preserve">Уточненный бюджет на 2018 год (поправка 4 на 06.04.2016)  </t>
  </si>
  <si>
    <t xml:space="preserve">Уточненный бюджет на 2016 год (поправка 5 на 29.04.2016) </t>
  </si>
  <si>
    <t xml:space="preserve">Уточненный бюджет на 2017 год (поправка 5 на 29.04.2016) </t>
  </si>
  <si>
    <t xml:space="preserve">Уточненный бюджет на 2018 год (поправка 5 на 29.04.2016)  </t>
  </si>
  <si>
    <t xml:space="preserve">Уточненный бюджет на 2017 год (поправка 6 на 10.06.2016) </t>
  </si>
  <si>
    <t xml:space="preserve">Уточненный бюджет на 2018 год (поправка 6 на 10.06.2016)   </t>
  </si>
  <si>
    <t xml:space="preserve">Уточненный бюджет на 2017 год (поправка 7 на 30.06.2016) </t>
  </si>
  <si>
    <t xml:space="preserve">Уточненный бюджет на 2018 год (поправка 7 на 30.06.2016)  </t>
  </si>
  <si>
    <t xml:space="preserve">Уточненный бюджет на 2018 год (поправка 8 на 28.07.2016)   </t>
  </si>
  <si>
    <t xml:space="preserve">Уточненный бюджет на 2017 год (поправка 8 на 28.07.2016) </t>
  </si>
  <si>
    <t xml:space="preserve">Уточненный бюджет на 2016 год (поправка 9 на 02.09.2016) </t>
  </si>
  <si>
    <t xml:space="preserve">Уточненный бюджет на 2018 год (поправка 9 на 02.09.2016)    </t>
  </si>
  <si>
    <t xml:space="preserve">Уточненный бюджет на 2017 год (поправка 10 на 10.10.2016)   </t>
  </si>
  <si>
    <t xml:space="preserve">Уточненный бюджет на 2018 год (поправка 10 на 10.10.2016)     </t>
  </si>
  <si>
    <t xml:space="preserve">Уточненный бюджет на 2016 год (поправка 11 на 29.11.2016) </t>
  </si>
  <si>
    <t xml:space="preserve">Уточненный бюджет на 2017 год (поправка 11 на 29.11.2016)   </t>
  </si>
  <si>
    <t xml:space="preserve">Уточненный бюджет на 2018 год (поправка 11 на 29.11.2016)     </t>
  </si>
  <si>
    <t xml:space="preserve">Уточненный бюджет на 2017 год (поправка 12 на 14.12.2016)  </t>
  </si>
  <si>
    <t xml:space="preserve">Уточненный бюджет на 2018 год (поправка 12 на 14.12.2016)     </t>
  </si>
  <si>
    <t xml:space="preserve">Уточненный бюджет на 2016 год
 (поправка 12 на 14.12.2016) </t>
  </si>
  <si>
    <t xml:space="preserve">Уточненный бюджет на 2017 год 
(поправка 12 на 14.12.2016)  </t>
  </si>
  <si>
    <t xml:space="preserve">Уточненный бюджет на 2018 год 
(поправка 12 на 14.12.2016)     </t>
  </si>
  <si>
    <t xml:space="preserve">Уточненный бюджет на 2016 год 
(поправка 13 на 28.12.2016) </t>
  </si>
  <si>
    <t xml:space="preserve">Уточненный бюджет на 2017 год 
(поправка 13 на 28.12.2016) </t>
  </si>
  <si>
    <t xml:space="preserve">Уточненный бюджет на 2018 год 
(поправка 13 на 28.12.2016)    </t>
  </si>
  <si>
    <t>Наименование показателя бюджетной классификации</t>
  </si>
  <si>
    <t xml:space="preserve">Уточненный бюджет на 2016 год 
(поправка 1 на 18.12.2015) </t>
  </si>
  <si>
    <t xml:space="preserve">Уточненный бюджет на 2017 год 
(поправка 1 на 18.12.2015)  </t>
  </si>
  <si>
    <t xml:space="preserve">Уточненный бюджет на 2018 год 
(поправка 1 на 18.12.2015) </t>
  </si>
  <si>
    <t xml:space="preserve">Уточненный бюджет на 2016 год 
(поправка 2 на 26.02.2016) </t>
  </si>
  <si>
    <t xml:space="preserve">Уточненный бюджет на 2017 год 
(поправка 2 на 26.02.2016)  </t>
  </si>
  <si>
    <t>Уточненный бюджет на 2018 год 
(поправка 2 на 26.02.2016)</t>
  </si>
  <si>
    <t xml:space="preserve">Уточненный бюджет на 2016 год 
(поправка 3 на 10.03.2016) </t>
  </si>
  <si>
    <t xml:space="preserve">Уточненный бюджет на 2017 год 
(поправка 3 на 10.03.2016)  </t>
  </si>
  <si>
    <t xml:space="preserve">Уточненный бюджет на 2018 год 
(поправка 3 на 10.03.2016) </t>
  </si>
  <si>
    <t xml:space="preserve">Уточненный бюджет на 2016 год 
(поправка 4 на 06.04.2016) </t>
  </si>
  <si>
    <t xml:space="preserve">Уточненный бюджет на 2017 год 
(поправка 4 на 06.04.2016) </t>
  </si>
  <si>
    <t xml:space="preserve">Уточненный бюджет на 2018 год 
(поправка 4 на 06.04.2016)  </t>
  </si>
  <si>
    <t xml:space="preserve">Уточненный бюджет на 2016 год 
(поправка 5 на 29.04.2016) </t>
  </si>
  <si>
    <t xml:space="preserve">Уточненный бюджет на 2017 год 
(поправка 5 на 29.04.2016) </t>
  </si>
  <si>
    <t xml:space="preserve">Уточненный бюджет на 2018 год 
(поправка 5 на 29.04.2016)  </t>
  </si>
  <si>
    <t xml:space="preserve">Уточненный бюджет на 2016 год 
(поправка 6 на 10.06.2016) </t>
  </si>
  <si>
    <t xml:space="preserve">Уточненный бюджет на 2017 год 
(поправка 6 на 10.06.2016) </t>
  </si>
  <si>
    <t xml:space="preserve">Уточненный бюджет на 2018 год 
(поправка 6 на 10.06.2016)   </t>
  </si>
  <si>
    <t xml:space="preserve">Уточненный бюджет на 2016 год 
(поправка 7 на 30.06.2016) </t>
  </si>
  <si>
    <t xml:space="preserve">Уточненный бюджет на 2017 год 
(поправка 7 на 30.06.2016) </t>
  </si>
  <si>
    <t xml:space="preserve">Уточненный бюджет на 2018 год 
(поправка 7 на 30.06.2016)  </t>
  </si>
  <si>
    <t xml:space="preserve">Уточненный бюджет на 2016 год 
(поправка 8 на 28.07.2016) </t>
  </si>
  <si>
    <t xml:space="preserve">Уточненный бюджет на 2017 год 
(поправка 8 на 28.07.2016) </t>
  </si>
  <si>
    <t xml:space="preserve">Уточненный бюджет на 2018 год 
(поправка 8 на 28.07.2016)   </t>
  </si>
  <si>
    <t xml:space="preserve">Уточненный бюджет на 2017 год 
(поправка 9 на 02.09.2016)  </t>
  </si>
  <si>
    <t xml:space="preserve">Уточненный бюджет на 2016 год 
(поправка 9 на 02.09.2016) </t>
  </si>
  <si>
    <t xml:space="preserve">Уточненный бюджет на 2018 год 
(поправка 9 на 02.09.2016)    </t>
  </si>
  <si>
    <t xml:space="preserve">Уточненный бюджет на 2016 год 
(поправка 10 на 10.10.2016) </t>
  </si>
  <si>
    <t xml:space="preserve">Уточненный бюджет на 2017 год 
(поправка 10 на 10.10.2016)   </t>
  </si>
  <si>
    <t xml:space="preserve">Уточненный бюджет на 2018 год 
(поправка 10 на 10.10.2016)     </t>
  </si>
  <si>
    <t xml:space="preserve">Уточненный бюджет на 2016 год 
(поправка 11 на 29.11.2016) </t>
  </si>
  <si>
    <t xml:space="preserve">Уточненный бюджет на 2017 год 
(поправка 11 на 29.11.2016)   </t>
  </si>
  <si>
    <t xml:space="preserve">Уточненный бюджет на 2018 год 
(поправка 11 на 29.11.2016)     </t>
  </si>
  <si>
    <t xml:space="preserve">Уточненный бюджет на 2016 год 
(поправка 12 на 14.12.2016)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</si>
</sst>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49" fontId="3" fillId="0" borderId="1" xfId="1" applyNumberFormat="1" applyFont="1" applyBorder="1" applyAlignment="1">
      <alignment horizontal="center" vertical="top"/>
    </xf>
    <xf numFmtId="0" fontId="3" fillId="0" borderId="1" xfId="1" applyNumberFormat="1" applyFont="1" applyBorder="1" applyAlignment="1">
      <alignment vertical="top" wrapText="1"/>
    </xf>
    <xf numFmtId="49" fontId="3" fillId="0" borderId="1" xfId="1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164" fontId="3" fillId="0" borderId="1" xfId="1" applyNumberFormat="1" applyFont="1" applyBorder="1" applyAlignment="1">
      <alignment horizontal="center" vertical="top"/>
    </xf>
    <xf numFmtId="164" fontId="3" fillId="0" borderId="1" xfId="1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7"/>
  <sheetViews>
    <sheetView workbookViewId="0">
      <selection activeCell="B4" sqref="B4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2.7109375" style="1" customWidth="1"/>
    <col min="6" max="6" width="18" style="1" customWidth="1"/>
    <col min="7" max="7" width="20.2851562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9" t="s">
        <v>135</v>
      </c>
      <c r="C2" s="19"/>
      <c r="D2" s="19"/>
      <c r="E2" s="19"/>
      <c r="F2" s="19"/>
      <c r="G2" s="19"/>
      <c r="H2" s="19"/>
      <c r="I2" s="19"/>
      <c r="J2" s="19"/>
      <c r="K2" s="19"/>
    </row>
    <row r="3" spans="1:12" x14ac:dyDescent="0.25">
      <c r="L3" s="14" t="s">
        <v>136</v>
      </c>
    </row>
    <row r="4" spans="1:12" ht="60" x14ac:dyDescent="0.25">
      <c r="A4" s="17" t="s">
        <v>0</v>
      </c>
      <c r="B4" s="17" t="s">
        <v>174</v>
      </c>
      <c r="C4" s="17" t="s">
        <v>1</v>
      </c>
      <c r="D4" s="17" t="s">
        <v>2</v>
      </c>
      <c r="E4" s="17" t="s">
        <v>3</v>
      </c>
      <c r="F4" s="17" t="s">
        <v>4</v>
      </c>
      <c r="G4" s="17" t="s">
        <v>171</v>
      </c>
      <c r="H4" s="17" t="s">
        <v>137</v>
      </c>
      <c r="I4" s="17" t="s">
        <v>138</v>
      </c>
      <c r="J4" s="17" t="s">
        <v>5</v>
      </c>
      <c r="K4" s="17" t="s">
        <v>6</v>
      </c>
      <c r="L4" s="17" t="s">
        <v>7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132</v>
      </c>
      <c r="K5" s="2" t="s">
        <v>133</v>
      </c>
      <c r="L5" s="2" t="s">
        <v>134</v>
      </c>
    </row>
    <row r="6" spans="1:12" ht="15.75" x14ac:dyDescent="0.25">
      <c r="A6" s="3" t="s">
        <v>8</v>
      </c>
      <c r="B6" s="4" t="s">
        <v>9</v>
      </c>
      <c r="C6" s="6" t="s">
        <v>10</v>
      </c>
      <c r="D6" s="7">
        <f t="shared" ref="D6:I6" si="0">D7+D8+D9+D11+D12+D13+D10</f>
        <v>224943.4</v>
      </c>
      <c r="E6" s="7">
        <f t="shared" si="0"/>
        <v>194987</v>
      </c>
      <c r="F6" s="7">
        <f t="shared" si="0"/>
        <v>194987</v>
      </c>
      <c r="G6" s="7">
        <f t="shared" si="0"/>
        <v>218023</v>
      </c>
      <c r="H6" s="7">
        <f t="shared" si="0"/>
        <v>186664.95999999999</v>
      </c>
      <c r="I6" s="7">
        <f t="shared" si="0"/>
        <v>186664.95999999999</v>
      </c>
      <c r="J6" s="12">
        <f>G6-D6</f>
        <v>-6920.3999999999942</v>
      </c>
      <c r="K6" s="12">
        <f>H6-E6</f>
        <v>-8322.0400000000081</v>
      </c>
      <c r="L6" s="12">
        <f>I6-F6</f>
        <v>-8322.0400000000081</v>
      </c>
    </row>
    <row r="7" spans="1:12" ht="47.25" x14ac:dyDescent="0.25">
      <c r="A7" s="5" t="s">
        <v>11</v>
      </c>
      <c r="B7" s="4" t="s">
        <v>12</v>
      </c>
      <c r="C7" s="8" t="s">
        <v>13</v>
      </c>
      <c r="D7" s="9">
        <v>6844.7</v>
      </c>
      <c r="E7" s="9">
        <v>7048.6</v>
      </c>
      <c r="F7" s="9">
        <v>7110.6</v>
      </c>
      <c r="G7" s="9">
        <v>6659.43</v>
      </c>
      <c r="H7" s="9">
        <v>6605.8029999999999</v>
      </c>
      <c r="I7" s="9">
        <v>6667.8029999999999</v>
      </c>
      <c r="J7" s="12">
        <f t="shared" ref="J7:J47" si="1">G7-D7</f>
        <v>-185.26999999999953</v>
      </c>
      <c r="K7" s="12">
        <f t="shared" ref="K7:K47" si="2">H7-E7</f>
        <v>-442.79700000000048</v>
      </c>
      <c r="L7" s="12">
        <f t="shared" ref="L7:L47" si="3">I7-F7</f>
        <v>-442.79700000000048</v>
      </c>
    </row>
    <row r="8" spans="1:12" ht="63" x14ac:dyDescent="0.25">
      <c r="A8" s="3" t="s">
        <v>14</v>
      </c>
      <c r="B8" s="4" t="s">
        <v>15</v>
      </c>
      <c r="C8" s="8" t="s">
        <v>16</v>
      </c>
      <c r="D8" s="9">
        <v>4681.2</v>
      </c>
      <c r="E8" s="9">
        <v>4819.5</v>
      </c>
      <c r="F8" s="9">
        <v>4819.5</v>
      </c>
      <c r="G8" s="9">
        <v>4834.5600000000004</v>
      </c>
      <c r="H8" s="9">
        <v>4632.3019999999997</v>
      </c>
      <c r="I8" s="9">
        <v>4632.3019999999997</v>
      </c>
      <c r="J8" s="12">
        <f t="shared" si="1"/>
        <v>153.36000000000058</v>
      </c>
      <c r="K8" s="12">
        <f t="shared" si="2"/>
        <v>-187.19800000000032</v>
      </c>
      <c r="L8" s="12">
        <f t="shared" si="3"/>
        <v>-187.19800000000032</v>
      </c>
    </row>
    <row r="9" spans="1:12" ht="63" x14ac:dyDescent="0.25">
      <c r="A9" s="3" t="s">
        <v>17</v>
      </c>
      <c r="B9" s="4" t="s">
        <v>18</v>
      </c>
      <c r="C9" s="8" t="s">
        <v>19</v>
      </c>
      <c r="D9" s="9">
        <v>140713.79999999999</v>
      </c>
      <c r="E9" s="9">
        <v>146250.5</v>
      </c>
      <c r="F9" s="9">
        <v>146188.5</v>
      </c>
      <c r="G9" s="9">
        <v>170584.15</v>
      </c>
      <c r="H9" s="9">
        <v>139768.88399999999</v>
      </c>
      <c r="I9" s="9">
        <v>139706.88399999999</v>
      </c>
      <c r="J9" s="12">
        <f t="shared" si="1"/>
        <v>29870.350000000006</v>
      </c>
      <c r="K9" s="12">
        <f t="shared" si="2"/>
        <v>-6481.6160000000091</v>
      </c>
      <c r="L9" s="12">
        <f t="shared" si="3"/>
        <v>-6481.6160000000091</v>
      </c>
    </row>
    <row r="10" spans="1:12" ht="15.75" x14ac:dyDescent="0.25">
      <c r="A10" s="5" t="s">
        <v>20</v>
      </c>
      <c r="B10" s="4" t="s">
        <v>21</v>
      </c>
      <c r="C10" s="8" t="s">
        <v>22</v>
      </c>
      <c r="D10" s="9">
        <v>5.4</v>
      </c>
      <c r="E10" s="9">
        <v>0</v>
      </c>
      <c r="F10" s="9">
        <v>0</v>
      </c>
      <c r="G10" s="9">
        <v>1.5</v>
      </c>
      <c r="H10" s="9">
        <v>0</v>
      </c>
      <c r="I10" s="9">
        <v>0</v>
      </c>
      <c r="J10" s="12">
        <f t="shared" si="1"/>
        <v>-3.9000000000000004</v>
      </c>
      <c r="K10" s="12">
        <f t="shared" si="2"/>
        <v>0</v>
      </c>
      <c r="L10" s="12">
        <f t="shared" si="3"/>
        <v>0</v>
      </c>
    </row>
    <row r="11" spans="1:12" ht="47.25" x14ac:dyDescent="0.25">
      <c r="A11" s="3" t="s">
        <v>23</v>
      </c>
      <c r="B11" s="4" t="s">
        <v>24</v>
      </c>
      <c r="C11" s="8" t="s">
        <v>25</v>
      </c>
      <c r="D11" s="9">
        <v>26313.599999999999</v>
      </c>
      <c r="E11" s="9">
        <v>27355</v>
      </c>
      <c r="F11" s="9">
        <v>27355</v>
      </c>
      <c r="G11" s="9">
        <v>27535.17</v>
      </c>
      <c r="H11" s="9">
        <v>26172.081999999999</v>
      </c>
      <c r="I11" s="9">
        <v>26172.081999999999</v>
      </c>
      <c r="J11" s="12">
        <f t="shared" si="1"/>
        <v>1221.5699999999997</v>
      </c>
      <c r="K11" s="12">
        <f t="shared" si="2"/>
        <v>-1182.9180000000015</v>
      </c>
      <c r="L11" s="12">
        <f t="shared" si="3"/>
        <v>-1182.9180000000015</v>
      </c>
    </row>
    <row r="12" spans="1:12" ht="15.75" x14ac:dyDescent="0.25">
      <c r="A12" s="3" t="s">
        <v>26</v>
      </c>
      <c r="B12" s="4" t="s">
        <v>27</v>
      </c>
      <c r="C12" s="8" t="s">
        <v>28</v>
      </c>
      <c r="D12" s="9">
        <v>5000</v>
      </c>
      <c r="E12" s="9">
        <v>5000</v>
      </c>
      <c r="F12" s="9">
        <v>5000</v>
      </c>
      <c r="G12" s="9">
        <v>500</v>
      </c>
      <c r="H12" s="9">
        <v>5000</v>
      </c>
      <c r="I12" s="9">
        <v>5000</v>
      </c>
      <c r="J12" s="12">
        <f t="shared" si="1"/>
        <v>-4500</v>
      </c>
      <c r="K12" s="12">
        <f t="shared" si="2"/>
        <v>0</v>
      </c>
      <c r="L12" s="12">
        <f t="shared" si="3"/>
        <v>0</v>
      </c>
    </row>
    <row r="13" spans="1:12" ht="15.75" x14ac:dyDescent="0.25">
      <c r="A13" s="5" t="s">
        <v>29</v>
      </c>
      <c r="B13" s="4" t="s">
        <v>30</v>
      </c>
      <c r="C13" s="8" t="s">
        <v>31</v>
      </c>
      <c r="D13" s="9">
        <v>41384.699999999997</v>
      </c>
      <c r="E13" s="9">
        <v>4513.3999999999996</v>
      </c>
      <c r="F13" s="9">
        <v>4513.3999999999996</v>
      </c>
      <c r="G13" s="9">
        <v>7908.19</v>
      </c>
      <c r="H13" s="9">
        <v>4485.8890000000001</v>
      </c>
      <c r="I13" s="9">
        <v>4485.8890000000001</v>
      </c>
      <c r="J13" s="12">
        <f t="shared" si="1"/>
        <v>-33476.509999999995</v>
      </c>
      <c r="K13" s="12">
        <f t="shared" si="2"/>
        <v>-27.510999999999513</v>
      </c>
      <c r="L13" s="12">
        <f t="shared" si="3"/>
        <v>-27.510999999999513</v>
      </c>
    </row>
    <row r="14" spans="1:12" ht="15.75" x14ac:dyDescent="0.25">
      <c r="A14" s="3" t="s">
        <v>32</v>
      </c>
      <c r="B14" s="4" t="s">
        <v>33</v>
      </c>
      <c r="C14" s="8" t="s">
        <v>34</v>
      </c>
      <c r="D14" s="9">
        <f t="shared" ref="D14:I14" si="4">D15</f>
        <v>454.9</v>
      </c>
      <c r="E14" s="9">
        <f t="shared" si="4"/>
        <v>435.9</v>
      </c>
      <c r="F14" s="9">
        <f t="shared" si="4"/>
        <v>0</v>
      </c>
      <c r="G14" s="9">
        <f t="shared" si="4"/>
        <v>432.3</v>
      </c>
      <c r="H14" s="9">
        <f t="shared" si="4"/>
        <v>435.9</v>
      </c>
      <c r="I14" s="9">
        <f t="shared" si="4"/>
        <v>0</v>
      </c>
      <c r="J14" s="12">
        <f t="shared" si="1"/>
        <v>-22.599999999999966</v>
      </c>
      <c r="K14" s="12">
        <f t="shared" si="2"/>
        <v>0</v>
      </c>
      <c r="L14" s="12">
        <f t="shared" si="3"/>
        <v>0</v>
      </c>
    </row>
    <row r="15" spans="1:12" ht="15.75" x14ac:dyDescent="0.25">
      <c r="A15" s="3" t="s">
        <v>35</v>
      </c>
      <c r="B15" s="4" t="s">
        <v>36</v>
      </c>
      <c r="C15" s="8" t="s">
        <v>37</v>
      </c>
      <c r="D15" s="9">
        <v>454.9</v>
      </c>
      <c r="E15" s="9">
        <v>435.9</v>
      </c>
      <c r="F15" s="9">
        <v>0</v>
      </c>
      <c r="G15" s="9">
        <v>432.3</v>
      </c>
      <c r="H15" s="9">
        <v>435.9</v>
      </c>
      <c r="I15" s="9">
        <v>0</v>
      </c>
      <c r="J15" s="12">
        <f t="shared" si="1"/>
        <v>-22.599999999999966</v>
      </c>
      <c r="K15" s="12">
        <f t="shared" si="2"/>
        <v>0</v>
      </c>
      <c r="L15" s="12">
        <f t="shared" si="3"/>
        <v>0</v>
      </c>
    </row>
    <row r="16" spans="1:12" ht="31.5" x14ac:dyDescent="0.25">
      <c r="A16" s="3" t="s">
        <v>38</v>
      </c>
      <c r="B16" s="4" t="s">
        <v>39</v>
      </c>
      <c r="C16" s="8" t="s">
        <v>40</v>
      </c>
      <c r="D16" s="9">
        <f>D17++D18</f>
        <v>30415</v>
      </c>
      <c r="E16" s="9">
        <f>E17+E18</f>
        <v>30085.8</v>
      </c>
      <c r="F16" s="9">
        <f>F17+F18</f>
        <v>30489.8</v>
      </c>
      <c r="G16" s="9">
        <f>G17+G18</f>
        <v>35850.230000000003</v>
      </c>
      <c r="H16" s="9">
        <f>H17+H18</f>
        <v>28409.026000000002</v>
      </c>
      <c r="I16" s="9">
        <f>I17+I18</f>
        <v>28813.025000000001</v>
      </c>
      <c r="J16" s="12">
        <f t="shared" si="1"/>
        <v>5435.2300000000032</v>
      </c>
      <c r="K16" s="12">
        <f t="shared" si="2"/>
        <v>-1676.7739999999976</v>
      </c>
      <c r="L16" s="12">
        <f t="shared" si="3"/>
        <v>-1676.7749999999978</v>
      </c>
    </row>
    <row r="17" spans="1:12" ht="47.25" x14ac:dyDescent="0.25">
      <c r="A17" s="5" t="s">
        <v>41</v>
      </c>
      <c r="B17" s="4" t="s">
        <v>42</v>
      </c>
      <c r="C17" s="8" t="s">
        <v>43</v>
      </c>
      <c r="D17" s="9">
        <v>29975</v>
      </c>
      <c r="E17" s="9">
        <v>29985.8</v>
      </c>
      <c r="F17" s="9">
        <v>29959.8</v>
      </c>
      <c r="G17" s="9">
        <v>31811.47</v>
      </c>
      <c r="H17" s="9">
        <v>28309.026000000002</v>
      </c>
      <c r="I17" s="9">
        <v>28283.025000000001</v>
      </c>
      <c r="J17" s="12">
        <f t="shared" si="1"/>
        <v>1836.4700000000012</v>
      </c>
      <c r="K17" s="12">
        <f t="shared" si="2"/>
        <v>-1676.7739999999976</v>
      </c>
      <c r="L17" s="12">
        <f t="shared" si="3"/>
        <v>-1676.7749999999978</v>
      </c>
    </row>
    <row r="18" spans="1:12" ht="15.75" x14ac:dyDescent="0.25">
      <c r="A18" s="3" t="s">
        <v>44</v>
      </c>
      <c r="B18" s="4" t="s">
        <v>45</v>
      </c>
      <c r="C18" s="8" t="s">
        <v>46</v>
      </c>
      <c r="D18" s="9">
        <v>440</v>
      </c>
      <c r="E18" s="9">
        <v>100</v>
      </c>
      <c r="F18" s="9">
        <v>530</v>
      </c>
      <c r="G18" s="9">
        <v>4038.76</v>
      </c>
      <c r="H18" s="9">
        <v>100</v>
      </c>
      <c r="I18" s="9">
        <v>530</v>
      </c>
      <c r="J18" s="12">
        <f t="shared" si="1"/>
        <v>3598.76</v>
      </c>
      <c r="K18" s="12">
        <f t="shared" si="2"/>
        <v>0</v>
      </c>
      <c r="L18" s="12">
        <f t="shared" si="3"/>
        <v>0</v>
      </c>
    </row>
    <row r="19" spans="1:12" ht="15.75" x14ac:dyDescent="0.25">
      <c r="A19" s="3" t="s">
        <v>47</v>
      </c>
      <c r="B19" s="4" t="s">
        <v>48</v>
      </c>
      <c r="C19" s="8" t="s">
        <v>49</v>
      </c>
      <c r="D19" s="9">
        <f t="shared" ref="D19:I19" si="5">+D21+D23+D22+D20</f>
        <v>130243.3</v>
      </c>
      <c r="E19" s="9">
        <f t="shared" si="5"/>
        <v>124605.70000000001</v>
      </c>
      <c r="F19" s="9">
        <f t="shared" si="5"/>
        <v>115805.5</v>
      </c>
      <c r="G19" s="9">
        <f t="shared" si="5"/>
        <v>215275.67</v>
      </c>
      <c r="H19" s="9">
        <f t="shared" si="5"/>
        <v>125413.817</v>
      </c>
      <c r="I19" s="9">
        <f t="shared" si="5"/>
        <v>109795.53</v>
      </c>
      <c r="J19" s="12">
        <f t="shared" si="1"/>
        <v>85032.37000000001</v>
      </c>
      <c r="K19" s="12">
        <f t="shared" si="2"/>
        <v>808.11699999998382</v>
      </c>
      <c r="L19" s="12">
        <f t="shared" si="3"/>
        <v>-6009.9700000000012</v>
      </c>
    </row>
    <row r="20" spans="1:12" ht="15.75" x14ac:dyDescent="0.25">
      <c r="A20" s="3" t="s">
        <v>50</v>
      </c>
      <c r="B20" s="4" t="s">
        <v>51</v>
      </c>
      <c r="C20" s="8" t="s">
        <v>52</v>
      </c>
      <c r="D20" s="9">
        <v>2200</v>
      </c>
      <c r="E20" s="9">
        <v>2200</v>
      </c>
      <c r="F20" s="9">
        <v>2200</v>
      </c>
      <c r="G20" s="9">
        <v>715.15</v>
      </c>
      <c r="H20" s="9">
        <v>2200</v>
      </c>
      <c r="I20" s="9">
        <v>2200</v>
      </c>
      <c r="J20" s="12">
        <f t="shared" si="1"/>
        <v>-1484.85</v>
      </c>
      <c r="K20" s="12">
        <f t="shared" si="2"/>
        <v>0</v>
      </c>
      <c r="L20" s="12">
        <f t="shared" si="3"/>
        <v>0</v>
      </c>
    </row>
    <row r="21" spans="1:12" ht="15.75" x14ac:dyDescent="0.25">
      <c r="A21" s="3" t="s">
        <v>53</v>
      </c>
      <c r="B21" s="4" t="s">
        <v>54</v>
      </c>
      <c r="C21" s="8" t="s">
        <v>55</v>
      </c>
      <c r="D21" s="9">
        <v>22541.9</v>
      </c>
      <c r="E21" s="9">
        <v>23849.3</v>
      </c>
      <c r="F21" s="9">
        <v>25184.9</v>
      </c>
      <c r="G21" s="9">
        <v>22433.89</v>
      </c>
      <c r="H21" s="9">
        <v>23849.3</v>
      </c>
      <c r="I21" s="9">
        <v>25184.9</v>
      </c>
      <c r="J21" s="12">
        <f t="shared" si="1"/>
        <v>-108.01000000000204</v>
      </c>
      <c r="K21" s="12">
        <f t="shared" si="2"/>
        <v>0</v>
      </c>
      <c r="L21" s="12">
        <f t="shared" si="3"/>
        <v>0</v>
      </c>
    </row>
    <row r="22" spans="1:12" ht="15.75" x14ac:dyDescent="0.25">
      <c r="A22" s="3" t="s">
        <v>56</v>
      </c>
      <c r="B22" s="4" t="s">
        <v>57</v>
      </c>
      <c r="C22" s="8" t="s">
        <v>58</v>
      </c>
      <c r="D22" s="9">
        <v>59825.3</v>
      </c>
      <c r="E22" s="9">
        <v>53848.4</v>
      </c>
      <c r="F22" s="9">
        <v>45851.9</v>
      </c>
      <c r="G22" s="9">
        <v>110679.5</v>
      </c>
      <c r="H22" s="9">
        <v>54656.540999999997</v>
      </c>
      <c r="I22" s="9">
        <v>39841.883999999998</v>
      </c>
      <c r="J22" s="12">
        <f t="shared" si="1"/>
        <v>50854.2</v>
      </c>
      <c r="K22" s="12">
        <f t="shared" si="2"/>
        <v>808.14099999999598</v>
      </c>
      <c r="L22" s="12">
        <f t="shared" si="3"/>
        <v>-6010.0160000000033</v>
      </c>
    </row>
    <row r="23" spans="1:12" ht="15.75" x14ac:dyDescent="0.25">
      <c r="A23" s="3" t="s">
        <v>59</v>
      </c>
      <c r="B23" s="4" t="s">
        <v>60</v>
      </c>
      <c r="C23" s="8" t="s">
        <v>61</v>
      </c>
      <c r="D23" s="9">
        <v>45676.1</v>
      </c>
      <c r="E23" s="9">
        <v>44708</v>
      </c>
      <c r="F23" s="9">
        <v>42568.7</v>
      </c>
      <c r="G23" s="9">
        <v>81447.13</v>
      </c>
      <c r="H23" s="9">
        <v>44707.976000000002</v>
      </c>
      <c r="I23" s="9">
        <v>42568.745999999999</v>
      </c>
      <c r="J23" s="12">
        <f t="shared" si="1"/>
        <v>35771.030000000006</v>
      </c>
      <c r="K23" s="12">
        <f t="shared" si="2"/>
        <v>-2.3999999997613486E-2</v>
      </c>
      <c r="L23" s="12">
        <f t="shared" si="3"/>
        <v>4.6000000002095476E-2</v>
      </c>
    </row>
    <row r="24" spans="1:12" ht="15.75" x14ac:dyDescent="0.25">
      <c r="A24" s="3" t="s">
        <v>62</v>
      </c>
      <c r="B24" s="4" t="s">
        <v>63</v>
      </c>
      <c r="C24" s="8" t="s">
        <v>64</v>
      </c>
      <c r="D24" s="9">
        <f t="shared" ref="D24:I24" si="6">D25+D26+D27+D28</f>
        <v>667472.69999999995</v>
      </c>
      <c r="E24" s="9">
        <f t="shared" si="6"/>
        <v>389075.39999999997</v>
      </c>
      <c r="F24" s="9">
        <f t="shared" si="6"/>
        <v>416769.19999999995</v>
      </c>
      <c r="G24" s="9">
        <f t="shared" si="6"/>
        <v>942842.00000000012</v>
      </c>
      <c r="H24" s="9">
        <f t="shared" si="6"/>
        <v>446683.47899999999</v>
      </c>
      <c r="I24" s="9">
        <f t="shared" si="6"/>
        <v>418095.283</v>
      </c>
      <c r="J24" s="12">
        <f t="shared" si="1"/>
        <v>275369.30000000016</v>
      </c>
      <c r="K24" s="12">
        <f t="shared" si="2"/>
        <v>57608.079000000027</v>
      </c>
      <c r="L24" s="12">
        <f t="shared" si="3"/>
        <v>1326.0830000000424</v>
      </c>
    </row>
    <row r="25" spans="1:12" ht="15.75" x14ac:dyDescent="0.25">
      <c r="A25" s="3" t="s">
        <v>65</v>
      </c>
      <c r="B25" s="4" t="s">
        <v>66</v>
      </c>
      <c r="C25" s="8" t="s">
        <v>67</v>
      </c>
      <c r="D25" s="9">
        <v>266752.3</v>
      </c>
      <c r="E25" s="9">
        <v>6500</v>
      </c>
      <c r="F25" s="9">
        <v>6500</v>
      </c>
      <c r="G25" s="9">
        <v>300477.81</v>
      </c>
      <c r="H25" s="9">
        <v>65358.875999999997</v>
      </c>
      <c r="I25" s="9">
        <v>8839.8799999999992</v>
      </c>
      <c r="J25" s="12">
        <f t="shared" si="1"/>
        <v>33725.510000000009</v>
      </c>
      <c r="K25" s="12">
        <f t="shared" si="2"/>
        <v>58858.875999999997</v>
      </c>
      <c r="L25" s="12">
        <f t="shared" si="3"/>
        <v>2339.8799999999992</v>
      </c>
    </row>
    <row r="26" spans="1:12" ht="15.75" x14ac:dyDescent="0.25">
      <c r="A26" s="3" t="s">
        <v>68</v>
      </c>
      <c r="B26" s="4" t="s">
        <v>69</v>
      </c>
      <c r="C26" s="8" t="s">
        <v>70</v>
      </c>
      <c r="D26" s="9">
        <v>319263.40000000002</v>
      </c>
      <c r="E26" s="9">
        <v>329396.3</v>
      </c>
      <c r="F26" s="9">
        <v>356350.8</v>
      </c>
      <c r="G26" s="9">
        <v>545957.43999999994</v>
      </c>
      <c r="H26" s="9">
        <v>329396.34899999999</v>
      </c>
      <c r="I26" s="9">
        <v>356350.8</v>
      </c>
      <c r="J26" s="12">
        <f t="shared" si="1"/>
        <v>226694.03999999992</v>
      </c>
      <c r="K26" s="12">
        <f t="shared" si="2"/>
        <v>4.8999999999068677E-2</v>
      </c>
      <c r="L26" s="12">
        <f t="shared" si="3"/>
        <v>0</v>
      </c>
    </row>
    <row r="27" spans="1:12" ht="15.75" x14ac:dyDescent="0.25">
      <c r="A27" s="3" t="s">
        <v>71</v>
      </c>
      <c r="B27" s="4" t="s">
        <v>72</v>
      </c>
      <c r="C27" s="8" t="s">
        <v>73</v>
      </c>
      <c r="D27" s="9">
        <v>62675.7</v>
      </c>
      <c r="E27" s="9">
        <v>33384</v>
      </c>
      <c r="F27" s="9">
        <v>34123.300000000003</v>
      </c>
      <c r="G27" s="9">
        <v>71559.570000000007</v>
      </c>
      <c r="H27" s="9">
        <v>33146.99</v>
      </c>
      <c r="I27" s="9">
        <v>34123.339</v>
      </c>
      <c r="J27" s="12">
        <f t="shared" si="1"/>
        <v>8883.8700000000099</v>
      </c>
      <c r="K27" s="12">
        <f t="shared" si="2"/>
        <v>-237.01000000000204</v>
      </c>
      <c r="L27" s="12">
        <f t="shared" si="3"/>
        <v>3.8999999997031409E-2</v>
      </c>
    </row>
    <row r="28" spans="1:12" ht="31.5" x14ac:dyDescent="0.25">
      <c r="A28" s="3" t="s">
        <v>74</v>
      </c>
      <c r="B28" s="4" t="s">
        <v>75</v>
      </c>
      <c r="C28" s="8" t="s">
        <v>76</v>
      </c>
      <c r="D28" s="9">
        <v>18781.3</v>
      </c>
      <c r="E28" s="9">
        <v>19795.099999999999</v>
      </c>
      <c r="F28" s="9">
        <v>19795.099999999999</v>
      </c>
      <c r="G28" s="9">
        <v>24847.18</v>
      </c>
      <c r="H28" s="9">
        <v>18781.263999999999</v>
      </c>
      <c r="I28" s="9">
        <v>18781.263999999999</v>
      </c>
      <c r="J28" s="12">
        <f t="shared" si="1"/>
        <v>6065.880000000001</v>
      </c>
      <c r="K28" s="12">
        <f t="shared" si="2"/>
        <v>-1013.8359999999993</v>
      </c>
      <c r="L28" s="12">
        <f t="shared" si="3"/>
        <v>-1013.8359999999993</v>
      </c>
    </row>
    <row r="29" spans="1:12" ht="15.75" x14ac:dyDescent="0.25">
      <c r="A29" s="3" t="s">
        <v>77</v>
      </c>
      <c r="B29" s="4" t="s">
        <v>78</v>
      </c>
      <c r="C29" s="8" t="s">
        <v>79</v>
      </c>
      <c r="D29" s="9">
        <f t="shared" ref="D29:I29" si="7">D30+D31+D32+D33</f>
        <v>497044.6</v>
      </c>
      <c r="E29" s="9">
        <f t="shared" si="7"/>
        <v>530393.1</v>
      </c>
      <c r="F29" s="9">
        <f t="shared" si="7"/>
        <v>502552.80000000005</v>
      </c>
      <c r="G29" s="9">
        <f t="shared" si="7"/>
        <v>587395.41</v>
      </c>
      <c r="H29" s="9">
        <f t="shared" si="7"/>
        <v>531903.37299999991</v>
      </c>
      <c r="I29" s="9">
        <f t="shared" si="7"/>
        <v>493336.59799999994</v>
      </c>
      <c r="J29" s="12">
        <f t="shared" si="1"/>
        <v>90350.810000000056</v>
      </c>
      <c r="K29" s="12">
        <f t="shared" si="2"/>
        <v>1510.2729999999283</v>
      </c>
      <c r="L29" s="12">
        <f t="shared" si="3"/>
        <v>-9216.2020000001066</v>
      </c>
    </row>
    <row r="30" spans="1:12" ht="15.75" x14ac:dyDescent="0.25">
      <c r="A30" s="3" t="s">
        <v>80</v>
      </c>
      <c r="B30" s="4" t="s">
        <v>81</v>
      </c>
      <c r="C30" s="8" t="s">
        <v>82</v>
      </c>
      <c r="D30" s="9">
        <v>121767.7</v>
      </c>
      <c r="E30" s="9">
        <v>119427.6</v>
      </c>
      <c r="F30" s="9">
        <v>116224.2</v>
      </c>
      <c r="G30" s="9">
        <v>132692.9</v>
      </c>
      <c r="H30" s="9">
        <v>117984.53599999999</v>
      </c>
      <c r="I30" s="9">
        <v>115336.132</v>
      </c>
      <c r="J30" s="12">
        <f t="shared" si="1"/>
        <v>10925.199999999997</v>
      </c>
      <c r="K30" s="12">
        <f t="shared" si="2"/>
        <v>-1443.064000000013</v>
      </c>
      <c r="L30" s="12">
        <f t="shared" si="3"/>
        <v>-888.0679999999993</v>
      </c>
    </row>
    <row r="31" spans="1:12" ht="15.75" x14ac:dyDescent="0.25">
      <c r="A31" s="3" t="s">
        <v>83</v>
      </c>
      <c r="B31" s="4" t="s">
        <v>84</v>
      </c>
      <c r="C31" s="8" t="s">
        <v>85</v>
      </c>
      <c r="D31" s="9">
        <v>303476.5</v>
      </c>
      <c r="E31" s="9">
        <v>338402.1</v>
      </c>
      <c r="F31" s="9">
        <v>315608.40000000002</v>
      </c>
      <c r="G31" s="9">
        <v>372335.12</v>
      </c>
      <c r="H31" s="9">
        <v>344120.79399999999</v>
      </c>
      <c r="I31" s="9">
        <v>310045.61</v>
      </c>
      <c r="J31" s="12">
        <f t="shared" si="1"/>
        <v>68858.62</v>
      </c>
      <c r="K31" s="12">
        <f t="shared" si="2"/>
        <v>5718.6940000000177</v>
      </c>
      <c r="L31" s="12">
        <f t="shared" si="3"/>
        <v>-5562.7900000000373</v>
      </c>
    </row>
    <row r="32" spans="1:12" ht="15.75" x14ac:dyDescent="0.25">
      <c r="A32" s="3" t="s">
        <v>86</v>
      </c>
      <c r="B32" s="4" t="s">
        <v>87</v>
      </c>
      <c r="C32" s="8" t="s">
        <v>88</v>
      </c>
      <c r="D32" s="9">
        <v>10871.1</v>
      </c>
      <c r="E32" s="9">
        <v>10909.8</v>
      </c>
      <c r="F32" s="9">
        <v>10909.8</v>
      </c>
      <c r="G32" s="9">
        <v>16289.3</v>
      </c>
      <c r="H32" s="9">
        <v>10545.05</v>
      </c>
      <c r="I32" s="9">
        <v>10545.045</v>
      </c>
      <c r="J32" s="12">
        <f t="shared" si="1"/>
        <v>5418.1999999999989</v>
      </c>
      <c r="K32" s="12">
        <f t="shared" si="2"/>
        <v>-364.75</v>
      </c>
      <c r="L32" s="12">
        <f t="shared" si="3"/>
        <v>-364.7549999999992</v>
      </c>
    </row>
    <row r="33" spans="1:12" ht="15.75" x14ac:dyDescent="0.25">
      <c r="A33" s="3" t="s">
        <v>89</v>
      </c>
      <c r="B33" s="4" t="s">
        <v>90</v>
      </c>
      <c r="C33" s="8" t="s">
        <v>91</v>
      </c>
      <c r="D33" s="9">
        <v>60929.3</v>
      </c>
      <c r="E33" s="9">
        <v>61653.599999999999</v>
      </c>
      <c r="F33" s="9">
        <v>59810.400000000001</v>
      </c>
      <c r="G33" s="9">
        <v>66078.09</v>
      </c>
      <c r="H33" s="9">
        <v>59252.993000000002</v>
      </c>
      <c r="I33" s="9">
        <v>57409.811000000002</v>
      </c>
      <c r="J33" s="12">
        <f t="shared" si="1"/>
        <v>5148.7899999999936</v>
      </c>
      <c r="K33" s="12">
        <f t="shared" si="2"/>
        <v>-2400.6069999999963</v>
      </c>
      <c r="L33" s="12">
        <f t="shared" si="3"/>
        <v>-2400.5889999999999</v>
      </c>
    </row>
    <row r="34" spans="1:12" ht="15.75" x14ac:dyDescent="0.25">
      <c r="A34" s="3" t="s">
        <v>92</v>
      </c>
      <c r="B34" s="4" t="s">
        <v>93</v>
      </c>
      <c r="C34" s="8" t="s">
        <v>94</v>
      </c>
      <c r="D34" s="9">
        <f t="shared" ref="D34:I34" si="8">D35+D36</f>
        <v>110246.39999999999</v>
      </c>
      <c r="E34" s="9">
        <f t="shared" si="8"/>
        <v>110136.8</v>
      </c>
      <c r="F34" s="9">
        <f t="shared" si="8"/>
        <v>110129.4</v>
      </c>
      <c r="G34" s="9">
        <f t="shared" si="8"/>
        <v>128302</v>
      </c>
      <c r="H34" s="9">
        <f t="shared" si="8"/>
        <v>104456.144</v>
      </c>
      <c r="I34" s="9">
        <f t="shared" si="8"/>
        <v>104448.666</v>
      </c>
      <c r="J34" s="12">
        <f t="shared" si="1"/>
        <v>18055.600000000006</v>
      </c>
      <c r="K34" s="12">
        <f t="shared" si="2"/>
        <v>-5680.6560000000027</v>
      </c>
      <c r="L34" s="12">
        <f t="shared" si="3"/>
        <v>-5680.7339999999967</v>
      </c>
    </row>
    <row r="35" spans="1:12" ht="15.75" x14ac:dyDescent="0.25">
      <c r="A35" s="3" t="s">
        <v>95</v>
      </c>
      <c r="B35" s="4" t="s">
        <v>96</v>
      </c>
      <c r="C35" s="8" t="s">
        <v>97</v>
      </c>
      <c r="D35" s="9">
        <v>87008.5</v>
      </c>
      <c r="E35" s="9">
        <v>85969.3</v>
      </c>
      <c r="F35" s="9">
        <v>85961.8</v>
      </c>
      <c r="G35" s="9">
        <v>100794.65</v>
      </c>
      <c r="H35" s="9">
        <v>81679.657999999996</v>
      </c>
      <c r="I35" s="9">
        <v>81672.179999999993</v>
      </c>
      <c r="J35" s="12">
        <f t="shared" si="1"/>
        <v>13786.149999999994</v>
      </c>
      <c r="K35" s="12">
        <f t="shared" si="2"/>
        <v>-4289.6420000000071</v>
      </c>
      <c r="L35" s="12">
        <f t="shared" si="3"/>
        <v>-4289.6200000000099</v>
      </c>
    </row>
    <row r="36" spans="1:12" ht="15.75" x14ac:dyDescent="0.25">
      <c r="A36" s="3" t="s">
        <v>98</v>
      </c>
      <c r="B36" s="4" t="s">
        <v>99</v>
      </c>
      <c r="C36" s="8" t="s">
        <v>100</v>
      </c>
      <c r="D36" s="9">
        <v>23237.9</v>
      </c>
      <c r="E36" s="9">
        <v>24167.5</v>
      </c>
      <c r="F36" s="9">
        <v>24167.599999999999</v>
      </c>
      <c r="G36" s="9">
        <v>27507.35</v>
      </c>
      <c r="H36" s="9">
        <v>22776.486000000001</v>
      </c>
      <c r="I36" s="9">
        <v>22776.486000000001</v>
      </c>
      <c r="J36" s="12">
        <f t="shared" si="1"/>
        <v>4269.4499999999971</v>
      </c>
      <c r="K36" s="12">
        <f t="shared" si="2"/>
        <v>-1391.0139999999992</v>
      </c>
      <c r="L36" s="12">
        <f t="shared" si="3"/>
        <v>-1391.1139999999978</v>
      </c>
    </row>
    <row r="37" spans="1:12" ht="15.75" x14ac:dyDescent="0.25">
      <c r="A37" s="3" t="s">
        <v>101</v>
      </c>
      <c r="B37" s="4" t="s">
        <v>102</v>
      </c>
      <c r="C37" s="8" t="s">
        <v>103</v>
      </c>
      <c r="D37" s="9">
        <f t="shared" ref="D37:I37" si="9">D38+D39+D40+D41+D42</f>
        <v>66683.3</v>
      </c>
      <c r="E37" s="9">
        <f t="shared" si="9"/>
        <v>66843.400000000009</v>
      </c>
      <c r="F37" s="9">
        <f t="shared" si="9"/>
        <v>66235.3</v>
      </c>
      <c r="G37" s="9">
        <f t="shared" si="9"/>
        <v>111161.14000000001</v>
      </c>
      <c r="H37" s="9">
        <f t="shared" si="9"/>
        <v>66759.298999999999</v>
      </c>
      <c r="I37" s="9">
        <f t="shared" si="9"/>
        <v>66151.222000000009</v>
      </c>
      <c r="J37" s="12">
        <f t="shared" si="1"/>
        <v>44477.840000000011</v>
      </c>
      <c r="K37" s="12">
        <f t="shared" si="2"/>
        <v>-84.101000000009662</v>
      </c>
      <c r="L37" s="12">
        <f t="shared" si="3"/>
        <v>-84.077999999994063</v>
      </c>
    </row>
    <row r="38" spans="1:12" ht="15.75" x14ac:dyDescent="0.25">
      <c r="A38" s="3" t="s">
        <v>104</v>
      </c>
      <c r="B38" s="4" t="s">
        <v>105</v>
      </c>
      <c r="C38" s="8" t="s">
        <v>106</v>
      </c>
      <c r="D38" s="9">
        <v>500</v>
      </c>
      <c r="E38" s="9">
        <v>500</v>
      </c>
      <c r="F38" s="9">
        <v>500</v>
      </c>
      <c r="G38" s="9">
        <v>354.2</v>
      </c>
      <c r="H38" s="9">
        <v>500</v>
      </c>
      <c r="I38" s="9">
        <v>500</v>
      </c>
      <c r="J38" s="12">
        <f t="shared" si="1"/>
        <v>-145.80000000000001</v>
      </c>
      <c r="K38" s="12">
        <f t="shared" si="2"/>
        <v>0</v>
      </c>
      <c r="L38" s="12">
        <f t="shared" si="3"/>
        <v>0</v>
      </c>
    </row>
    <row r="39" spans="1:12" ht="15.75" x14ac:dyDescent="0.25">
      <c r="A39" s="3" t="s">
        <v>107</v>
      </c>
      <c r="B39" s="4" t="s">
        <v>108</v>
      </c>
      <c r="C39" s="8" t="s">
        <v>109</v>
      </c>
      <c r="D39" s="9">
        <v>27882</v>
      </c>
      <c r="E39" s="9">
        <v>27882</v>
      </c>
      <c r="F39" s="9">
        <v>27882</v>
      </c>
      <c r="G39" s="9">
        <v>30469.96</v>
      </c>
      <c r="H39" s="9">
        <v>27882</v>
      </c>
      <c r="I39" s="9">
        <v>27882</v>
      </c>
      <c r="J39" s="12">
        <f t="shared" si="1"/>
        <v>2587.9599999999991</v>
      </c>
      <c r="K39" s="12">
        <f t="shared" si="2"/>
        <v>0</v>
      </c>
      <c r="L39" s="12">
        <f t="shared" si="3"/>
        <v>0</v>
      </c>
    </row>
    <row r="40" spans="1:12" ht="15.75" x14ac:dyDescent="0.25">
      <c r="A40" s="3" t="s">
        <v>110</v>
      </c>
      <c r="B40" s="4" t="s">
        <v>111</v>
      </c>
      <c r="C40" s="8" t="s">
        <v>112</v>
      </c>
      <c r="D40" s="9">
        <v>18835.400000000001</v>
      </c>
      <c r="E40" s="9">
        <v>18835.400000000001</v>
      </c>
      <c r="F40" s="9">
        <v>18227.3</v>
      </c>
      <c r="G40" s="9">
        <v>25279.279999999999</v>
      </c>
      <c r="H40" s="9">
        <v>18835.377</v>
      </c>
      <c r="I40" s="9">
        <v>18227.3</v>
      </c>
      <c r="J40" s="12">
        <f t="shared" si="1"/>
        <v>6443.8799999999974</v>
      </c>
      <c r="K40" s="12">
        <f t="shared" si="2"/>
        <v>-2.3000000001047738E-2</v>
      </c>
      <c r="L40" s="12">
        <f t="shared" si="3"/>
        <v>0</v>
      </c>
    </row>
    <row r="41" spans="1:12" ht="15.75" x14ac:dyDescent="0.25">
      <c r="A41" s="3" t="s">
        <v>113</v>
      </c>
      <c r="B41" s="4" t="s">
        <v>114</v>
      </c>
      <c r="C41" s="8" t="s">
        <v>115</v>
      </c>
      <c r="D41" s="9">
        <v>2315.8000000000002</v>
      </c>
      <c r="E41" s="9">
        <v>2315.8000000000002</v>
      </c>
      <c r="F41" s="9">
        <v>2315.8000000000002</v>
      </c>
      <c r="G41" s="9">
        <v>2095.3000000000002</v>
      </c>
      <c r="H41" s="9">
        <v>2315.8000000000002</v>
      </c>
      <c r="I41" s="9">
        <v>2315.8000000000002</v>
      </c>
      <c r="J41" s="12">
        <f t="shared" si="1"/>
        <v>-220.5</v>
      </c>
      <c r="K41" s="12">
        <f t="shared" si="2"/>
        <v>0</v>
      </c>
      <c r="L41" s="12">
        <f t="shared" si="3"/>
        <v>0</v>
      </c>
    </row>
    <row r="42" spans="1:12" ht="15.75" x14ac:dyDescent="0.25">
      <c r="A42" s="3" t="s">
        <v>116</v>
      </c>
      <c r="B42" s="4" t="s">
        <v>117</v>
      </c>
      <c r="C42" s="8" t="s">
        <v>118</v>
      </c>
      <c r="D42" s="9">
        <v>17150.099999999999</v>
      </c>
      <c r="E42" s="9">
        <v>17310.2</v>
      </c>
      <c r="F42" s="9">
        <v>17310.2</v>
      </c>
      <c r="G42" s="9">
        <v>52962.400000000001</v>
      </c>
      <c r="H42" s="9">
        <v>17226.121999999999</v>
      </c>
      <c r="I42" s="9">
        <v>17226.121999999999</v>
      </c>
      <c r="J42" s="12">
        <f t="shared" si="1"/>
        <v>35812.300000000003</v>
      </c>
      <c r="K42" s="12">
        <f t="shared" si="2"/>
        <v>-84.078000000001339</v>
      </c>
      <c r="L42" s="12">
        <f t="shared" si="3"/>
        <v>-84.078000000001339</v>
      </c>
    </row>
    <row r="43" spans="1:12" ht="15.75" x14ac:dyDescent="0.25">
      <c r="A43" s="3" t="s">
        <v>119</v>
      </c>
      <c r="B43" s="4" t="s">
        <v>120</v>
      </c>
      <c r="C43" s="8" t="s">
        <v>121</v>
      </c>
      <c r="D43" s="9">
        <f t="shared" ref="D43:I43" si="10">D44</f>
        <v>142560.4</v>
      </c>
      <c r="E43" s="9">
        <f t="shared" si="10"/>
        <v>31749.1</v>
      </c>
      <c r="F43" s="9">
        <f t="shared" si="10"/>
        <v>31749.1</v>
      </c>
      <c r="G43" s="9">
        <f t="shared" si="10"/>
        <v>215140.58</v>
      </c>
      <c r="H43" s="9">
        <f t="shared" si="10"/>
        <v>28671.26</v>
      </c>
      <c r="I43" s="9">
        <f t="shared" si="10"/>
        <v>28671.26</v>
      </c>
      <c r="J43" s="12">
        <f t="shared" si="1"/>
        <v>72580.179999999993</v>
      </c>
      <c r="K43" s="12">
        <f t="shared" si="2"/>
        <v>-3077.84</v>
      </c>
      <c r="L43" s="12">
        <f t="shared" si="3"/>
        <v>-3077.84</v>
      </c>
    </row>
    <row r="44" spans="1:12" ht="15.75" x14ac:dyDescent="0.25">
      <c r="A44" s="3" t="s">
        <v>122</v>
      </c>
      <c r="B44" s="4" t="s">
        <v>123</v>
      </c>
      <c r="C44" s="8" t="s">
        <v>124</v>
      </c>
      <c r="D44" s="9">
        <v>142560.4</v>
      </c>
      <c r="E44" s="9">
        <v>31749.1</v>
      </c>
      <c r="F44" s="9">
        <v>31749.1</v>
      </c>
      <c r="G44" s="9">
        <v>215140.58</v>
      </c>
      <c r="H44" s="9">
        <v>28671.26</v>
      </c>
      <c r="I44" s="9">
        <v>28671.26</v>
      </c>
      <c r="J44" s="12">
        <f t="shared" si="1"/>
        <v>72580.179999999993</v>
      </c>
      <c r="K44" s="12">
        <f t="shared" si="2"/>
        <v>-3077.84</v>
      </c>
      <c r="L44" s="12">
        <f t="shared" si="3"/>
        <v>-3077.84</v>
      </c>
    </row>
    <row r="45" spans="1:12" ht="15.75" x14ac:dyDescent="0.25">
      <c r="A45" s="3" t="s">
        <v>125</v>
      </c>
      <c r="B45" s="4" t="s">
        <v>126</v>
      </c>
      <c r="C45" s="8" t="s">
        <v>127</v>
      </c>
      <c r="D45" s="9">
        <f t="shared" ref="D45:I45" si="11">+D46</f>
        <v>18161</v>
      </c>
      <c r="E45" s="9">
        <f t="shared" si="11"/>
        <v>18961</v>
      </c>
      <c r="F45" s="9">
        <f t="shared" si="11"/>
        <v>18961</v>
      </c>
      <c r="G45" s="9">
        <f t="shared" si="11"/>
        <v>21048.33</v>
      </c>
      <c r="H45" s="9">
        <f t="shared" si="11"/>
        <v>18445.995999999999</v>
      </c>
      <c r="I45" s="9">
        <f t="shared" si="11"/>
        <v>18445.995999999999</v>
      </c>
      <c r="J45" s="12">
        <f t="shared" si="1"/>
        <v>2887.3300000000017</v>
      </c>
      <c r="K45" s="12">
        <f t="shared" si="2"/>
        <v>-515.00400000000081</v>
      </c>
      <c r="L45" s="12">
        <f t="shared" si="3"/>
        <v>-515.00400000000081</v>
      </c>
    </row>
    <row r="46" spans="1:12" ht="15.75" x14ac:dyDescent="0.25">
      <c r="A46" s="3" t="s">
        <v>128</v>
      </c>
      <c r="B46" s="4" t="s">
        <v>129</v>
      </c>
      <c r="C46" s="8" t="s">
        <v>130</v>
      </c>
      <c r="D46" s="9">
        <v>18161</v>
      </c>
      <c r="E46" s="9">
        <v>18961</v>
      </c>
      <c r="F46" s="9">
        <v>18961</v>
      </c>
      <c r="G46" s="10">
        <v>21048.33</v>
      </c>
      <c r="H46" s="10">
        <v>18445.995999999999</v>
      </c>
      <c r="I46" s="10">
        <v>18445.995999999999</v>
      </c>
      <c r="J46" s="12">
        <f t="shared" si="1"/>
        <v>2887.3300000000017</v>
      </c>
      <c r="K46" s="12">
        <f t="shared" si="2"/>
        <v>-515.00400000000081</v>
      </c>
      <c r="L46" s="12">
        <f t="shared" si="3"/>
        <v>-515.00400000000081</v>
      </c>
    </row>
    <row r="47" spans="1:12" ht="15.75" x14ac:dyDescent="0.25">
      <c r="A47" s="20" t="s">
        <v>131</v>
      </c>
      <c r="B47" s="21"/>
      <c r="C47" s="13"/>
      <c r="D47" s="11">
        <v>1888225</v>
      </c>
      <c r="E47" s="11">
        <v>1497273.2</v>
      </c>
      <c r="F47" s="11">
        <v>1487679.1</v>
      </c>
      <c r="G47" s="11">
        <v>2475470.7000000002</v>
      </c>
      <c r="H47" s="11">
        <v>1537843.3</v>
      </c>
      <c r="I47" s="11">
        <v>1454422.5</v>
      </c>
      <c r="J47" s="11">
        <f t="shared" si="1"/>
        <v>587245.70000000019</v>
      </c>
      <c r="K47" s="11">
        <f t="shared" si="2"/>
        <v>40570.100000000093</v>
      </c>
      <c r="L47" s="11">
        <f t="shared" si="3"/>
        <v>-33256.600000000093</v>
      </c>
    </row>
  </sheetData>
  <mergeCells count="2">
    <mergeCell ref="B2:K2"/>
    <mergeCell ref="A47:B47"/>
  </mergeCells>
  <pageMargins left="0.70866141732283472" right="0.70866141732283472" top="0.74803149606299213" bottom="0.74803149606299213" header="0.31496062992125984" footer="0.31496062992125984"/>
  <pageSetup paperSize="9" scale="57" fitToHeight="100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7"/>
  <sheetViews>
    <sheetView topLeftCell="A4" workbookViewId="0">
      <selection activeCell="I47" sqref="I47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2" style="1" customWidth="1"/>
    <col min="6" max="6" width="21.140625" style="1" customWidth="1"/>
    <col min="7" max="7" width="19.7109375" style="1" customWidth="1"/>
    <col min="8" max="8" width="21.140625" style="1" customWidth="1"/>
    <col min="9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9" t="s">
        <v>135</v>
      </c>
      <c r="C2" s="19"/>
      <c r="D2" s="19"/>
      <c r="E2" s="19"/>
      <c r="F2" s="19"/>
      <c r="G2" s="19"/>
      <c r="H2" s="19"/>
      <c r="I2" s="19"/>
      <c r="J2" s="19"/>
      <c r="K2" s="19"/>
    </row>
    <row r="3" spans="1:12" x14ac:dyDescent="0.25">
      <c r="L3" s="14" t="s">
        <v>136</v>
      </c>
    </row>
    <row r="4" spans="1:12" ht="60" x14ac:dyDescent="0.25">
      <c r="A4" s="17" t="s">
        <v>0</v>
      </c>
      <c r="B4" s="17" t="s">
        <v>174</v>
      </c>
      <c r="C4" s="17" t="s">
        <v>1</v>
      </c>
      <c r="D4" s="17" t="s">
        <v>196</v>
      </c>
      <c r="E4" s="17" t="s">
        <v>197</v>
      </c>
      <c r="F4" s="17" t="s">
        <v>198</v>
      </c>
      <c r="G4" s="17" t="s">
        <v>159</v>
      </c>
      <c r="H4" s="17" t="s">
        <v>199</v>
      </c>
      <c r="I4" s="17" t="s">
        <v>160</v>
      </c>
      <c r="J4" s="17" t="s">
        <v>5</v>
      </c>
      <c r="K4" s="17" t="s">
        <v>6</v>
      </c>
      <c r="L4" s="17" t="s">
        <v>7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132</v>
      </c>
      <c r="K5" s="2" t="s">
        <v>133</v>
      </c>
      <c r="L5" s="2" t="s">
        <v>134</v>
      </c>
    </row>
    <row r="6" spans="1:12" ht="15.75" x14ac:dyDescent="0.25">
      <c r="A6" s="3" t="s">
        <v>8</v>
      </c>
      <c r="B6" s="4" t="s">
        <v>9</v>
      </c>
      <c r="C6" s="6" t="s">
        <v>10</v>
      </c>
      <c r="D6" s="15">
        <f t="shared" ref="D6:I6" si="0">D7+D8+D9+D11+D12+D13+D10</f>
        <v>209738.06200000001</v>
      </c>
      <c r="E6" s="15">
        <f t="shared" si="0"/>
        <v>195975.22</v>
      </c>
      <c r="F6" s="15">
        <f t="shared" si="0"/>
        <v>195975.2</v>
      </c>
      <c r="G6" s="15">
        <f t="shared" si="0"/>
        <v>210703.58900000001</v>
      </c>
      <c r="H6" s="15">
        <f t="shared" si="0"/>
        <v>195975.22</v>
      </c>
      <c r="I6" s="15">
        <f t="shared" si="0"/>
        <v>195975.2</v>
      </c>
      <c r="J6" s="12">
        <f t="shared" ref="J6:L47" si="1">G6-D6</f>
        <v>965.52700000000186</v>
      </c>
      <c r="K6" s="12">
        <f t="shared" si="1"/>
        <v>0</v>
      </c>
      <c r="L6" s="12">
        <f t="shared" si="1"/>
        <v>0</v>
      </c>
    </row>
    <row r="7" spans="1:12" ht="47.25" x14ac:dyDescent="0.25">
      <c r="A7" s="5" t="s">
        <v>11</v>
      </c>
      <c r="B7" s="4" t="s">
        <v>12</v>
      </c>
      <c r="C7" s="8" t="s">
        <v>13</v>
      </c>
      <c r="D7" s="16">
        <v>7219.1450000000004</v>
      </c>
      <c r="E7" s="16">
        <v>7110.6</v>
      </c>
      <c r="F7" s="16">
        <v>7110.6</v>
      </c>
      <c r="G7" s="16">
        <v>7219.1</v>
      </c>
      <c r="H7" s="16">
        <v>7048.6</v>
      </c>
      <c r="I7" s="16">
        <v>7110.6</v>
      </c>
      <c r="J7" s="12">
        <f t="shared" si="1"/>
        <v>-4.500000000007276E-2</v>
      </c>
      <c r="K7" s="12">
        <f t="shared" si="1"/>
        <v>-62</v>
      </c>
      <c r="L7" s="12">
        <f t="shared" si="1"/>
        <v>0</v>
      </c>
    </row>
    <row r="8" spans="1:12" ht="63" x14ac:dyDescent="0.25">
      <c r="A8" s="3" t="s">
        <v>14</v>
      </c>
      <c r="B8" s="4" t="s">
        <v>15</v>
      </c>
      <c r="C8" s="8" t="s">
        <v>16</v>
      </c>
      <c r="D8" s="16">
        <v>4935.942</v>
      </c>
      <c r="E8" s="16">
        <v>4819.55</v>
      </c>
      <c r="F8" s="16">
        <v>4819.5</v>
      </c>
      <c r="G8" s="16">
        <v>4935.9399999999996</v>
      </c>
      <c r="H8" s="16">
        <v>4819.55</v>
      </c>
      <c r="I8" s="16">
        <v>4819.5</v>
      </c>
      <c r="J8" s="12">
        <f t="shared" si="1"/>
        <v>-2.0000000004074536E-3</v>
      </c>
      <c r="K8" s="12">
        <f t="shared" si="1"/>
        <v>0</v>
      </c>
      <c r="L8" s="12">
        <f t="shared" si="1"/>
        <v>0</v>
      </c>
    </row>
    <row r="9" spans="1:12" ht="63" x14ac:dyDescent="0.25">
      <c r="A9" s="3" t="s">
        <v>17</v>
      </c>
      <c r="B9" s="4" t="s">
        <v>18</v>
      </c>
      <c r="C9" s="8" t="s">
        <v>19</v>
      </c>
      <c r="D9" s="16">
        <v>158693.1</v>
      </c>
      <c r="E9" s="16">
        <v>147193.60000000001</v>
      </c>
      <c r="F9" s="16">
        <v>147193.60000000001</v>
      </c>
      <c r="G9" s="16">
        <v>158933.1</v>
      </c>
      <c r="H9" s="16">
        <v>147255.6</v>
      </c>
      <c r="I9" s="16">
        <v>147193.60000000001</v>
      </c>
      <c r="J9" s="12">
        <f t="shared" si="1"/>
        <v>240</v>
      </c>
      <c r="K9" s="12">
        <f t="shared" si="1"/>
        <v>62</v>
      </c>
      <c r="L9" s="12">
        <f t="shared" si="1"/>
        <v>0</v>
      </c>
    </row>
    <row r="10" spans="1:12" ht="15.75" x14ac:dyDescent="0.25">
      <c r="A10" s="5" t="s">
        <v>20</v>
      </c>
      <c r="B10" s="4" t="s">
        <v>21</v>
      </c>
      <c r="C10" s="8" t="s">
        <v>22</v>
      </c>
      <c r="D10" s="16">
        <v>1.5</v>
      </c>
      <c r="E10" s="16">
        <v>0</v>
      </c>
      <c r="F10" s="16">
        <v>0</v>
      </c>
      <c r="G10" s="16">
        <v>1.5</v>
      </c>
      <c r="H10" s="16">
        <v>0</v>
      </c>
      <c r="I10" s="16">
        <v>0</v>
      </c>
      <c r="J10" s="12">
        <f t="shared" si="1"/>
        <v>0</v>
      </c>
      <c r="K10" s="12">
        <f t="shared" si="1"/>
        <v>0</v>
      </c>
      <c r="L10" s="12">
        <f t="shared" si="1"/>
        <v>0</v>
      </c>
    </row>
    <row r="11" spans="1:12" ht="47.25" x14ac:dyDescent="0.25">
      <c r="A11" s="3" t="s">
        <v>23</v>
      </c>
      <c r="B11" s="4" t="s">
        <v>24</v>
      </c>
      <c r="C11" s="8" t="s">
        <v>25</v>
      </c>
      <c r="D11" s="16">
        <v>28413.4</v>
      </c>
      <c r="E11" s="16">
        <v>27354.95</v>
      </c>
      <c r="F11" s="16">
        <v>27355</v>
      </c>
      <c r="G11" s="16">
        <v>28413.4</v>
      </c>
      <c r="H11" s="16">
        <v>27354.95</v>
      </c>
      <c r="I11" s="16">
        <v>27355</v>
      </c>
      <c r="J11" s="12">
        <f t="shared" si="1"/>
        <v>0</v>
      </c>
      <c r="K11" s="12">
        <f t="shared" si="1"/>
        <v>0</v>
      </c>
      <c r="L11" s="12">
        <f t="shared" si="1"/>
        <v>0</v>
      </c>
    </row>
    <row r="12" spans="1:12" ht="15.75" x14ac:dyDescent="0.25">
      <c r="A12" s="3" t="s">
        <v>26</v>
      </c>
      <c r="B12" s="4" t="s">
        <v>27</v>
      </c>
      <c r="C12" s="8" t="s">
        <v>28</v>
      </c>
      <c r="D12" s="16">
        <v>2500</v>
      </c>
      <c r="E12" s="16">
        <v>5000</v>
      </c>
      <c r="F12" s="16">
        <v>5000</v>
      </c>
      <c r="G12" s="16">
        <v>2500</v>
      </c>
      <c r="H12" s="16">
        <v>5000</v>
      </c>
      <c r="I12" s="16">
        <v>5000</v>
      </c>
      <c r="J12" s="12">
        <f t="shared" si="1"/>
        <v>0</v>
      </c>
      <c r="K12" s="12">
        <f t="shared" si="1"/>
        <v>0</v>
      </c>
      <c r="L12" s="12">
        <f t="shared" si="1"/>
        <v>0</v>
      </c>
    </row>
    <row r="13" spans="1:12" ht="15.75" x14ac:dyDescent="0.25">
      <c r="A13" s="5" t="s">
        <v>29</v>
      </c>
      <c r="B13" s="4" t="s">
        <v>30</v>
      </c>
      <c r="C13" s="8" t="s">
        <v>31</v>
      </c>
      <c r="D13" s="16">
        <v>7974.9750000000004</v>
      </c>
      <c r="E13" s="16">
        <v>4496.5200000000004</v>
      </c>
      <c r="F13" s="16">
        <v>4496.5</v>
      </c>
      <c r="G13" s="16">
        <v>8700.5490000000009</v>
      </c>
      <c r="H13" s="16">
        <v>4496.5200000000004</v>
      </c>
      <c r="I13" s="16">
        <v>4496.5</v>
      </c>
      <c r="J13" s="12">
        <f t="shared" si="1"/>
        <v>725.57400000000052</v>
      </c>
      <c r="K13" s="12">
        <f t="shared" si="1"/>
        <v>0</v>
      </c>
      <c r="L13" s="12">
        <f t="shared" si="1"/>
        <v>0</v>
      </c>
    </row>
    <row r="14" spans="1:12" ht="15.75" x14ac:dyDescent="0.25">
      <c r="A14" s="3" t="s">
        <v>32</v>
      </c>
      <c r="B14" s="4" t="s">
        <v>33</v>
      </c>
      <c r="C14" s="8" t="s">
        <v>34</v>
      </c>
      <c r="D14" s="16">
        <f t="shared" ref="D14:I14" si="2">D15</f>
        <v>432.3</v>
      </c>
      <c r="E14" s="16">
        <f t="shared" si="2"/>
        <v>435.9</v>
      </c>
      <c r="F14" s="16">
        <f t="shared" si="2"/>
        <v>0</v>
      </c>
      <c r="G14" s="16">
        <f t="shared" si="2"/>
        <v>432.3</v>
      </c>
      <c r="H14" s="16">
        <f t="shared" si="2"/>
        <v>435.9</v>
      </c>
      <c r="I14" s="16">
        <f t="shared" si="2"/>
        <v>0</v>
      </c>
      <c r="J14" s="12">
        <f t="shared" si="1"/>
        <v>0</v>
      </c>
      <c r="K14" s="12">
        <f t="shared" si="1"/>
        <v>0</v>
      </c>
      <c r="L14" s="12">
        <f t="shared" si="1"/>
        <v>0</v>
      </c>
    </row>
    <row r="15" spans="1:12" ht="15.75" x14ac:dyDescent="0.25">
      <c r="A15" s="3" t="s">
        <v>35</v>
      </c>
      <c r="B15" s="4" t="s">
        <v>36</v>
      </c>
      <c r="C15" s="8" t="s">
        <v>37</v>
      </c>
      <c r="D15" s="16">
        <v>432.3</v>
      </c>
      <c r="E15" s="16">
        <v>435.9</v>
      </c>
      <c r="F15" s="16">
        <v>0</v>
      </c>
      <c r="G15" s="16">
        <v>432.3</v>
      </c>
      <c r="H15" s="16">
        <v>435.9</v>
      </c>
      <c r="I15" s="16">
        <v>0</v>
      </c>
      <c r="J15" s="12">
        <f t="shared" si="1"/>
        <v>0</v>
      </c>
      <c r="K15" s="12">
        <f t="shared" si="1"/>
        <v>0</v>
      </c>
      <c r="L15" s="12">
        <f t="shared" si="1"/>
        <v>0</v>
      </c>
    </row>
    <row r="16" spans="1:12" ht="31.5" x14ac:dyDescent="0.25">
      <c r="A16" s="3" t="s">
        <v>38</v>
      </c>
      <c r="B16" s="4" t="s">
        <v>39</v>
      </c>
      <c r="C16" s="8" t="s">
        <v>40</v>
      </c>
      <c r="D16" s="16">
        <f>D17++D18</f>
        <v>38771.239000000001</v>
      </c>
      <c r="E16" s="16">
        <f>E17+E18</f>
        <v>30085.8</v>
      </c>
      <c r="F16" s="16">
        <f>F17+F18</f>
        <v>30489.8</v>
      </c>
      <c r="G16" s="16">
        <f>G17++G18</f>
        <v>38741.199999999997</v>
      </c>
      <c r="H16" s="16">
        <f>H17+H18</f>
        <v>30085.8</v>
      </c>
      <c r="I16" s="16">
        <f>I17+I18</f>
        <v>30489.8</v>
      </c>
      <c r="J16" s="12">
        <f t="shared" si="1"/>
        <v>-30.039000000004307</v>
      </c>
      <c r="K16" s="12">
        <f t="shared" si="1"/>
        <v>0</v>
      </c>
      <c r="L16" s="12">
        <f t="shared" si="1"/>
        <v>0</v>
      </c>
    </row>
    <row r="17" spans="1:12" ht="47.25" x14ac:dyDescent="0.25">
      <c r="A17" s="5" t="s">
        <v>41</v>
      </c>
      <c r="B17" s="4" t="s">
        <v>42</v>
      </c>
      <c r="C17" s="8" t="s">
        <v>43</v>
      </c>
      <c r="D17" s="16">
        <v>34544.146000000001</v>
      </c>
      <c r="E17" s="16">
        <v>29985.8</v>
      </c>
      <c r="F17" s="16">
        <v>29959.8</v>
      </c>
      <c r="G17" s="16">
        <v>34576.1</v>
      </c>
      <c r="H17" s="16">
        <v>29985.8</v>
      </c>
      <c r="I17" s="16">
        <v>29959.8</v>
      </c>
      <c r="J17" s="12">
        <f t="shared" si="1"/>
        <v>31.953999999997905</v>
      </c>
      <c r="K17" s="12">
        <f t="shared" si="1"/>
        <v>0</v>
      </c>
      <c r="L17" s="12">
        <f t="shared" si="1"/>
        <v>0</v>
      </c>
    </row>
    <row r="18" spans="1:12" ht="15.75" x14ac:dyDescent="0.25">
      <c r="A18" s="3" t="s">
        <v>44</v>
      </c>
      <c r="B18" s="4" t="s">
        <v>45</v>
      </c>
      <c r="C18" s="8" t="s">
        <v>46</v>
      </c>
      <c r="D18" s="16">
        <v>4227.0929999999998</v>
      </c>
      <c r="E18" s="16">
        <v>100</v>
      </c>
      <c r="F18" s="16">
        <v>530</v>
      </c>
      <c r="G18" s="16">
        <v>4165.1000000000004</v>
      </c>
      <c r="H18" s="16">
        <v>100</v>
      </c>
      <c r="I18" s="16">
        <v>530</v>
      </c>
      <c r="J18" s="12">
        <f t="shared" si="1"/>
        <v>-61.992999999999483</v>
      </c>
      <c r="K18" s="12">
        <f t="shared" si="1"/>
        <v>0</v>
      </c>
      <c r="L18" s="12">
        <f t="shared" si="1"/>
        <v>0</v>
      </c>
    </row>
    <row r="19" spans="1:12" ht="15.75" x14ac:dyDescent="0.25">
      <c r="A19" s="3" t="s">
        <v>47</v>
      </c>
      <c r="B19" s="4" t="s">
        <v>48</v>
      </c>
      <c r="C19" s="8" t="s">
        <v>49</v>
      </c>
      <c r="D19" s="16">
        <f t="shared" ref="D19:I19" si="3">+D21+D23+D22+D20</f>
        <v>238494.62</v>
      </c>
      <c r="E19" s="16">
        <f t="shared" si="3"/>
        <v>121302.522</v>
      </c>
      <c r="F19" s="16">
        <f t="shared" si="3"/>
        <v>108590.67200000001</v>
      </c>
      <c r="G19" s="16">
        <f t="shared" si="3"/>
        <v>239676.56</v>
      </c>
      <c r="H19" s="16">
        <f t="shared" si="3"/>
        <v>124905.47</v>
      </c>
      <c r="I19" s="16">
        <f t="shared" si="3"/>
        <v>108590.67200000001</v>
      </c>
      <c r="J19" s="12">
        <f t="shared" si="1"/>
        <v>1181.9400000000023</v>
      </c>
      <c r="K19" s="12">
        <f t="shared" si="1"/>
        <v>3602.948000000004</v>
      </c>
      <c r="L19" s="12">
        <f t="shared" si="1"/>
        <v>0</v>
      </c>
    </row>
    <row r="20" spans="1:12" ht="15.75" x14ac:dyDescent="0.25">
      <c r="A20" s="3" t="s">
        <v>50</v>
      </c>
      <c r="B20" s="4" t="s">
        <v>51</v>
      </c>
      <c r="C20" s="8" t="s">
        <v>52</v>
      </c>
      <c r="D20" s="16">
        <v>2200</v>
      </c>
      <c r="E20" s="16">
        <v>2200</v>
      </c>
      <c r="F20" s="16">
        <v>2200</v>
      </c>
      <c r="G20" s="16">
        <v>2200</v>
      </c>
      <c r="H20" s="16">
        <v>2200</v>
      </c>
      <c r="I20" s="16">
        <v>2200</v>
      </c>
      <c r="J20" s="12">
        <f t="shared" si="1"/>
        <v>0</v>
      </c>
      <c r="K20" s="12">
        <f t="shared" si="1"/>
        <v>0</v>
      </c>
      <c r="L20" s="12">
        <f t="shared" si="1"/>
        <v>0</v>
      </c>
    </row>
    <row r="21" spans="1:12" ht="15.75" x14ac:dyDescent="0.25">
      <c r="A21" s="3" t="s">
        <v>53</v>
      </c>
      <c r="B21" s="4" t="s">
        <v>54</v>
      </c>
      <c r="C21" s="8" t="s">
        <v>55</v>
      </c>
      <c r="D21" s="16">
        <v>22541.9</v>
      </c>
      <c r="E21" s="16">
        <v>23849.3</v>
      </c>
      <c r="F21" s="16">
        <v>25184.9</v>
      </c>
      <c r="G21" s="16">
        <v>22541.9</v>
      </c>
      <c r="H21" s="16">
        <v>23849.3</v>
      </c>
      <c r="I21" s="16">
        <v>25184.9</v>
      </c>
      <c r="J21" s="12">
        <f t="shared" si="1"/>
        <v>0</v>
      </c>
      <c r="K21" s="12">
        <f t="shared" si="1"/>
        <v>0</v>
      </c>
      <c r="L21" s="12">
        <f t="shared" si="1"/>
        <v>0</v>
      </c>
    </row>
    <row r="22" spans="1:12" ht="15.75" x14ac:dyDescent="0.25">
      <c r="A22" s="3" t="s">
        <v>56</v>
      </c>
      <c r="B22" s="4" t="s">
        <v>57</v>
      </c>
      <c r="C22" s="8" t="s">
        <v>58</v>
      </c>
      <c r="D22" s="16">
        <v>117313.966</v>
      </c>
      <c r="E22" s="16">
        <v>50545.245999999999</v>
      </c>
      <c r="F22" s="16">
        <v>38637.025999999998</v>
      </c>
      <c r="G22" s="16">
        <v>116855.96</v>
      </c>
      <c r="H22" s="16">
        <v>54148.2</v>
      </c>
      <c r="I22" s="16">
        <v>38637.025999999998</v>
      </c>
      <c r="J22" s="12">
        <f t="shared" si="1"/>
        <v>-458.00599999999395</v>
      </c>
      <c r="K22" s="12">
        <f t="shared" si="1"/>
        <v>3602.9539999999979</v>
      </c>
      <c r="L22" s="12">
        <f t="shared" si="1"/>
        <v>0</v>
      </c>
    </row>
    <row r="23" spans="1:12" ht="15.75" x14ac:dyDescent="0.25">
      <c r="A23" s="3" t="s">
        <v>59</v>
      </c>
      <c r="B23" s="4" t="s">
        <v>60</v>
      </c>
      <c r="C23" s="8" t="s">
        <v>61</v>
      </c>
      <c r="D23" s="16">
        <v>96438.754000000001</v>
      </c>
      <c r="E23" s="16">
        <v>44707.976000000002</v>
      </c>
      <c r="F23" s="16">
        <v>42568.745999999999</v>
      </c>
      <c r="G23" s="16">
        <v>98078.7</v>
      </c>
      <c r="H23" s="16">
        <v>44707.97</v>
      </c>
      <c r="I23" s="16">
        <v>42568.745999999999</v>
      </c>
      <c r="J23" s="12">
        <f t="shared" si="1"/>
        <v>1639.9459999999963</v>
      </c>
      <c r="K23" s="12">
        <f t="shared" si="1"/>
        <v>-6.0000000012223609E-3</v>
      </c>
      <c r="L23" s="12">
        <f t="shared" si="1"/>
        <v>0</v>
      </c>
    </row>
    <row r="24" spans="1:12" ht="15.75" x14ac:dyDescent="0.25">
      <c r="A24" s="3" t="s">
        <v>62</v>
      </c>
      <c r="B24" s="4" t="s">
        <v>63</v>
      </c>
      <c r="C24" s="8" t="s">
        <v>64</v>
      </c>
      <c r="D24" s="16">
        <f t="shared" ref="D24:I24" si="4">D25+D26+D27+D28</f>
        <v>990315.11399999994</v>
      </c>
      <c r="E24" s="16">
        <f t="shared" si="4"/>
        <v>445942.55499999993</v>
      </c>
      <c r="F24" s="16">
        <f t="shared" si="4"/>
        <v>419109.11899999995</v>
      </c>
      <c r="G24" s="16">
        <f t="shared" si="4"/>
        <v>1016103.465</v>
      </c>
      <c r="H24" s="16">
        <f t="shared" si="4"/>
        <v>445942.6</v>
      </c>
      <c r="I24" s="16">
        <f t="shared" si="4"/>
        <v>419109.11899999995</v>
      </c>
      <c r="J24" s="12">
        <f t="shared" si="1"/>
        <v>25788.351000000024</v>
      </c>
      <c r="K24" s="12">
        <f t="shared" si="1"/>
        <v>4.5000000041909516E-2</v>
      </c>
      <c r="L24" s="12">
        <f t="shared" si="1"/>
        <v>0</v>
      </c>
    </row>
    <row r="25" spans="1:12" ht="15.75" x14ac:dyDescent="0.25">
      <c r="A25" s="3" t="s">
        <v>65</v>
      </c>
      <c r="B25" s="4" t="s">
        <v>66</v>
      </c>
      <c r="C25" s="8" t="s">
        <v>67</v>
      </c>
      <c r="D25" s="16">
        <v>342325.913</v>
      </c>
      <c r="E25" s="16">
        <v>63604.11</v>
      </c>
      <c r="F25" s="16">
        <v>8839.8799999999992</v>
      </c>
      <c r="G25" s="16">
        <v>349971.5</v>
      </c>
      <c r="H25" s="16">
        <v>63604.11</v>
      </c>
      <c r="I25" s="16">
        <v>8839.8799999999992</v>
      </c>
      <c r="J25" s="12">
        <f t="shared" si="1"/>
        <v>7645.5869999999995</v>
      </c>
      <c r="K25" s="12">
        <f t="shared" si="1"/>
        <v>0</v>
      </c>
      <c r="L25" s="12">
        <f t="shared" si="1"/>
        <v>0</v>
      </c>
    </row>
    <row r="26" spans="1:12" ht="15.75" x14ac:dyDescent="0.25">
      <c r="A26" s="3" t="s">
        <v>68</v>
      </c>
      <c r="B26" s="4" t="s">
        <v>69</v>
      </c>
      <c r="C26" s="8" t="s">
        <v>70</v>
      </c>
      <c r="D26" s="16">
        <v>553286.71900000004</v>
      </c>
      <c r="E26" s="16">
        <v>329396.34899999999</v>
      </c>
      <c r="F26" s="16">
        <v>356350.8</v>
      </c>
      <c r="G26" s="16">
        <v>569256.9</v>
      </c>
      <c r="H26" s="16">
        <v>329396.40000000002</v>
      </c>
      <c r="I26" s="16">
        <v>356350.8</v>
      </c>
      <c r="J26" s="12">
        <f t="shared" si="1"/>
        <v>15970.180999999982</v>
      </c>
      <c r="K26" s="12">
        <f t="shared" si="1"/>
        <v>5.1000000035855919E-2</v>
      </c>
      <c r="L26" s="12">
        <f t="shared" si="1"/>
        <v>0</v>
      </c>
    </row>
    <row r="27" spans="1:12" ht="15.75" x14ac:dyDescent="0.25">
      <c r="A27" s="3" t="s">
        <v>71</v>
      </c>
      <c r="B27" s="4" t="s">
        <v>72</v>
      </c>
      <c r="C27" s="8" t="s">
        <v>73</v>
      </c>
      <c r="D27" s="16">
        <v>70603.116999999998</v>
      </c>
      <c r="E27" s="16">
        <v>33146.995999999999</v>
      </c>
      <c r="F27" s="16">
        <v>34123.339</v>
      </c>
      <c r="G27" s="16">
        <v>72775.7</v>
      </c>
      <c r="H27" s="16">
        <v>33146.99</v>
      </c>
      <c r="I27" s="16">
        <v>34123.339</v>
      </c>
      <c r="J27" s="12">
        <f t="shared" si="1"/>
        <v>2172.5829999999987</v>
      </c>
      <c r="K27" s="12">
        <f t="shared" si="1"/>
        <v>-6.0000000012223609E-3</v>
      </c>
      <c r="L27" s="12">
        <f t="shared" si="1"/>
        <v>0</v>
      </c>
    </row>
    <row r="28" spans="1:12" ht="31.5" x14ac:dyDescent="0.25">
      <c r="A28" s="3" t="s">
        <v>74</v>
      </c>
      <c r="B28" s="4" t="s">
        <v>75</v>
      </c>
      <c r="C28" s="8" t="s">
        <v>76</v>
      </c>
      <c r="D28" s="16">
        <v>24099.365000000002</v>
      </c>
      <c r="E28" s="16">
        <v>19795.099999999999</v>
      </c>
      <c r="F28" s="16">
        <v>19795.099999999999</v>
      </c>
      <c r="G28" s="16">
        <v>24099.365000000002</v>
      </c>
      <c r="H28" s="16">
        <v>19795.099999999999</v>
      </c>
      <c r="I28" s="16">
        <v>19795.099999999999</v>
      </c>
      <c r="J28" s="12">
        <f t="shared" si="1"/>
        <v>0</v>
      </c>
      <c r="K28" s="12">
        <f t="shared" si="1"/>
        <v>0</v>
      </c>
      <c r="L28" s="12">
        <f t="shared" si="1"/>
        <v>0</v>
      </c>
    </row>
    <row r="29" spans="1:12" ht="15.75" x14ac:dyDescent="0.25">
      <c r="A29" s="3" t="s">
        <v>77</v>
      </c>
      <c r="B29" s="4" t="s">
        <v>78</v>
      </c>
      <c r="C29" s="8" t="s">
        <v>79</v>
      </c>
      <c r="D29" s="16">
        <f t="shared" ref="D29:I29" si="5">D30+D31+D32+D33</f>
        <v>562452.66200000001</v>
      </c>
      <c r="E29" s="16">
        <f t="shared" si="5"/>
        <v>529189.24399999995</v>
      </c>
      <c r="F29" s="16">
        <f t="shared" si="5"/>
        <v>502552.80000000005</v>
      </c>
      <c r="G29" s="16">
        <f t="shared" si="5"/>
        <v>581239.29999999993</v>
      </c>
      <c r="H29" s="16">
        <f t="shared" si="5"/>
        <v>540470.65099999995</v>
      </c>
      <c r="I29" s="16">
        <f t="shared" si="5"/>
        <v>502552.80000000005</v>
      </c>
      <c r="J29" s="12">
        <f t="shared" si="1"/>
        <v>18786.637999999919</v>
      </c>
      <c r="K29" s="12">
        <f t="shared" si="1"/>
        <v>11281.407000000007</v>
      </c>
      <c r="L29" s="12">
        <f t="shared" si="1"/>
        <v>0</v>
      </c>
    </row>
    <row r="30" spans="1:12" ht="15.75" x14ac:dyDescent="0.25">
      <c r="A30" s="3" t="s">
        <v>80</v>
      </c>
      <c r="B30" s="4" t="s">
        <v>81</v>
      </c>
      <c r="C30" s="8" t="s">
        <v>82</v>
      </c>
      <c r="D30" s="16">
        <v>133644.93700000001</v>
      </c>
      <c r="E30" s="16">
        <v>118223.74099999999</v>
      </c>
      <c r="F30" s="16">
        <v>116224.2</v>
      </c>
      <c r="G30" s="16">
        <v>133509.9</v>
      </c>
      <c r="H30" s="16">
        <v>118223.74099999999</v>
      </c>
      <c r="I30" s="16">
        <v>116224.2</v>
      </c>
      <c r="J30" s="12">
        <f t="shared" si="1"/>
        <v>-135.03700000001118</v>
      </c>
      <c r="K30" s="12">
        <f t="shared" si="1"/>
        <v>0</v>
      </c>
      <c r="L30" s="12">
        <f t="shared" si="1"/>
        <v>0</v>
      </c>
    </row>
    <row r="31" spans="1:12" ht="15.75" x14ac:dyDescent="0.25">
      <c r="A31" s="3" t="s">
        <v>83</v>
      </c>
      <c r="B31" s="4" t="s">
        <v>84</v>
      </c>
      <c r="C31" s="8" t="s">
        <v>85</v>
      </c>
      <c r="D31" s="16">
        <v>348466.27100000001</v>
      </c>
      <c r="E31" s="16">
        <v>338402.14199999999</v>
      </c>
      <c r="F31" s="16">
        <v>315608.40000000002</v>
      </c>
      <c r="G31" s="16">
        <v>365341.6</v>
      </c>
      <c r="H31" s="16">
        <v>349683.6</v>
      </c>
      <c r="I31" s="16">
        <v>315608.40000000002</v>
      </c>
      <c r="J31" s="12">
        <f t="shared" si="1"/>
        <v>16875.328999999969</v>
      </c>
      <c r="K31" s="12">
        <f t="shared" si="1"/>
        <v>11281.457999999984</v>
      </c>
      <c r="L31" s="12">
        <f t="shared" si="1"/>
        <v>0</v>
      </c>
    </row>
    <row r="32" spans="1:12" ht="15.75" x14ac:dyDescent="0.25">
      <c r="A32" s="3" t="s">
        <v>86</v>
      </c>
      <c r="B32" s="4" t="s">
        <v>87</v>
      </c>
      <c r="C32" s="8" t="s">
        <v>88</v>
      </c>
      <c r="D32" s="16">
        <v>16359.971</v>
      </c>
      <c r="E32" s="16">
        <v>10909.751</v>
      </c>
      <c r="F32" s="16">
        <v>10909.8</v>
      </c>
      <c r="G32" s="16">
        <v>16143.6</v>
      </c>
      <c r="H32" s="16">
        <v>10909.7</v>
      </c>
      <c r="I32" s="16">
        <v>10909.8</v>
      </c>
      <c r="J32" s="12">
        <f t="shared" si="1"/>
        <v>-216.37099999999919</v>
      </c>
      <c r="K32" s="12">
        <f t="shared" si="1"/>
        <v>-5.0999999999476131E-2</v>
      </c>
      <c r="L32" s="12">
        <f t="shared" si="1"/>
        <v>0</v>
      </c>
    </row>
    <row r="33" spans="1:12" ht="15.75" x14ac:dyDescent="0.25">
      <c r="A33" s="3" t="s">
        <v>89</v>
      </c>
      <c r="B33" s="4" t="s">
        <v>90</v>
      </c>
      <c r="C33" s="8" t="s">
        <v>91</v>
      </c>
      <c r="D33" s="16">
        <v>63981.483</v>
      </c>
      <c r="E33" s="16">
        <v>61653.61</v>
      </c>
      <c r="F33" s="16">
        <v>59810.400000000001</v>
      </c>
      <c r="G33" s="16">
        <v>66244.2</v>
      </c>
      <c r="H33" s="16">
        <v>61653.61</v>
      </c>
      <c r="I33" s="16">
        <v>59810.400000000001</v>
      </c>
      <c r="J33" s="12">
        <f t="shared" si="1"/>
        <v>2262.7169999999969</v>
      </c>
      <c r="K33" s="12">
        <f t="shared" si="1"/>
        <v>0</v>
      </c>
      <c r="L33" s="12">
        <f t="shared" si="1"/>
        <v>0</v>
      </c>
    </row>
    <row r="34" spans="1:12" ht="15.75" x14ac:dyDescent="0.25">
      <c r="A34" s="3" t="s">
        <v>92</v>
      </c>
      <c r="B34" s="4" t="s">
        <v>93</v>
      </c>
      <c r="C34" s="8" t="s">
        <v>94</v>
      </c>
      <c r="D34" s="16">
        <f t="shared" ref="D34:I34" si="6">D35+D36</f>
        <v>123494.459</v>
      </c>
      <c r="E34" s="16">
        <f t="shared" si="6"/>
        <v>109836.84599999999</v>
      </c>
      <c r="F34" s="16">
        <f t="shared" si="6"/>
        <v>109829.34599999999</v>
      </c>
      <c r="G34" s="16">
        <f t="shared" si="6"/>
        <v>124192.38800000001</v>
      </c>
      <c r="H34" s="16">
        <f t="shared" si="6"/>
        <v>109836.88999999998</v>
      </c>
      <c r="I34" s="16">
        <f t="shared" si="6"/>
        <v>109829.34599999999</v>
      </c>
      <c r="J34" s="12">
        <f t="shared" si="1"/>
        <v>697.92900000000373</v>
      </c>
      <c r="K34" s="12">
        <f t="shared" si="1"/>
        <v>4.3999999994412065E-2</v>
      </c>
      <c r="L34" s="12">
        <f t="shared" si="1"/>
        <v>0</v>
      </c>
    </row>
    <row r="35" spans="1:12" ht="15.75" x14ac:dyDescent="0.25">
      <c r="A35" s="3" t="s">
        <v>95</v>
      </c>
      <c r="B35" s="4" t="s">
        <v>96</v>
      </c>
      <c r="C35" s="8" t="s">
        <v>97</v>
      </c>
      <c r="D35" s="16">
        <v>97660.843999999997</v>
      </c>
      <c r="E35" s="16">
        <v>85669.29</v>
      </c>
      <c r="F35" s="16">
        <v>85661.79</v>
      </c>
      <c r="G35" s="16">
        <v>97501.847999999998</v>
      </c>
      <c r="H35" s="16">
        <v>85669.29</v>
      </c>
      <c r="I35" s="16">
        <v>85661.79</v>
      </c>
      <c r="J35" s="12">
        <f t="shared" si="1"/>
        <v>-158.99599999999919</v>
      </c>
      <c r="K35" s="12">
        <f t="shared" si="1"/>
        <v>0</v>
      </c>
      <c r="L35" s="12">
        <f t="shared" si="1"/>
        <v>0</v>
      </c>
    </row>
    <row r="36" spans="1:12" ht="15.75" x14ac:dyDescent="0.25">
      <c r="A36" s="3" t="s">
        <v>98</v>
      </c>
      <c r="B36" s="4" t="s">
        <v>99</v>
      </c>
      <c r="C36" s="8" t="s">
        <v>100</v>
      </c>
      <c r="D36" s="16">
        <v>25833.615000000002</v>
      </c>
      <c r="E36" s="16">
        <v>24167.556</v>
      </c>
      <c r="F36" s="16">
        <v>24167.556</v>
      </c>
      <c r="G36" s="16">
        <v>26690.54</v>
      </c>
      <c r="H36" s="16">
        <v>24167.599999999999</v>
      </c>
      <c r="I36" s="16">
        <v>24167.556</v>
      </c>
      <c r="J36" s="12">
        <f t="shared" si="1"/>
        <v>856.92499999999927</v>
      </c>
      <c r="K36" s="12">
        <f t="shared" si="1"/>
        <v>4.3999999998050043E-2</v>
      </c>
      <c r="L36" s="12">
        <f t="shared" si="1"/>
        <v>0</v>
      </c>
    </row>
    <row r="37" spans="1:12" ht="15.75" x14ac:dyDescent="0.25">
      <c r="A37" s="3" t="s">
        <v>101</v>
      </c>
      <c r="B37" s="4" t="s">
        <v>102</v>
      </c>
      <c r="C37" s="8" t="s">
        <v>103</v>
      </c>
      <c r="D37" s="16">
        <f t="shared" ref="D37:I37" si="7">D38+D39+D40+D41+D42</f>
        <v>111799.696</v>
      </c>
      <c r="E37" s="16">
        <f t="shared" si="7"/>
        <v>66843.377000000008</v>
      </c>
      <c r="F37" s="16">
        <f t="shared" si="7"/>
        <v>66235.3</v>
      </c>
      <c r="G37" s="16">
        <f t="shared" si="7"/>
        <v>111799.696</v>
      </c>
      <c r="H37" s="16">
        <f t="shared" si="7"/>
        <v>66843.337</v>
      </c>
      <c r="I37" s="16">
        <f t="shared" si="7"/>
        <v>66235.3</v>
      </c>
      <c r="J37" s="12">
        <f t="shared" si="1"/>
        <v>0</v>
      </c>
      <c r="K37" s="12">
        <f t="shared" si="1"/>
        <v>-4.0000000008149073E-2</v>
      </c>
      <c r="L37" s="12">
        <f t="shared" si="1"/>
        <v>0</v>
      </c>
    </row>
    <row r="38" spans="1:12" ht="15.75" x14ac:dyDescent="0.25">
      <c r="A38" s="3" t="s">
        <v>104</v>
      </c>
      <c r="B38" s="4" t="s">
        <v>105</v>
      </c>
      <c r="C38" s="8" t="s">
        <v>106</v>
      </c>
      <c r="D38" s="16">
        <v>500</v>
      </c>
      <c r="E38" s="16">
        <v>500</v>
      </c>
      <c r="F38" s="16">
        <v>500</v>
      </c>
      <c r="G38" s="16">
        <v>500</v>
      </c>
      <c r="H38" s="16">
        <v>500</v>
      </c>
      <c r="I38" s="16">
        <v>500</v>
      </c>
      <c r="J38" s="12">
        <f t="shared" si="1"/>
        <v>0</v>
      </c>
      <c r="K38" s="12">
        <f t="shared" si="1"/>
        <v>0</v>
      </c>
      <c r="L38" s="12">
        <f t="shared" si="1"/>
        <v>0</v>
      </c>
    </row>
    <row r="39" spans="1:12" ht="15.75" x14ac:dyDescent="0.25">
      <c r="A39" s="3" t="s">
        <v>107</v>
      </c>
      <c r="B39" s="4" t="s">
        <v>108</v>
      </c>
      <c r="C39" s="8" t="s">
        <v>109</v>
      </c>
      <c r="D39" s="16">
        <v>29586.972000000002</v>
      </c>
      <c r="E39" s="16">
        <v>27882</v>
      </c>
      <c r="F39" s="16">
        <v>27882</v>
      </c>
      <c r="G39" s="16">
        <v>29586.972000000002</v>
      </c>
      <c r="H39" s="16">
        <v>27882</v>
      </c>
      <c r="I39" s="16">
        <v>27882</v>
      </c>
      <c r="J39" s="12">
        <f t="shared" si="1"/>
        <v>0</v>
      </c>
      <c r="K39" s="12">
        <f t="shared" si="1"/>
        <v>0</v>
      </c>
      <c r="L39" s="12">
        <f t="shared" si="1"/>
        <v>0</v>
      </c>
    </row>
    <row r="40" spans="1:12" ht="15.75" x14ac:dyDescent="0.25">
      <c r="A40" s="3" t="s">
        <v>110</v>
      </c>
      <c r="B40" s="4" t="s">
        <v>111</v>
      </c>
      <c r="C40" s="8" t="s">
        <v>112</v>
      </c>
      <c r="D40" s="16">
        <v>24780.799999999999</v>
      </c>
      <c r="E40" s="16">
        <v>18835.377</v>
      </c>
      <c r="F40" s="16">
        <v>18227.3</v>
      </c>
      <c r="G40" s="16">
        <v>24780.799999999999</v>
      </c>
      <c r="H40" s="16">
        <v>18835.377</v>
      </c>
      <c r="I40" s="16">
        <v>18227.3</v>
      </c>
      <c r="J40" s="12">
        <f t="shared" si="1"/>
        <v>0</v>
      </c>
      <c r="K40" s="12">
        <f t="shared" si="1"/>
        <v>0</v>
      </c>
      <c r="L40" s="12">
        <f t="shared" si="1"/>
        <v>0</v>
      </c>
    </row>
    <row r="41" spans="1:12" ht="15.75" x14ac:dyDescent="0.25">
      <c r="A41" s="3" t="s">
        <v>113</v>
      </c>
      <c r="B41" s="4" t="s">
        <v>114</v>
      </c>
      <c r="C41" s="8" t="s">
        <v>115</v>
      </c>
      <c r="D41" s="16">
        <v>2315.8000000000002</v>
      </c>
      <c r="E41" s="16">
        <v>2315.8000000000002</v>
      </c>
      <c r="F41" s="16">
        <v>2315.8000000000002</v>
      </c>
      <c r="G41" s="16">
        <v>2315.8000000000002</v>
      </c>
      <c r="H41" s="16">
        <v>2315.8000000000002</v>
      </c>
      <c r="I41" s="16">
        <v>2315.8000000000002</v>
      </c>
      <c r="J41" s="12">
        <f t="shared" si="1"/>
        <v>0</v>
      </c>
      <c r="K41" s="12">
        <f t="shared" si="1"/>
        <v>0</v>
      </c>
      <c r="L41" s="12">
        <f t="shared" si="1"/>
        <v>0</v>
      </c>
    </row>
    <row r="42" spans="1:12" ht="15.75" x14ac:dyDescent="0.25">
      <c r="A42" s="3" t="s">
        <v>116</v>
      </c>
      <c r="B42" s="4" t="s">
        <v>117</v>
      </c>
      <c r="C42" s="8" t="s">
        <v>118</v>
      </c>
      <c r="D42" s="16">
        <v>54616.124000000003</v>
      </c>
      <c r="E42" s="16">
        <v>17310.2</v>
      </c>
      <c r="F42" s="16">
        <v>17310.2</v>
      </c>
      <c r="G42" s="16">
        <v>54616.124000000003</v>
      </c>
      <c r="H42" s="16">
        <v>17310.16</v>
      </c>
      <c r="I42" s="16">
        <v>17310.2</v>
      </c>
      <c r="J42" s="12">
        <f t="shared" si="1"/>
        <v>0</v>
      </c>
      <c r="K42" s="12">
        <f t="shared" si="1"/>
        <v>-4.0000000000873115E-2</v>
      </c>
      <c r="L42" s="12">
        <f t="shared" si="1"/>
        <v>0</v>
      </c>
    </row>
    <row r="43" spans="1:12" ht="15.75" x14ac:dyDescent="0.25">
      <c r="A43" s="3" t="s">
        <v>119</v>
      </c>
      <c r="B43" s="4" t="s">
        <v>120</v>
      </c>
      <c r="C43" s="8" t="s">
        <v>121</v>
      </c>
      <c r="D43" s="16">
        <f t="shared" ref="D43:I43" si="8">D44</f>
        <v>197273.50399999999</v>
      </c>
      <c r="E43" s="16">
        <f t="shared" si="8"/>
        <v>32049.1</v>
      </c>
      <c r="F43" s="16">
        <f t="shared" si="8"/>
        <v>32049.1</v>
      </c>
      <c r="G43" s="16">
        <f t="shared" si="8"/>
        <v>214709.3</v>
      </c>
      <c r="H43" s="16">
        <f t="shared" si="8"/>
        <v>32049.1</v>
      </c>
      <c r="I43" s="16">
        <f t="shared" si="8"/>
        <v>32049.1</v>
      </c>
      <c r="J43" s="12">
        <f t="shared" si="1"/>
        <v>17435.796000000002</v>
      </c>
      <c r="K43" s="12">
        <f t="shared" si="1"/>
        <v>0</v>
      </c>
      <c r="L43" s="12">
        <f t="shared" si="1"/>
        <v>0</v>
      </c>
    </row>
    <row r="44" spans="1:12" ht="15.75" x14ac:dyDescent="0.25">
      <c r="A44" s="3" t="s">
        <v>122</v>
      </c>
      <c r="B44" s="4" t="s">
        <v>123</v>
      </c>
      <c r="C44" s="8" t="s">
        <v>124</v>
      </c>
      <c r="D44" s="16">
        <v>197273.50399999999</v>
      </c>
      <c r="E44" s="16">
        <v>32049.1</v>
      </c>
      <c r="F44" s="16">
        <v>32049.1</v>
      </c>
      <c r="G44" s="16">
        <v>214709.3</v>
      </c>
      <c r="H44" s="16">
        <v>32049.1</v>
      </c>
      <c r="I44" s="16">
        <v>32049.1</v>
      </c>
      <c r="J44" s="12">
        <f t="shared" si="1"/>
        <v>17435.796000000002</v>
      </c>
      <c r="K44" s="12">
        <f t="shared" si="1"/>
        <v>0</v>
      </c>
      <c r="L44" s="12">
        <f t="shared" si="1"/>
        <v>0</v>
      </c>
    </row>
    <row r="45" spans="1:12" ht="15.75" x14ac:dyDescent="0.25">
      <c r="A45" s="3" t="s">
        <v>125</v>
      </c>
      <c r="B45" s="4" t="s">
        <v>126</v>
      </c>
      <c r="C45" s="8" t="s">
        <v>127</v>
      </c>
      <c r="D45" s="16">
        <f t="shared" ref="D45:I45" si="9">+D46</f>
        <v>19864.456999999999</v>
      </c>
      <c r="E45" s="16">
        <f t="shared" si="9"/>
        <v>18961.099999999999</v>
      </c>
      <c r="F45" s="16">
        <f t="shared" si="9"/>
        <v>18961.099999999999</v>
      </c>
      <c r="G45" s="16">
        <f t="shared" si="9"/>
        <v>19864.456999999999</v>
      </c>
      <c r="H45" s="16">
        <f t="shared" si="9"/>
        <v>18961.099999999999</v>
      </c>
      <c r="I45" s="16">
        <f t="shared" si="9"/>
        <v>18961.099999999999</v>
      </c>
      <c r="J45" s="12">
        <f t="shared" si="1"/>
        <v>0</v>
      </c>
      <c r="K45" s="12">
        <f t="shared" si="1"/>
        <v>0</v>
      </c>
      <c r="L45" s="12">
        <f t="shared" si="1"/>
        <v>0</v>
      </c>
    </row>
    <row r="46" spans="1:12" ht="15.75" x14ac:dyDescent="0.25">
      <c r="A46" s="3" t="s">
        <v>128</v>
      </c>
      <c r="B46" s="4" t="s">
        <v>129</v>
      </c>
      <c r="C46" s="8" t="s">
        <v>130</v>
      </c>
      <c r="D46" s="18">
        <v>19864.456999999999</v>
      </c>
      <c r="E46" s="18">
        <v>18961.099999999999</v>
      </c>
      <c r="F46" s="18">
        <v>18961.099999999999</v>
      </c>
      <c r="G46" s="18">
        <v>19864.456999999999</v>
      </c>
      <c r="H46" s="18">
        <v>18961.099999999999</v>
      </c>
      <c r="I46" s="18">
        <v>18961.099999999999</v>
      </c>
      <c r="J46" s="12">
        <f t="shared" si="1"/>
        <v>0</v>
      </c>
      <c r="K46" s="12">
        <f t="shared" si="1"/>
        <v>0</v>
      </c>
      <c r="L46" s="12">
        <f t="shared" si="1"/>
        <v>0</v>
      </c>
    </row>
    <row r="47" spans="1:12" ht="15.75" x14ac:dyDescent="0.25">
      <c r="A47" s="20" t="s">
        <v>131</v>
      </c>
      <c r="B47" s="21"/>
      <c r="C47" s="13"/>
      <c r="D47" s="11">
        <f t="shared" ref="D47:F47" si="10">D6+D14+D16+D19+D24+D29+D34+D37+D43+D45</f>
        <v>2492636.1129999999</v>
      </c>
      <c r="E47" s="11">
        <f t="shared" si="10"/>
        <v>1550621.6640000001</v>
      </c>
      <c r="F47" s="11">
        <f t="shared" si="10"/>
        <v>1483792.4370000002</v>
      </c>
      <c r="G47" s="11">
        <f t="shared" ref="G47:I47" si="11">G6+G14+G16+G19+G24+G29+G34+G37+G43+G45</f>
        <v>2557462.2549999994</v>
      </c>
      <c r="H47" s="11">
        <f t="shared" si="11"/>
        <v>1565506.068</v>
      </c>
      <c r="I47" s="11">
        <f t="shared" si="11"/>
        <v>1483792.4370000002</v>
      </c>
      <c r="J47" s="11">
        <f t="shared" si="1"/>
        <v>64826.141999999527</v>
      </c>
      <c r="K47" s="11">
        <f t="shared" si="1"/>
        <v>14884.403999999864</v>
      </c>
      <c r="L47" s="11">
        <f t="shared" si="1"/>
        <v>0</v>
      </c>
    </row>
  </sheetData>
  <mergeCells count="2">
    <mergeCell ref="B2:K2"/>
    <mergeCell ref="A47:B47"/>
  </mergeCells>
  <pageMargins left="0.70866141732283472" right="0.70866141732283472" top="0.74803149606299213" bottom="0.74803149606299213" header="0.31496062992125984" footer="0.31496062992125984"/>
  <pageSetup paperSize="9" scale="56" fitToHeight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7"/>
  <sheetViews>
    <sheetView workbookViewId="0">
      <selection activeCell="H47" sqref="H47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2" style="1" customWidth="1"/>
    <col min="6" max="6" width="21.28515625" style="1" customWidth="1"/>
    <col min="7" max="7" width="20.4257812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9" t="s">
        <v>135</v>
      </c>
      <c r="C2" s="19"/>
      <c r="D2" s="19"/>
      <c r="E2" s="19"/>
      <c r="F2" s="19"/>
      <c r="G2" s="19"/>
      <c r="H2" s="19"/>
      <c r="I2" s="19"/>
      <c r="J2" s="19"/>
      <c r="K2" s="19"/>
    </row>
    <row r="3" spans="1:12" x14ac:dyDescent="0.25">
      <c r="L3" s="14" t="s">
        <v>136</v>
      </c>
    </row>
    <row r="4" spans="1:12" ht="60" x14ac:dyDescent="0.25">
      <c r="A4" s="17" t="s">
        <v>0</v>
      </c>
      <c r="B4" s="17" t="s">
        <v>174</v>
      </c>
      <c r="C4" s="17" t="s">
        <v>1</v>
      </c>
      <c r="D4" s="17" t="s">
        <v>200</v>
      </c>
      <c r="E4" s="17" t="s">
        <v>199</v>
      </c>
      <c r="F4" s="17" t="s">
        <v>201</v>
      </c>
      <c r="G4" s="17" t="s">
        <v>202</v>
      </c>
      <c r="H4" s="17" t="s">
        <v>161</v>
      </c>
      <c r="I4" s="17" t="s">
        <v>162</v>
      </c>
      <c r="J4" s="17" t="s">
        <v>5</v>
      </c>
      <c r="K4" s="17" t="s">
        <v>6</v>
      </c>
      <c r="L4" s="17" t="s">
        <v>7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132</v>
      </c>
      <c r="K5" s="2" t="s">
        <v>133</v>
      </c>
      <c r="L5" s="2" t="s">
        <v>134</v>
      </c>
    </row>
    <row r="6" spans="1:12" ht="15.75" x14ac:dyDescent="0.25">
      <c r="A6" s="3" t="s">
        <v>8</v>
      </c>
      <c r="B6" s="4" t="s">
        <v>9</v>
      </c>
      <c r="C6" s="6" t="s">
        <v>10</v>
      </c>
      <c r="D6" s="15">
        <f t="shared" ref="D6:I6" si="0">D7+D8+D9+D11+D12+D13+D10</f>
        <v>210703.58900000001</v>
      </c>
      <c r="E6" s="15">
        <f t="shared" si="0"/>
        <v>195975.22</v>
      </c>
      <c r="F6" s="15">
        <f t="shared" si="0"/>
        <v>195975.2</v>
      </c>
      <c r="G6" s="15">
        <f t="shared" si="0"/>
        <v>211331.76300000001</v>
      </c>
      <c r="H6" s="15">
        <f t="shared" si="0"/>
        <v>186664.95999999999</v>
      </c>
      <c r="I6" s="15">
        <f t="shared" si="0"/>
        <v>186664.95999999999</v>
      </c>
      <c r="J6" s="12">
        <f t="shared" ref="J6:L47" si="1">G6-D6</f>
        <v>628.17399999999907</v>
      </c>
      <c r="K6" s="12">
        <f t="shared" si="1"/>
        <v>-9310.2600000000093</v>
      </c>
      <c r="L6" s="12">
        <f t="shared" si="1"/>
        <v>-9310.2400000000198</v>
      </c>
    </row>
    <row r="7" spans="1:12" ht="47.25" x14ac:dyDescent="0.25">
      <c r="A7" s="5" t="s">
        <v>11</v>
      </c>
      <c r="B7" s="4" t="s">
        <v>12</v>
      </c>
      <c r="C7" s="8" t="s">
        <v>13</v>
      </c>
      <c r="D7" s="16">
        <v>7219.1</v>
      </c>
      <c r="E7" s="16">
        <v>7048.6</v>
      </c>
      <c r="F7" s="16">
        <v>7110.6</v>
      </c>
      <c r="G7" s="16">
        <v>7146.116</v>
      </c>
      <c r="H7" s="16">
        <v>6605.8029999999999</v>
      </c>
      <c r="I7" s="16">
        <v>6667.8029999999999</v>
      </c>
      <c r="J7" s="12">
        <f t="shared" si="1"/>
        <v>-72.984000000000378</v>
      </c>
      <c r="K7" s="12">
        <f t="shared" si="1"/>
        <v>-442.79700000000048</v>
      </c>
      <c r="L7" s="12">
        <f t="shared" si="1"/>
        <v>-442.79700000000048</v>
      </c>
    </row>
    <row r="8" spans="1:12" ht="63" x14ac:dyDescent="0.25">
      <c r="A8" s="3" t="s">
        <v>14</v>
      </c>
      <c r="B8" s="4" t="s">
        <v>15</v>
      </c>
      <c r="C8" s="8" t="s">
        <v>16</v>
      </c>
      <c r="D8" s="16">
        <v>4935.9399999999996</v>
      </c>
      <c r="E8" s="16">
        <v>4819.55</v>
      </c>
      <c r="F8" s="16">
        <v>4819.5</v>
      </c>
      <c r="G8" s="16">
        <v>4902</v>
      </c>
      <c r="H8" s="16">
        <v>4632.3019999999997</v>
      </c>
      <c r="I8" s="16">
        <v>4632.3019999999997</v>
      </c>
      <c r="J8" s="12">
        <f t="shared" si="1"/>
        <v>-33.9399999999996</v>
      </c>
      <c r="K8" s="12">
        <f t="shared" si="1"/>
        <v>-187.2480000000005</v>
      </c>
      <c r="L8" s="12">
        <f t="shared" si="1"/>
        <v>-187.19800000000032</v>
      </c>
    </row>
    <row r="9" spans="1:12" ht="63" x14ac:dyDescent="0.25">
      <c r="A9" s="3" t="s">
        <v>17</v>
      </c>
      <c r="B9" s="4" t="s">
        <v>18</v>
      </c>
      <c r="C9" s="8" t="s">
        <v>19</v>
      </c>
      <c r="D9" s="16">
        <v>158933.1</v>
      </c>
      <c r="E9" s="16">
        <v>147255.6</v>
      </c>
      <c r="F9" s="16">
        <v>147193.60000000001</v>
      </c>
      <c r="G9" s="16">
        <v>159942.06</v>
      </c>
      <c r="H9" s="16">
        <v>139768.88399999999</v>
      </c>
      <c r="I9" s="16">
        <v>139706.88399999999</v>
      </c>
      <c r="J9" s="12">
        <f t="shared" si="1"/>
        <v>1008.9599999999919</v>
      </c>
      <c r="K9" s="12">
        <f t="shared" si="1"/>
        <v>-7486.7160000000149</v>
      </c>
      <c r="L9" s="12">
        <f t="shared" si="1"/>
        <v>-7486.7160000000149</v>
      </c>
    </row>
    <row r="10" spans="1:12" ht="15.75" x14ac:dyDescent="0.25">
      <c r="A10" s="5" t="s">
        <v>20</v>
      </c>
      <c r="B10" s="4" t="s">
        <v>21</v>
      </c>
      <c r="C10" s="8" t="s">
        <v>22</v>
      </c>
      <c r="D10" s="16">
        <v>1.5</v>
      </c>
      <c r="E10" s="16">
        <v>0</v>
      </c>
      <c r="F10" s="16">
        <v>0</v>
      </c>
      <c r="G10" s="16">
        <v>1.5</v>
      </c>
      <c r="H10" s="16">
        <v>0</v>
      </c>
      <c r="I10" s="16">
        <v>0</v>
      </c>
      <c r="J10" s="12">
        <f t="shared" si="1"/>
        <v>0</v>
      </c>
      <c r="K10" s="12">
        <f t="shared" si="1"/>
        <v>0</v>
      </c>
      <c r="L10" s="12">
        <f t="shared" si="1"/>
        <v>0</v>
      </c>
    </row>
    <row r="11" spans="1:12" ht="47.25" x14ac:dyDescent="0.25">
      <c r="A11" s="3" t="s">
        <v>23</v>
      </c>
      <c r="B11" s="4" t="s">
        <v>24</v>
      </c>
      <c r="C11" s="8" t="s">
        <v>25</v>
      </c>
      <c r="D11" s="16">
        <v>28413.4</v>
      </c>
      <c r="E11" s="16">
        <v>27354.95</v>
      </c>
      <c r="F11" s="16">
        <v>27355</v>
      </c>
      <c r="G11" s="16">
        <v>28142.196</v>
      </c>
      <c r="H11" s="16">
        <v>26172.081999999999</v>
      </c>
      <c r="I11" s="16">
        <v>26172.081999999999</v>
      </c>
      <c r="J11" s="12">
        <f t="shared" si="1"/>
        <v>-271.20400000000154</v>
      </c>
      <c r="K11" s="12">
        <f t="shared" si="1"/>
        <v>-1182.8680000000022</v>
      </c>
      <c r="L11" s="12">
        <f t="shared" si="1"/>
        <v>-1182.9180000000015</v>
      </c>
    </row>
    <row r="12" spans="1:12" ht="15.75" x14ac:dyDescent="0.25">
      <c r="A12" s="3" t="s">
        <v>26</v>
      </c>
      <c r="B12" s="4" t="s">
        <v>27</v>
      </c>
      <c r="C12" s="8" t="s">
        <v>28</v>
      </c>
      <c r="D12" s="16">
        <v>2500</v>
      </c>
      <c r="E12" s="16">
        <v>5000</v>
      </c>
      <c r="F12" s="16">
        <v>5000</v>
      </c>
      <c r="G12" s="16">
        <v>2500</v>
      </c>
      <c r="H12" s="16">
        <v>5000</v>
      </c>
      <c r="I12" s="16">
        <v>5000</v>
      </c>
      <c r="J12" s="12">
        <f t="shared" si="1"/>
        <v>0</v>
      </c>
      <c r="K12" s="12">
        <f t="shared" si="1"/>
        <v>0</v>
      </c>
      <c r="L12" s="12">
        <f t="shared" si="1"/>
        <v>0</v>
      </c>
    </row>
    <row r="13" spans="1:12" ht="15.75" x14ac:dyDescent="0.25">
      <c r="A13" s="5" t="s">
        <v>29</v>
      </c>
      <c r="B13" s="4" t="s">
        <v>30</v>
      </c>
      <c r="C13" s="8" t="s">
        <v>31</v>
      </c>
      <c r="D13" s="16">
        <v>8700.5490000000009</v>
      </c>
      <c r="E13" s="16">
        <v>4496.5200000000004</v>
      </c>
      <c r="F13" s="16">
        <v>4496.5</v>
      </c>
      <c r="G13" s="16">
        <v>8697.8909999999996</v>
      </c>
      <c r="H13" s="16">
        <v>4485.8890000000001</v>
      </c>
      <c r="I13" s="16">
        <v>4485.8890000000001</v>
      </c>
      <c r="J13" s="12">
        <f t="shared" si="1"/>
        <v>-2.658000000001266</v>
      </c>
      <c r="K13" s="12">
        <f t="shared" si="1"/>
        <v>-10.631000000000313</v>
      </c>
      <c r="L13" s="12">
        <f t="shared" si="1"/>
        <v>-10.610999999999876</v>
      </c>
    </row>
    <row r="14" spans="1:12" ht="15.75" x14ac:dyDescent="0.25">
      <c r="A14" s="3" t="s">
        <v>32</v>
      </c>
      <c r="B14" s="4" t="s">
        <v>33</v>
      </c>
      <c r="C14" s="8" t="s">
        <v>34</v>
      </c>
      <c r="D14" s="16">
        <f t="shared" ref="D14:I14" si="2">D15</f>
        <v>432.3</v>
      </c>
      <c r="E14" s="16">
        <f t="shared" si="2"/>
        <v>435.9</v>
      </c>
      <c r="F14" s="16">
        <f t="shared" si="2"/>
        <v>0</v>
      </c>
      <c r="G14" s="16">
        <f t="shared" si="2"/>
        <v>432.3</v>
      </c>
      <c r="H14" s="16">
        <f t="shared" si="2"/>
        <v>435.9</v>
      </c>
      <c r="I14" s="16">
        <f t="shared" si="2"/>
        <v>0</v>
      </c>
      <c r="J14" s="12">
        <f t="shared" si="1"/>
        <v>0</v>
      </c>
      <c r="K14" s="12">
        <f t="shared" si="1"/>
        <v>0</v>
      </c>
      <c r="L14" s="12">
        <f t="shared" si="1"/>
        <v>0</v>
      </c>
    </row>
    <row r="15" spans="1:12" ht="15.75" x14ac:dyDescent="0.25">
      <c r="A15" s="3" t="s">
        <v>35</v>
      </c>
      <c r="B15" s="4" t="s">
        <v>36</v>
      </c>
      <c r="C15" s="8" t="s">
        <v>37</v>
      </c>
      <c r="D15" s="16">
        <v>432.3</v>
      </c>
      <c r="E15" s="16">
        <v>435.9</v>
      </c>
      <c r="F15" s="16">
        <v>0</v>
      </c>
      <c r="G15" s="16">
        <v>432.3</v>
      </c>
      <c r="H15" s="16">
        <v>435.9</v>
      </c>
      <c r="I15" s="16">
        <v>0</v>
      </c>
      <c r="J15" s="12">
        <f t="shared" si="1"/>
        <v>0</v>
      </c>
      <c r="K15" s="12">
        <f t="shared" si="1"/>
        <v>0</v>
      </c>
      <c r="L15" s="12">
        <f t="shared" si="1"/>
        <v>0</v>
      </c>
    </row>
    <row r="16" spans="1:12" ht="31.5" x14ac:dyDescent="0.25">
      <c r="A16" s="3" t="s">
        <v>38</v>
      </c>
      <c r="B16" s="4" t="s">
        <v>39</v>
      </c>
      <c r="C16" s="8" t="s">
        <v>40</v>
      </c>
      <c r="D16" s="16">
        <f>D17++D18</f>
        <v>38741.199999999997</v>
      </c>
      <c r="E16" s="16">
        <f>E17+E18</f>
        <v>30085.8</v>
      </c>
      <c r="F16" s="16">
        <f>F17+F18</f>
        <v>30489.8</v>
      </c>
      <c r="G16" s="16">
        <f>G17+G18</f>
        <v>37365.033000000003</v>
      </c>
      <c r="H16" s="16">
        <f>H17+H18</f>
        <v>28409.026000000002</v>
      </c>
      <c r="I16" s="16">
        <f>I17+I18</f>
        <v>28813.025000000001</v>
      </c>
      <c r="J16" s="12">
        <f t="shared" si="1"/>
        <v>-1376.166999999994</v>
      </c>
      <c r="K16" s="12">
        <f t="shared" si="1"/>
        <v>-1676.7739999999976</v>
      </c>
      <c r="L16" s="12">
        <f t="shared" si="1"/>
        <v>-1676.7749999999978</v>
      </c>
    </row>
    <row r="17" spans="1:12" ht="47.25" x14ac:dyDescent="0.25">
      <c r="A17" s="5" t="s">
        <v>41</v>
      </c>
      <c r="B17" s="4" t="s">
        <v>42</v>
      </c>
      <c r="C17" s="8" t="s">
        <v>43</v>
      </c>
      <c r="D17" s="16">
        <v>34576.1</v>
      </c>
      <c r="E17" s="16">
        <v>29985.8</v>
      </c>
      <c r="F17" s="16">
        <v>29959.8</v>
      </c>
      <c r="G17" s="16">
        <v>33126.302000000003</v>
      </c>
      <c r="H17" s="16">
        <v>28309.026000000002</v>
      </c>
      <c r="I17" s="16">
        <v>28283.025000000001</v>
      </c>
      <c r="J17" s="12">
        <f t="shared" si="1"/>
        <v>-1449.7979999999952</v>
      </c>
      <c r="K17" s="12">
        <f t="shared" si="1"/>
        <v>-1676.7739999999976</v>
      </c>
      <c r="L17" s="12">
        <f t="shared" si="1"/>
        <v>-1676.7749999999978</v>
      </c>
    </row>
    <row r="18" spans="1:12" ht="15.75" x14ac:dyDescent="0.25">
      <c r="A18" s="3" t="s">
        <v>44</v>
      </c>
      <c r="B18" s="4" t="s">
        <v>45</v>
      </c>
      <c r="C18" s="8" t="s">
        <v>46</v>
      </c>
      <c r="D18" s="16">
        <v>4165.1000000000004</v>
      </c>
      <c r="E18" s="16">
        <v>100</v>
      </c>
      <c r="F18" s="16">
        <v>530</v>
      </c>
      <c r="G18" s="16">
        <v>4238.7309999999998</v>
      </c>
      <c r="H18" s="16">
        <v>100</v>
      </c>
      <c r="I18" s="16">
        <v>530</v>
      </c>
      <c r="J18" s="12">
        <f t="shared" si="1"/>
        <v>73.630999999999403</v>
      </c>
      <c r="K18" s="12">
        <f t="shared" si="1"/>
        <v>0</v>
      </c>
      <c r="L18" s="12">
        <f t="shared" si="1"/>
        <v>0</v>
      </c>
    </row>
    <row r="19" spans="1:12" ht="15.75" x14ac:dyDescent="0.25">
      <c r="A19" s="3" t="s">
        <v>47</v>
      </c>
      <c r="B19" s="4" t="s">
        <v>48</v>
      </c>
      <c r="C19" s="8" t="s">
        <v>49</v>
      </c>
      <c r="D19" s="16">
        <f t="shared" ref="D19:I19" si="3">+D21+D23+D22+D20</f>
        <v>239676.56</v>
      </c>
      <c r="E19" s="16">
        <f t="shared" si="3"/>
        <v>124905.47</v>
      </c>
      <c r="F19" s="16">
        <f t="shared" si="3"/>
        <v>108590.67200000001</v>
      </c>
      <c r="G19" s="16">
        <f t="shared" si="3"/>
        <v>231430.27500000002</v>
      </c>
      <c r="H19" s="16">
        <f t="shared" si="3"/>
        <v>125413.817</v>
      </c>
      <c r="I19" s="16">
        <f t="shared" si="3"/>
        <v>109795.53</v>
      </c>
      <c r="J19" s="12">
        <f t="shared" si="1"/>
        <v>-8246.2849999999744</v>
      </c>
      <c r="K19" s="12">
        <f t="shared" si="1"/>
        <v>508.3469999999943</v>
      </c>
      <c r="L19" s="12">
        <f t="shared" si="1"/>
        <v>1204.8579999999929</v>
      </c>
    </row>
    <row r="20" spans="1:12" ht="15.75" x14ac:dyDescent="0.25">
      <c r="A20" s="3" t="s">
        <v>50</v>
      </c>
      <c r="B20" s="4" t="s">
        <v>51</v>
      </c>
      <c r="C20" s="8" t="s">
        <v>52</v>
      </c>
      <c r="D20" s="16">
        <v>2200</v>
      </c>
      <c r="E20" s="16">
        <v>2200</v>
      </c>
      <c r="F20" s="16">
        <v>2200</v>
      </c>
      <c r="G20" s="16">
        <v>2200</v>
      </c>
      <c r="H20" s="16">
        <v>2200</v>
      </c>
      <c r="I20" s="16">
        <v>2200</v>
      </c>
      <c r="J20" s="12">
        <f t="shared" si="1"/>
        <v>0</v>
      </c>
      <c r="K20" s="12">
        <f t="shared" si="1"/>
        <v>0</v>
      </c>
      <c r="L20" s="12">
        <f t="shared" si="1"/>
        <v>0</v>
      </c>
    </row>
    <row r="21" spans="1:12" ht="15.75" x14ac:dyDescent="0.25">
      <c r="A21" s="3" t="s">
        <v>53</v>
      </c>
      <c r="B21" s="4" t="s">
        <v>54</v>
      </c>
      <c r="C21" s="8" t="s">
        <v>55</v>
      </c>
      <c r="D21" s="16">
        <v>22541.9</v>
      </c>
      <c r="E21" s="16">
        <v>23849.3</v>
      </c>
      <c r="F21" s="16">
        <v>25184.9</v>
      </c>
      <c r="G21" s="16">
        <v>22541.9</v>
      </c>
      <c r="H21" s="16">
        <v>23849.3</v>
      </c>
      <c r="I21" s="16">
        <v>25184.9</v>
      </c>
      <c r="J21" s="12">
        <f t="shared" si="1"/>
        <v>0</v>
      </c>
      <c r="K21" s="12">
        <f t="shared" si="1"/>
        <v>0</v>
      </c>
      <c r="L21" s="12">
        <f t="shared" si="1"/>
        <v>0</v>
      </c>
    </row>
    <row r="22" spans="1:12" ht="15.75" x14ac:dyDescent="0.25">
      <c r="A22" s="3" t="s">
        <v>56</v>
      </c>
      <c r="B22" s="4" t="s">
        <v>57</v>
      </c>
      <c r="C22" s="8" t="s">
        <v>58</v>
      </c>
      <c r="D22" s="16">
        <v>116855.96</v>
      </c>
      <c r="E22" s="16">
        <v>54148.2</v>
      </c>
      <c r="F22" s="16">
        <v>38637.025999999998</v>
      </c>
      <c r="G22" s="16">
        <v>113897.7</v>
      </c>
      <c r="H22" s="16">
        <v>54656.540999999997</v>
      </c>
      <c r="I22" s="16">
        <v>39841.883999999998</v>
      </c>
      <c r="J22" s="12">
        <f t="shared" si="1"/>
        <v>-2958.2600000000093</v>
      </c>
      <c r="K22" s="12">
        <f t="shared" si="1"/>
        <v>508.34100000000035</v>
      </c>
      <c r="L22" s="12">
        <f t="shared" si="1"/>
        <v>1204.8580000000002</v>
      </c>
    </row>
    <row r="23" spans="1:12" ht="15.75" x14ac:dyDescent="0.25">
      <c r="A23" s="3" t="s">
        <v>59</v>
      </c>
      <c r="B23" s="4" t="s">
        <v>60</v>
      </c>
      <c r="C23" s="8" t="s">
        <v>61</v>
      </c>
      <c r="D23" s="16">
        <v>98078.7</v>
      </c>
      <c r="E23" s="16">
        <v>44707.97</v>
      </c>
      <c r="F23" s="16">
        <v>42568.745999999999</v>
      </c>
      <c r="G23" s="16">
        <v>92790.675000000003</v>
      </c>
      <c r="H23" s="16">
        <v>44707.976000000002</v>
      </c>
      <c r="I23" s="16">
        <v>42568.745999999999</v>
      </c>
      <c r="J23" s="12">
        <f t="shared" si="1"/>
        <v>-5288.0249999999942</v>
      </c>
      <c r="K23" s="12">
        <f t="shared" si="1"/>
        <v>6.0000000012223609E-3</v>
      </c>
      <c r="L23" s="12">
        <f t="shared" si="1"/>
        <v>0</v>
      </c>
    </row>
    <row r="24" spans="1:12" ht="15.75" x14ac:dyDescent="0.25">
      <c r="A24" s="3" t="s">
        <v>62</v>
      </c>
      <c r="B24" s="4" t="s">
        <v>63</v>
      </c>
      <c r="C24" s="8" t="s">
        <v>64</v>
      </c>
      <c r="D24" s="16">
        <f t="shared" ref="D24:I24" si="4">D25+D26+D27+D28</f>
        <v>1016103.465</v>
      </c>
      <c r="E24" s="16">
        <f t="shared" si="4"/>
        <v>445942.6</v>
      </c>
      <c r="F24" s="16">
        <f t="shared" si="4"/>
        <v>419109.11899999995</v>
      </c>
      <c r="G24" s="16">
        <f t="shared" si="4"/>
        <v>1000652.2550000001</v>
      </c>
      <c r="H24" s="16">
        <f t="shared" si="4"/>
        <v>446683.47899999999</v>
      </c>
      <c r="I24" s="16">
        <f t="shared" si="4"/>
        <v>418095.283</v>
      </c>
      <c r="J24" s="12">
        <f t="shared" si="1"/>
        <v>-15451.209999999846</v>
      </c>
      <c r="K24" s="12">
        <f t="shared" si="1"/>
        <v>740.87900000001537</v>
      </c>
      <c r="L24" s="12">
        <f t="shared" si="1"/>
        <v>-1013.835999999952</v>
      </c>
    </row>
    <row r="25" spans="1:12" ht="15.75" x14ac:dyDescent="0.25">
      <c r="A25" s="3" t="s">
        <v>65</v>
      </c>
      <c r="B25" s="4" t="s">
        <v>66</v>
      </c>
      <c r="C25" s="8" t="s">
        <v>67</v>
      </c>
      <c r="D25" s="16">
        <v>349971.5</v>
      </c>
      <c r="E25" s="16">
        <v>63604.11</v>
      </c>
      <c r="F25" s="16">
        <v>8839.8799999999992</v>
      </c>
      <c r="G25" s="16">
        <v>349348.94099999999</v>
      </c>
      <c r="H25" s="16">
        <v>65358.875999999997</v>
      </c>
      <c r="I25" s="16">
        <v>8839.8799999999992</v>
      </c>
      <c r="J25" s="12">
        <f t="shared" si="1"/>
        <v>-622.55900000000838</v>
      </c>
      <c r="K25" s="12">
        <f t="shared" si="1"/>
        <v>1754.765999999996</v>
      </c>
      <c r="L25" s="12">
        <f t="shared" si="1"/>
        <v>0</v>
      </c>
    </row>
    <row r="26" spans="1:12" ht="15.75" x14ac:dyDescent="0.25">
      <c r="A26" s="3" t="s">
        <v>68</v>
      </c>
      <c r="B26" s="4" t="s">
        <v>69</v>
      </c>
      <c r="C26" s="8" t="s">
        <v>70</v>
      </c>
      <c r="D26" s="16">
        <v>569256.9</v>
      </c>
      <c r="E26" s="16">
        <v>329396.40000000002</v>
      </c>
      <c r="F26" s="16">
        <v>356350.8</v>
      </c>
      <c r="G26" s="16">
        <v>548457.30000000005</v>
      </c>
      <c r="H26" s="16">
        <v>329396.34899999999</v>
      </c>
      <c r="I26" s="16">
        <v>356350.8</v>
      </c>
      <c r="J26" s="12">
        <f t="shared" si="1"/>
        <v>-20799.599999999977</v>
      </c>
      <c r="K26" s="12">
        <f t="shared" si="1"/>
        <v>-5.1000000035855919E-2</v>
      </c>
      <c r="L26" s="12">
        <f t="shared" si="1"/>
        <v>0</v>
      </c>
    </row>
    <row r="27" spans="1:12" ht="15.75" x14ac:dyDescent="0.25">
      <c r="A27" s="3" t="s">
        <v>71</v>
      </c>
      <c r="B27" s="4" t="s">
        <v>72</v>
      </c>
      <c r="C27" s="8" t="s">
        <v>73</v>
      </c>
      <c r="D27" s="16">
        <v>72775.7</v>
      </c>
      <c r="E27" s="16">
        <v>33146.99</v>
      </c>
      <c r="F27" s="16">
        <v>34123.339</v>
      </c>
      <c r="G27" s="16">
        <v>77751.956999999995</v>
      </c>
      <c r="H27" s="16">
        <v>33146.99</v>
      </c>
      <c r="I27" s="16">
        <v>34123.339</v>
      </c>
      <c r="J27" s="12">
        <f t="shared" si="1"/>
        <v>4976.2569999999978</v>
      </c>
      <c r="K27" s="12">
        <f t="shared" si="1"/>
        <v>0</v>
      </c>
      <c r="L27" s="12">
        <f t="shared" si="1"/>
        <v>0</v>
      </c>
    </row>
    <row r="28" spans="1:12" ht="31.5" x14ac:dyDescent="0.25">
      <c r="A28" s="3" t="s">
        <v>74</v>
      </c>
      <c r="B28" s="4" t="s">
        <v>75</v>
      </c>
      <c r="C28" s="8" t="s">
        <v>76</v>
      </c>
      <c r="D28" s="16">
        <v>24099.365000000002</v>
      </c>
      <c r="E28" s="16">
        <v>19795.099999999999</v>
      </c>
      <c r="F28" s="16">
        <v>19795.099999999999</v>
      </c>
      <c r="G28" s="16">
        <v>25094.057000000001</v>
      </c>
      <c r="H28" s="16">
        <v>18781.263999999999</v>
      </c>
      <c r="I28" s="16">
        <v>18781.263999999999</v>
      </c>
      <c r="J28" s="12">
        <f t="shared" si="1"/>
        <v>994.6919999999991</v>
      </c>
      <c r="K28" s="12">
        <f t="shared" si="1"/>
        <v>-1013.8359999999993</v>
      </c>
      <c r="L28" s="12">
        <f t="shared" si="1"/>
        <v>-1013.8359999999993</v>
      </c>
    </row>
    <row r="29" spans="1:12" ht="15.75" x14ac:dyDescent="0.25">
      <c r="A29" s="3" t="s">
        <v>77</v>
      </c>
      <c r="B29" s="4" t="s">
        <v>78</v>
      </c>
      <c r="C29" s="8" t="s">
        <v>79</v>
      </c>
      <c r="D29" s="16">
        <f t="shared" ref="D29:I29" si="5">D30+D31+D32+D33</f>
        <v>581239.29999999993</v>
      </c>
      <c r="E29" s="16">
        <f t="shared" si="5"/>
        <v>540470.65099999995</v>
      </c>
      <c r="F29" s="16">
        <f t="shared" si="5"/>
        <v>502552.80000000005</v>
      </c>
      <c r="G29" s="16">
        <f t="shared" si="5"/>
        <v>583090.951</v>
      </c>
      <c r="H29" s="16">
        <f t="shared" si="5"/>
        <v>531903.37299999991</v>
      </c>
      <c r="I29" s="16">
        <f t="shared" si="5"/>
        <v>493336.59799999994</v>
      </c>
      <c r="J29" s="12">
        <f t="shared" si="1"/>
        <v>1851.6510000000708</v>
      </c>
      <c r="K29" s="12">
        <f t="shared" si="1"/>
        <v>-8567.2780000000494</v>
      </c>
      <c r="L29" s="12">
        <f t="shared" si="1"/>
        <v>-9216.2020000001066</v>
      </c>
    </row>
    <row r="30" spans="1:12" ht="15.75" x14ac:dyDescent="0.25">
      <c r="A30" s="3" t="s">
        <v>80</v>
      </c>
      <c r="B30" s="4" t="s">
        <v>81</v>
      </c>
      <c r="C30" s="8" t="s">
        <v>82</v>
      </c>
      <c r="D30" s="16">
        <v>133509.9</v>
      </c>
      <c r="E30" s="16">
        <v>118223.74099999999</v>
      </c>
      <c r="F30" s="16">
        <v>116224.2</v>
      </c>
      <c r="G30" s="16">
        <v>132687.58900000001</v>
      </c>
      <c r="H30" s="16">
        <v>117984.53599999999</v>
      </c>
      <c r="I30" s="16">
        <v>115336.132</v>
      </c>
      <c r="J30" s="12">
        <f t="shared" si="1"/>
        <v>-822.31099999998696</v>
      </c>
      <c r="K30" s="12">
        <f t="shared" si="1"/>
        <v>-239.20500000000175</v>
      </c>
      <c r="L30" s="12">
        <f t="shared" si="1"/>
        <v>-888.0679999999993</v>
      </c>
    </row>
    <row r="31" spans="1:12" ht="15.75" x14ac:dyDescent="0.25">
      <c r="A31" s="3" t="s">
        <v>83</v>
      </c>
      <c r="B31" s="4" t="s">
        <v>84</v>
      </c>
      <c r="C31" s="8" t="s">
        <v>85</v>
      </c>
      <c r="D31" s="16">
        <v>365341.6</v>
      </c>
      <c r="E31" s="16">
        <v>349683.6</v>
      </c>
      <c r="F31" s="16">
        <v>315608.40000000002</v>
      </c>
      <c r="G31" s="16">
        <v>369508.16600000003</v>
      </c>
      <c r="H31" s="16">
        <v>344120.79399999999</v>
      </c>
      <c r="I31" s="16">
        <v>310045.61</v>
      </c>
      <c r="J31" s="12">
        <f t="shared" si="1"/>
        <v>4166.5660000000498</v>
      </c>
      <c r="K31" s="12">
        <f t="shared" si="1"/>
        <v>-5562.8059999999823</v>
      </c>
      <c r="L31" s="12">
        <f t="shared" si="1"/>
        <v>-5562.7900000000373</v>
      </c>
    </row>
    <row r="32" spans="1:12" ht="15.75" x14ac:dyDescent="0.25">
      <c r="A32" s="3" t="s">
        <v>86</v>
      </c>
      <c r="B32" s="4" t="s">
        <v>87</v>
      </c>
      <c r="C32" s="8" t="s">
        <v>88</v>
      </c>
      <c r="D32" s="16">
        <v>16143.6</v>
      </c>
      <c r="E32" s="16">
        <v>10909.7</v>
      </c>
      <c r="F32" s="16">
        <v>10909.8</v>
      </c>
      <c r="G32" s="16">
        <v>15944.103999999999</v>
      </c>
      <c r="H32" s="16">
        <v>10545.05</v>
      </c>
      <c r="I32" s="16">
        <v>10545.045</v>
      </c>
      <c r="J32" s="12">
        <f t="shared" si="1"/>
        <v>-199.496000000001</v>
      </c>
      <c r="K32" s="12">
        <f t="shared" si="1"/>
        <v>-364.65000000000146</v>
      </c>
      <c r="L32" s="12">
        <f t="shared" si="1"/>
        <v>-364.7549999999992</v>
      </c>
    </row>
    <row r="33" spans="1:12" ht="15.75" x14ac:dyDescent="0.25">
      <c r="A33" s="3" t="s">
        <v>89</v>
      </c>
      <c r="B33" s="4" t="s">
        <v>90</v>
      </c>
      <c r="C33" s="8" t="s">
        <v>91</v>
      </c>
      <c r="D33" s="16">
        <v>66244.2</v>
      </c>
      <c r="E33" s="16">
        <v>61653.61</v>
      </c>
      <c r="F33" s="16">
        <v>59810.400000000001</v>
      </c>
      <c r="G33" s="16">
        <v>64951.091999999997</v>
      </c>
      <c r="H33" s="16">
        <v>59252.993000000002</v>
      </c>
      <c r="I33" s="16">
        <v>57409.811000000002</v>
      </c>
      <c r="J33" s="12">
        <f t="shared" si="1"/>
        <v>-1293.1080000000002</v>
      </c>
      <c r="K33" s="12">
        <f t="shared" si="1"/>
        <v>-2400.6169999999984</v>
      </c>
      <c r="L33" s="12">
        <f t="shared" si="1"/>
        <v>-2400.5889999999999</v>
      </c>
    </row>
    <row r="34" spans="1:12" ht="15.75" x14ac:dyDescent="0.25">
      <c r="A34" s="3" t="s">
        <v>92</v>
      </c>
      <c r="B34" s="4" t="s">
        <v>93</v>
      </c>
      <c r="C34" s="8" t="s">
        <v>94</v>
      </c>
      <c r="D34" s="16">
        <f t="shared" ref="D34:I34" si="6">D35+D36</f>
        <v>124192.38800000001</v>
      </c>
      <c r="E34" s="16">
        <f t="shared" si="6"/>
        <v>109836.88999999998</v>
      </c>
      <c r="F34" s="16">
        <f t="shared" si="6"/>
        <v>109829.34599999999</v>
      </c>
      <c r="G34" s="16">
        <f t="shared" si="6"/>
        <v>122943.77299999999</v>
      </c>
      <c r="H34" s="16">
        <f t="shared" si="6"/>
        <v>104456.144</v>
      </c>
      <c r="I34" s="16">
        <f t="shared" si="6"/>
        <v>104448.666</v>
      </c>
      <c r="J34" s="12">
        <f t="shared" si="1"/>
        <v>-1248.6150000000198</v>
      </c>
      <c r="K34" s="12">
        <f t="shared" si="1"/>
        <v>-5380.7459999999846</v>
      </c>
      <c r="L34" s="12">
        <f t="shared" si="1"/>
        <v>-5380.679999999993</v>
      </c>
    </row>
    <row r="35" spans="1:12" ht="15.75" x14ac:dyDescent="0.25">
      <c r="A35" s="3" t="s">
        <v>95</v>
      </c>
      <c r="B35" s="4" t="s">
        <v>96</v>
      </c>
      <c r="C35" s="8" t="s">
        <v>97</v>
      </c>
      <c r="D35" s="16">
        <v>97501.847999999998</v>
      </c>
      <c r="E35" s="16">
        <v>85669.29</v>
      </c>
      <c r="F35" s="16">
        <v>85661.79</v>
      </c>
      <c r="G35" s="16">
        <v>96561.357999999993</v>
      </c>
      <c r="H35" s="16">
        <v>81679.657999999996</v>
      </c>
      <c r="I35" s="16">
        <v>81672.179999999993</v>
      </c>
      <c r="J35" s="12">
        <f t="shared" si="1"/>
        <v>-940.49000000000524</v>
      </c>
      <c r="K35" s="12">
        <f t="shared" si="1"/>
        <v>-3989.6319999999978</v>
      </c>
      <c r="L35" s="12">
        <f t="shared" si="1"/>
        <v>-3989.6100000000006</v>
      </c>
    </row>
    <row r="36" spans="1:12" ht="15.75" x14ac:dyDescent="0.25">
      <c r="A36" s="3" t="s">
        <v>98</v>
      </c>
      <c r="B36" s="4" t="s">
        <v>99</v>
      </c>
      <c r="C36" s="8" t="s">
        <v>100</v>
      </c>
      <c r="D36" s="16">
        <v>26690.54</v>
      </c>
      <c r="E36" s="16">
        <v>24167.599999999999</v>
      </c>
      <c r="F36" s="16">
        <v>24167.556</v>
      </c>
      <c r="G36" s="16">
        <v>26382.415000000001</v>
      </c>
      <c r="H36" s="16">
        <v>22776.486000000001</v>
      </c>
      <c r="I36" s="16">
        <v>22776.486000000001</v>
      </c>
      <c r="J36" s="12">
        <f t="shared" si="1"/>
        <v>-308.125</v>
      </c>
      <c r="K36" s="12">
        <f t="shared" si="1"/>
        <v>-1391.1139999999978</v>
      </c>
      <c r="L36" s="12">
        <f t="shared" si="1"/>
        <v>-1391.0699999999997</v>
      </c>
    </row>
    <row r="37" spans="1:12" ht="15.75" x14ac:dyDescent="0.25">
      <c r="A37" s="3" t="s">
        <v>101</v>
      </c>
      <c r="B37" s="4" t="s">
        <v>102</v>
      </c>
      <c r="C37" s="8" t="s">
        <v>103</v>
      </c>
      <c r="D37" s="16">
        <f t="shared" ref="D37:I37" si="7">D38+D39+D40+D41+D42</f>
        <v>111799.696</v>
      </c>
      <c r="E37" s="16">
        <f t="shared" si="7"/>
        <v>66843.337</v>
      </c>
      <c r="F37" s="16">
        <f t="shared" si="7"/>
        <v>66235.3</v>
      </c>
      <c r="G37" s="16">
        <f t="shared" si="7"/>
        <v>110738.016</v>
      </c>
      <c r="H37" s="16">
        <f t="shared" si="7"/>
        <v>66759.298999999999</v>
      </c>
      <c r="I37" s="16">
        <f t="shared" si="7"/>
        <v>66151.222000000009</v>
      </c>
      <c r="J37" s="12">
        <f t="shared" si="1"/>
        <v>-1061.679999999993</v>
      </c>
      <c r="K37" s="12">
        <f t="shared" si="1"/>
        <v>-84.038000000000466</v>
      </c>
      <c r="L37" s="12">
        <f t="shared" si="1"/>
        <v>-84.077999999994063</v>
      </c>
    </row>
    <row r="38" spans="1:12" ht="15.75" x14ac:dyDescent="0.25">
      <c r="A38" s="3" t="s">
        <v>104</v>
      </c>
      <c r="B38" s="4" t="s">
        <v>105</v>
      </c>
      <c r="C38" s="8" t="s">
        <v>106</v>
      </c>
      <c r="D38" s="16">
        <v>500</v>
      </c>
      <c r="E38" s="16">
        <v>500</v>
      </c>
      <c r="F38" s="16">
        <v>500</v>
      </c>
      <c r="G38" s="16">
        <v>500</v>
      </c>
      <c r="H38" s="16">
        <v>500</v>
      </c>
      <c r="I38" s="16">
        <v>500</v>
      </c>
      <c r="J38" s="12">
        <f t="shared" si="1"/>
        <v>0</v>
      </c>
      <c r="K38" s="12">
        <f t="shared" si="1"/>
        <v>0</v>
      </c>
      <c r="L38" s="12">
        <f t="shared" si="1"/>
        <v>0</v>
      </c>
    </row>
    <row r="39" spans="1:12" ht="15.75" x14ac:dyDescent="0.25">
      <c r="A39" s="3" t="s">
        <v>107</v>
      </c>
      <c r="B39" s="4" t="s">
        <v>108</v>
      </c>
      <c r="C39" s="8" t="s">
        <v>109</v>
      </c>
      <c r="D39" s="16">
        <v>29586.972000000002</v>
      </c>
      <c r="E39" s="16">
        <v>27882</v>
      </c>
      <c r="F39" s="16">
        <v>27882</v>
      </c>
      <c r="G39" s="16">
        <v>29586.972000000002</v>
      </c>
      <c r="H39" s="16">
        <v>27882</v>
      </c>
      <c r="I39" s="16">
        <v>27882</v>
      </c>
      <c r="J39" s="12">
        <f t="shared" si="1"/>
        <v>0</v>
      </c>
      <c r="K39" s="12">
        <f t="shared" si="1"/>
        <v>0</v>
      </c>
      <c r="L39" s="12">
        <f t="shared" si="1"/>
        <v>0</v>
      </c>
    </row>
    <row r="40" spans="1:12" ht="15.75" x14ac:dyDescent="0.25">
      <c r="A40" s="3" t="s">
        <v>110</v>
      </c>
      <c r="B40" s="4" t="s">
        <v>111</v>
      </c>
      <c r="C40" s="8" t="s">
        <v>112</v>
      </c>
      <c r="D40" s="16">
        <v>24780.799999999999</v>
      </c>
      <c r="E40" s="16">
        <v>18835.377</v>
      </c>
      <c r="F40" s="16">
        <v>18227.3</v>
      </c>
      <c r="G40" s="16">
        <v>25764.13</v>
      </c>
      <c r="H40" s="16">
        <v>18835.377</v>
      </c>
      <c r="I40" s="16">
        <v>18227.3</v>
      </c>
      <c r="J40" s="12">
        <f t="shared" si="1"/>
        <v>983.33000000000175</v>
      </c>
      <c r="K40" s="12">
        <f t="shared" si="1"/>
        <v>0</v>
      </c>
      <c r="L40" s="12">
        <f t="shared" si="1"/>
        <v>0</v>
      </c>
    </row>
    <row r="41" spans="1:12" ht="15.75" x14ac:dyDescent="0.25">
      <c r="A41" s="3" t="s">
        <v>113</v>
      </c>
      <c r="B41" s="4" t="s">
        <v>114</v>
      </c>
      <c r="C41" s="8" t="s">
        <v>115</v>
      </c>
      <c r="D41" s="16">
        <v>2315.8000000000002</v>
      </c>
      <c r="E41" s="16">
        <v>2315.8000000000002</v>
      </c>
      <c r="F41" s="16">
        <v>2315.8000000000002</v>
      </c>
      <c r="G41" s="16">
        <v>2095.3000000000002</v>
      </c>
      <c r="H41" s="16">
        <v>2315.8000000000002</v>
      </c>
      <c r="I41" s="16">
        <v>2315.8000000000002</v>
      </c>
      <c r="J41" s="12">
        <f t="shared" si="1"/>
        <v>-220.5</v>
      </c>
      <c r="K41" s="12">
        <f t="shared" si="1"/>
        <v>0</v>
      </c>
      <c r="L41" s="12">
        <f t="shared" si="1"/>
        <v>0</v>
      </c>
    </row>
    <row r="42" spans="1:12" ht="15.75" x14ac:dyDescent="0.25">
      <c r="A42" s="3" t="s">
        <v>116</v>
      </c>
      <c r="B42" s="4" t="s">
        <v>117</v>
      </c>
      <c r="C42" s="8" t="s">
        <v>118</v>
      </c>
      <c r="D42" s="16">
        <v>54616.124000000003</v>
      </c>
      <c r="E42" s="16">
        <v>17310.16</v>
      </c>
      <c r="F42" s="16">
        <v>17310.2</v>
      </c>
      <c r="G42" s="16">
        <v>52791.614000000001</v>
      </c>
      <c r="H42" s="16">
        <v>17226.121999999999</v>
      </c>
      <c r="I42" s="16">
        <v>17226.121999999999</v>
      </c>
      <c r="J42" s="12">
        <f t="shared" si="1"/>
        <v>-1824.510000000002</v>
      </c>
      <c r="K42" s="12">
        <f t="shared" si="1"/>
        <v>-84.038000000000466</v>
      </c>
      <c r="L42" s="12">
        <f t="shared" si="1"/>
        <v>-84.078000000001339</v>
      </c>
    </row>
    <row r="43" spans="1:12" ht="15.75" x14ac:dyDescent="0.25">
      <c r="A43" s="3" t="s">
        <v>119</v>
      </c>
      <c r="B43" s="4" t="s">
        <v>120</v>
      </c>
      <c r="C43" s="8" t="s">
        <v>121</v>
      </c>
      <c r="D43" s="16">
        <f t="shared" ref="D43:I43" si="8">D44</f>
        <v>214709.3</v>
      </c>
      <c r="E43" s="16">
        <f t="shared" si="8"/>
        <v>32049.1</v>
      </c>
      <c r="F43" s="16">
        <f t="shared" si="8"/>
        <v>32049.1</v>
      </c>
      <c r="G43" s="16">
        <f t="shared" si="8"/>
        <v>226117.39499999999</v>
      </c>
      <c r="H43" s="16">
        <f t="shared" si="8"/>
        <v>28671.26</v>
      </c>
      <c r="I43" s="16">
        <f t="shared" si="8"/>
        <v>28671.26</v>
      </c>
      <c r="J43" s="12">
        <f t="shared" si="1"/>
        <v>11408.095000000001</v>
      </c>
      <c r="K43" s="12">
        <f t="shared" si="1"/>
        <v>-3377.84</v>
      </c>
      <c r="L43" s="12">
        <f t="shared" si="1"/>
        <v>-3377.84</v>
      </c>
    </row>
    <row r="44" spans="1:12" ht="15.75" x14ac:dyDescent="0.25">
      <c r="A44" s="3" t="s">
        <v>122</v>
      </c>
      <c r="B44" s="4" t="s">
        <v>123</v>
      </c>
      <c r="C44" s="8" t="s">
        <v>124</v>
      </c>
      <c r="D44" s="16">
        <v>214709.3</v>
      </c>
      <c r="E44" s="16">
        <v>32049.1</v>
      </c>
      <c r="F44" s="16">
        <v>32049.1</v>
      </c>
      <c r="G44" s="16">
        <v>226117.39499999999</v>
      </c>
      <c r="H44" s="16">
        <v>28671.26</v>
      </c>
      <c r="I44" s="16">
        <v>28671.26</v>
      </c>
      <c r="J44" s="12">
        <f t="shared" si="1"/>
        <v>11408.095000000001</v>
      </c>
      <c r="K44" s="12">
        <f t="shared" si="1"/>
        <v>-3377.84</v>
      </c>
      <c r="L44" s="12">
        <f t="shared" si="1"/>
        <v>-3377.84</v>
      </c>
    </row>
    <row r="45" spans="1:12" ht="15.75" x14ac:dyDescent="0.25">
      <c r="A45" s="3" t="s">
        <v>125</v>
      </c>
      <c r="B45" s="4" t="s">
        <v>126</v>
      </c>
      <c r="C45" s="8" t="s">
        <v>127</v>
      </c>
      <c r="D45" s="16">
        <f t="shared" ref="D45:I45" si="9">+D46</f>
        <v>19864.456999999999</v>
      </c>
      <c r="E45" s="16">
        <f t="shared" si="9"/>
        <v>18961.099999999999</v>
      </c>
      <c r="F45" s="16">
        <f t="shared" si="9"/>
        <v>18961.099999999999</v>
      </c>
      <c r="G45" s="16">
        <f t="shared" si="9"/>
        <v>19929.358</v>
      </c>
      <c r="H45" s="16">
        <f t="shared" si="9"/>
        <v>18445.995999999999</v>
      </c>
      <c r="I45" s="16">
        <f t="shared" si="9"/>
        <v>18445.995999999999</v>
      </c>
      <c r="J45" s="12">
        <f t="shared" si="1"/>
        <v>64.901000000001659</v>
      </c>
      <c r="K45" s="12">
        <f t="shared" si="1"/>
        <v>-515.10399999999936</v>
      </c>
      <c r="L45" s="12">
        <f t="shared" si="1"/>
        <v>-515.10399999999936</v>
      </c>
    </row>
    <row r="46" spans="1:12" ht="15.75" x14ac:dyDescent="0.25">
      <c r="A46" s="3" t="s">
        <v>128</v>
      </c>
      <c r="B46" s="4" t="s">
        <v>129</v>
      </c>
      <c r="C46" s="8" t="s">
        <v>130</v>
      </c>
      <c r="D46" s="18">
        <v>19864.456999999999</v>
      </c>
      <c r="E46" s="18">
        <v>18961.099999999999</v>
      </c>
      <c r="F46" s="18">
        <v>18961.099999999999</v>
      </c>
      <c r="G46" s="18">
        <v>19929.358</v>
      </c>
      <c r="H46" s="18">
        <v>18445.995999999999</v>
      </c>
      <c r="I46" s="18">
        <v>18445.995999999999</v>
      </c>
      <c r="J46" s="12">
        <f t="shared" si="1"/>
        <v>64.901000000001659</v>
      </c>
      <c r="K46" s="12">
        <f t="shared" si="1"/>
        <v>-515.10399999999936</v>
      </c>
      <c r="L46" s="12">
        <f t="shared" si="1"/>
        <v>-515.10399999999936</v>
      </c>
    </row>
    <row r="47" spans="1:12" ht="15.75" x14ac:dyDescent="0.25">
      <c r="A47" s="20" t="s">
        <v>131</v>
      </c>
      <c r="B47" s="21"/>
      <c r="C47" s="13"/>
      <c r="D47" s="11">
        <f t="shared" ref="D47:I47" si="10">D6+D14+D16+D19+D24+D29+D34+D37+D43+D45</f>
        <v>2557462.2549999994</v>
      </c>
      <c r="E47" s="11">
        <f t="shared" si="10"/>
        <v>1565506.068</v>
      </c>
      <c r="F47" s="11">
        <f t="shared" si="10"/>
        <v>1483792.4370000002</v>
      </c>
      <c r="G47" s="11">
        <f t="shared" si="10"/>
        <v>2544031.1189999999</v>
      </c>
      <c r="H47" s="11">
        <f t="shared" si="10"/>
        <v>1537843.2540000002</v>
      </c>
      <c r="I47" s="11">
        <f t="shared" si="10"/>
        <v>1454422.54</v>
      </c>
      <c r="J47" s="11">
        <f t="shared" si="1"/>
        <v>-13431.135999999475</v>
      </c>
      <c r="K47" s="11">
        <f t="shared" si="1"/>
        <v>-27662.81399999978</v>
      </c>
      <c r="L47" s="11">
        <f t="shared" si="1"/>
        <v>-29369.897000000114</v>
      </c>
    </row>
  </sheetData>
  <mergeCells count="2">
    <mergeCell ref="B2:K2"/>
    <mergeCell ref="A47:B47"/>
  </mergeCells>
  <pageMargins left="0.70866141732283472" right="0.70866141732283472" top="0.74803149606299213" bottom="0.74803149606299213" header="0.31496062992125984" footer="0.31496062992125984"/>
  <pageSetup paperSize="9" scale="56" fitToHeight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7"/>
  <sheetViews>
    <sheetView topLeftCell="A16" workbookViewId="0">
      <selection activeCell="I47" sqref="I47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9" t="s">
        <v>135</v>
      </c>
      <c r="C2" s="19"/>
      <c r="D2" s="19"/>
      <c r="E2" s="19"/>
      <c r="F2" s="19"/>
      <c r="G2" s="19"/>
      <c r="H2" s="19"/>
      <c r="I2" s="19"/>
      <c r="J2" s="19"/>
      <c r="K2" s="19"/>
    </row>
    <row r="3" spans="1:12" x14ac:dyDescent="0.25">
      <c r="L3" s="14" t="s">
        <v>136</v>
      </c>
    </row>
    <row r="4" spans="1:12" ht="60" x14ac:dyDescent="0.25">
      <c r="A4" s="17" t="s">
        <v>0</v>
      </c>
      <c r="B4" s="17" t="s">
        <v>174</v>
      </c>
      <c r="C4" s="17" t="s">
        <v>1</v>
      </c>
      <c r="D4" s="17" t="s">
        <v>202</v>
      </c>
      <c r="E4" s="17" t="s">
        <v>203</v>
      </c>
      <c r="F4" s="17" t="s">
        <v>204</v>
      </c>
      <c r="G4" s="17" t="s">
        <v>163</v>
      </c>
      <c r="H4" s="17" t="s">
        <v>164</v>
      </c>
      <c r="I4" s="17" t="s">
        <v>165</v>
      </c>
      <c r="J4" s="17" t="s">
        <v>5</v>
      </c>
      <c r="K4" s="17" t="s">
        <v>6</v>
      </c>
      <c r="L4" s="17" t="s">
        <v>7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132</v>
      </c>
      <c r="K5" s="2" t="s">
        <v>133</v>
      </c>
      <c r="L5" s="2" t="s">
        <v>134</v>
      </c>
    </row>
    <row r="6" spans="1:12" ht="15.75" x14ac:dyDescent="0.25">
      <c r="A6" s="3" t="s">
        <v>8</v>
      </c>
      <c r="B6" s="4" t="s">
        <v>9</v>
      </c>
      <c r="C6" s="6" t="s">
        <v>10</v>
      </c>
      <c r="D6" s="15">
        <f t="shared" ref="D6:I6" si="0">D7+D8+D9+D11+D12+D13+D10</f>
        <v>211331.76300000001</v>
      </c>
      <c r="E6" s="15">
        <f t="shared" si="0"/>
        <v>186664.95999999999</v>
      </c>
      <c r="F6" s="15">
        <f t="shared" si="0"/>
        <v>186664.95999999999</v>
      </c>
      <c r="G6" s="15">
        <f t="shared" si="0"/>
        <v>211331.76300000001</v>
      </c>
      <c r="H6" s="15">
        <f t="shared" si="0"/>
        <v>186664.95999999999</v>
      </c>
      <c r="I6" s="15">
        <f t="shared" si="0"/>
        <v>186664.95999999999</v>
      </c>
      <c r="J6" s="12">
        <f t="shared" ref="J6:L47" si="1">G6-D6</f>
        <v>0</v>
      </c>
      <c r="K6" s="12">
        <f t="shared" si="1"/>
        <v>0</v>
      </c>
      <c r="L6" s="12">
        <f t="shared" si="1"/>
        <v>0</v>
      </c>
    </row>
    <row r="7" spans="1:12" ht="47.25" x14ac:dyDescent="0.25">
      <c r="A7" s="5" t="s">
        <v>11</v>
      </c>
      <c r="B7" s="4" t="s">
        <v>12</v>
      </c>
      <c r="C7" s="8" t="s">
        <v>13</v>
      </c>
      <c r="D7" s="16">
        <v>7146.116</v>
      </c>
      <c r="E7" s="16">
        <v>6605.8029999999999</v>
      </c>
      <c r="F7" s="16">
        <v>6667.8029999999999</v>
      </c>
      <c r="G7" s="16">
        <v>7146.116</v>
      </c>
      <c r="H7" s="16">
        <v>6605.8029999999999</v>
      </c>
      <c r="I7" s="16">
        <v>6667.8029999999999</v>
      </c>
      <c r="J7" s="12">
        <f t="shared" si="1"/>
        <v>0</v>
      </c>
      <c r="K7" s="12">
        <f t="shared" si="1"/>
        <v>0</v>
      </c>
      <c r="L7" s="12">
        <f t="shared" si="1"/>
        <v>0</v>
      </c>
    </row>
    <row r="8" spans="1:12" ht="63" x14ac:dyDescent="0.25">
      <c r="A8" s="3" t="s">
        <v>14</v>
      </c>
      <c r="B8" s="4" t="s">
        <v>15</v>
      </c>
      <c r="C8" s="8" t="s">
        <v>16</v>
      </c>
      <c r="D8" s="16">
        <v>4902</v>
      </c>
      <c r="E8" s="16">
        <v>4632.3019999999997</v>
      </c>
      <c r="F8" s="16">
        <v>4632.3019999999997</v>
      </c>
      <c r="G8" s="16">
        <v>4902</v>
      </c>
      <c r="H8" s="16">
        <v>4632.3019999999997</v>
      </c>
      <c r="I8" s="16">
        <v>4632.3019999999997</v>
      </c>
      <c r="J8" s="12">
        <f t="shared" si="1"/>
        <v>0</v>
      </c>
      <c r="K8" s="12">
        <f t="shared" si="1"/>
        <v>0</v>
      </c>
      <c r="L8" s="12">
        <f t="shared" si="1"/>
        <v>0</v>
      </c>
    </row>
    <row r="9" spans="1:12" ht="63" x14ac:dyDescent="0.25">
      <c r="A9" s="3" t="s">
        <v>17</v>
      </c>
      <c r="B9" s="4" t="s">
        <v>18</v>
      </c>
      <c r="C9" s="8" t="s">
        <v>19</v>
      </c>
      <c r="D9" s="16">
        <v>159942.06</v>
      </c>
      <c r="E9" s="16">
        <v>139768.88399999999</v>
      </c>
      <c r="F9" s="16">
        <v>139706.88399999999</v>
      </c>
      <c r="G9" s="16">
        <v>159942.06</v>
      </c>
      <c r="H9" s="16">
        <v>139768.88399999999</v>
      </c>
      <c r="I9" s="16">
        <v>139706.88399999999</v>
      </c>
      <c r="J9" s="12">
        <f t="shared" si="1"/>
        <v>0</v>
      </c>
      <c r="K9" s="12">
        <f t="shared" si="1"/>
        <v>0</v>
      </c>
      <c r="L9" s="12">
        <f t="shared" si="1"/>
        <v>0</v>
      </c>
    </row>
    <row r="10" spans="1:12" ht="15.75" x14ac:dyDescent="0.25">
      <c r="A10" s="5" t="s">
        <v>20</v>
      </c>
      <c r="B10" s="4" t="s">
        <v>21</v>
      </c>
      <c r="C10" s="8" t="s">
        <v>22</v>
      </c>
      <c r="D10" s="16">
        <v>1.5</v>
      </c>
      <c r="E10" s="16">
        <v>0</v>
      </c>
      <c r="F10" s="16">
        <v>0</v>
      </c>
      <c r="G10" s="16">
        <v>1.5</v>
      </c>
      <c r="H10" s="16">
        <v>0</v>
      </c>
      <c r="I10" s="16">
        <v>0</v>
      </c>
      <c r="J10" s="12">
        <f t="shared" si="1"/>
        <v>0</v>
      </c>
      <c r="K10" s="12">
        <f t="shared" si="1"/>
        <v>0</v>
      </c>
      <c r="L10" s="12">
        <f t="shared" si="1"/>
        <v>0</v>
      </c>
    </row>
    <row r="11" spans="1:12" ht="47.25" x14ac:dyDescent="0.25">
      <c r="A11" s="3" t="s">
        <v>23</v>
      </c>
      <c r="B11" s="4" t="s">
        <v>24</v>
      </c>
      <c r="C11" s="8" t="s">
        <v>25</v>
      </c>
      <c r="D11" s="16">
        <v>28142.196</v>
      </c>
      <c r="E11" s="16">
        <v>26172.081999999999</v>
      </c>
      <c r="F11" s="16">
        <v>26172.081999999999</v>
      </c>
      <c r="G11" s="16">
        <v>28142.196</v>
      </c>
      <c r="H11" s="16">
        <v>26172.081999999999</v>
      </c>
      <c r="I11" s="16">
        <v>26172.081999999999</v>
      </c>
      <c r="J11" s="12">
        <f t="shared" si="1"/>
        <v>0</v>
      </c>
      <c r="K11" s="12">
        <f t="shared" si="1"/>
        <v>0</v>
      </c>
      <c r="L11" s="12">
        <f t="shared" si="1"/>
        <v>0</v>
      </c>
    </row>
    <row r="12" spans="1:12" ht="15.75" x14ac:dyDescent="0.25">
      <c r="A12" s="3" t="s">
        <v>26</v>
      </c>
      <c r="B12" s="4" t="s">
        <v>27</v>
      </c>
      <c r="C12" s="8" t="s">
        <v>28</v>
      </c>
      <c r="D12" s="16">
        <v>2500</v>
      </c>
      <c r="E12" s="16">
        <v>5000</v>
      </c>
      <c r="F12" s="16">
        <v>5000</v>
      </c>
      <c r="G12" s="16">
        <v>2500</v>
      </c>
      <c r="H12" s="16">
        <v>5000</v>
      </c>
      <c r="I12" s="16">
        <v>5000</v>
      </c>
      <c r="J12" s="12">
        <f t="shared" si="1"/>
        <v>0</v>
      </c>
      <c r="K12" s="12">
        <f t="shared" si="1"/>
        <v>0</v>
      </c>
      <c r="L12" s="12">
        <f t="shared" si="1"/>
        <v>0</v>
      </c>
    </row>
    <row r="13" spans="1:12" ht="15.75" x14ac:dyDescent="0.25">
      <c r="A13" s="5" t="s">
        <v>29</v>
      </c>
      <c r="B13" s="4" t="s">
        <v>30</v>
      </c>
      <c r="C13" s="8" t="s">
        <v>31</v>
      </c>
      <c r="D13" s="16">
        <v>8697.8909999999996</v>
      </c>
      <c r="E13" s="16">
        <v>4485.8890000000001</v>
      </c>
      <c r="F13" s="16">
        <v>4485.8890000000001</v>
      </c>
      <c r="G13" s="16">
        <v>8697.8909999999996</v>
      </c>
      <c r="H13" s="16">
        <v>4485.8890000000001</v>
      </c>
      <c r="I13" s="16">
        <v>4485.8890000000001</v>
      </c>
      <c r="J13" s="12">
        <f t="shared" si="1"/>
        <v>0</v>
      </c>
      <c r="K13" s="12">
        <f t="shared" si="1"/>
        <v>0</v>
      </c>
      <c r="L13" s="12">
        <f t="shared" si="1"/>
        <v>0</v>
      </c>
    </row>
    <row r="14" spans="1:12" ht="15.75" x14ac:dyDescent="0.25">
      <c r="A14" s="3" t="s">
        <v>32</v>
      </c>
      <c r="B14" s="4" t="s">
        <v>33</v>
      </c>
      <c r="C14" s="8" t="s">
        <v>34</v>
      </c>
      <c r="D14" s="16">
        <f t="shared" ref="D14:I14" si="2">D15</f>
        <v>432.3</v>
      </c>
      <c r="E14" s="16">
        <f t="shared" si="2"/>
        <v>435.9</v>
      </c>
      <c r="F14" s="16">
        <f t="shared" si="2"/>
        <v>0</v>
      </c>
      <c r="G14" s="16">
        <f t="shared" si="2"/>
        <v>432.3</v>
      </c>
      <c r="H14" s="16">
        <f t="shared" si="2"/>
        <v>435.9</v>
      </c>
      <c r="I14" s="16">
        <f t="shared" si="2"/>
        <v>0</v>
      </c>
      <c r="J14" s="12">
        <f t="shared" si="1"/>
        <v>0</v>
      </c>
      <c r="K14" s="12">
        <f t="shared" si="1"/>
        <v>0</v>
      </c>
      <c r="L14" s="12">
        <f t="shared" si="1"/>
        <v>0</v>
      </c>
    </row>
    <row r="15" spans="1:12" ht="15.75" x14ac:dyDescent="0.25">
      <c r="A15" s="3" t="s">
        <v>35</v>
      </c>
      <c r="B15" s="4" t="s">
        <v>36</v>
      </c>
      <c r="C15" s="8" t="s">
        <v>37</v>
      </c>
      <c r="D15" s="16">
        <v>432.3</v>
      </c>
      <c r="E15" s="16">
        <v>435.9</v>
      </c>
      <c r="F15" s="16">
        <v>0</v>
      </c>
      <c r="G15" s="16">
        <v>432.3</v>
      </c>
      <c r="H15" s="16">
        <v>435.9</v>
      </c>
      <c r="I15" s="16">
        <v>0</v>
      </c>
      <c r="J15" s="12">
        <f t="shared" si="1"/>
        <v>0</v>
      </c>
      <c r="K15" s="12">
        <f t="shared" si="1"/>
        <v>0</v>
      </c>
      <c r="L15" s="12">
        <f t="shared" si="1"/>
        <v>0</v>
      </c>
    </row>
    <row r="16" spans="1:12" ht="31.5" x14ac:dyDescent="0.25">
      <c r="A16" s="3" t="s">
        <v>38</v>
      </c>
      <c r="B16" s="4" t="s">
        <v>39</v>
      </c>
      <c r="C16" s="8" t="s">
        <v>40</v>
      </c>
      <c r="D16" s="16">
        <f t="shared" ref="D16:I16" si="3">D17+D18</f>
        <v>37365.033000000003</v>
      </c>
      <c r="E16" s="16">
        <f t="shared" si="3"/>
        <v>28409.026000000002</v>
      </c>
      <c r="F16" s="16">
        <f t="shared" si="3"/>
        <v>28813.025000000001</v>
      </c>
      <c r="G16" s="16">
        <f t="shared" si="3"/>
        <v>37239.033000000003</v>
      </c>
      <c r="H16" s="16">
        <f t="shared" si="3"/>
        <v>28409.026000000002</v>
      </c>
      <c r="I16" s="16">
        <f t="shared" si="3"/>
        <v>28813.025000000001</v>
      </c>
      <c r="J16" s="12">
        <f t="shared" si="1"/>
        <v>-126</v>
      </c>
      <c r="K16" s="12">
        <f t="shared" si="1"/>
        <v>0</v>
      </c>
      <c r="L16" s="12">
        <f t="shared" si="1"/>
        <v>0</v>
      </c>
    </row>
    <row r="17" spans="1:12" ht="47.25" x14ac:dyDescent="0.25">
      <c r="A17" s="5" t="s">
        <v>41</v>
      </c>
      <c r="B17" s="4" t="s">
        <v>42</v>
      </c>
      <c r="C17" s="8" t="s">
        <v>43</v>
      </c>
      <c r="D17" s="16">
        <v>33126.302000000003</v>
      </c>
      <c r="E17" s="16">
        <v>28309.026000000002</v>
      </c>
      <c r="F17" s="16">
        <v>28283.025000000001</v>
      </c>
      <c r="G17" s="16">
        <v>33000.302000000003</v>
      </c>
      <c r="H17" s="16">
        <v>28309.026000000002</v>
      </c>
      <c r="I17" s="16">
        <v>28283.025000000001</v>
      </c>
      <c r="J17" s="12">
        <f t="shared" si="1"/>
        <v>-126</v>
      </c>
      <c r="K17" s="12">
        <f t="shared" si="1"/>
        <v>0</v>
      </c>
      <c r="L17" s="12">
        <f t="shared" si="1"/>
        <v>0</v>
      </c>
    </row>
    <row r="18" spans="1:12" ht="15.75" x14ac:dyDescent="0.25">
      <c r="A18" s="3" t="s">
        <v>44</v>
      </c>
      <c r="B18" s="4" t="s">
        <v>45</v>
      </c>
      <c r="C18" s="8" t="s">
        <v>46</v>
      </c>
      <c r="D18" s="16">
        <v>4238.7309999999998</v>
      </c>
      <c r="E18" s="16">
        <v>100</v>
      </c>
      <c r="F18" s="16">
        <v>530</v>
      </c>
      <c r="G18" s="16">
        <v>4238.7309999999998</v>
      </c>
      <c r="H18" s="16">
        <v>100</v>
      </c>
      <c r="I18" s="16">
        <v>530</v>
      </c>
      <c r="J18" s="12">
        <f t="shared" si="1"/>
        <v>0</v>
      </c>
      <c r="K18" s="12">
        <f t="shared" si="1"/>
        <v>0</v>
      </c>
      <c r="L18" s="12">
        <f t="shared" si="1"/>
        <v>0</v>
      </c>
    </row>
    <row r="19" spans="1:12" ht="15.75" x14ac:dyDescent="0.25">
      <c r="A19" s="3" t="s">
        <v>47</v>
      </c>
      <c r="B19" s="4" t="s">
        <v>48</v>
      </c>
      <c r="C19" s="8" t="s">
        <v>49</v>
      </c>
      <c r="D19" s="16">
        <f t="shared" ref="D19:I19" si="4">+D21+D23+D22+D20</f>
        <v>231430.27500000002</v>
      </c>
      <c r="E19" s="16">
        <f t="shared" si="4"/>
        <v>125413.817</v>
      </c>
      <c r="F19" s="16">
        <f t="shared" si="4"/>
        <v>109795.53</v>
      </c>
      <c r="G19" s="16">
        <f t="shared" si="4"/>
        <v>229770.674</v>
      </c>
      <c r="H19" s="16">
        <f t="shared" si="4"/>
        <v>125413.817</v>
      </c>
      <c r="I19" s="16">
        <f t="shared" si="4"/>
        <v>109795.53</v>
      </c>
      <c r="J19" s="12">
        <f t="shared" si="1"/>
        <v>-1659.6010000000242</v>
      </c>
      <c r="K19" s="12">
        <f t="shared" si="1"/>
        <v>0</v>
      </c>
      <c r="L19" s="12">
        <f t="shared" si="1"/>
        <v>0</v>
      </c>
    </row>
    <row r="20" spans="1:12" ht="15.75" x14ac:dyDescent="0.25">
      <c r="A20" s="3" t="s">
        <v>50</v>
      </c>
      <c r="B20" s="4" t="s">
        <v>51</v>
      </c>
      <c r="C20" s="8" t="s">
        <v>52</v>
      </c>
      <c r="D20" s="16">
        <v>2200</v>
      </c>
      <c r="E20" s="16">
        <v>2200</v>
      </c>
      <c r="F20" s="16">
        <v>2200</v>
      </c>
      <c r="G20" s="16">
        <v>2200</v>
      </c>
      <c r="H20" s="16">
        <v>2200</v>
      </c>
      <c r="I20" s="16">
        <v>2200</v>
      </c>
      <c r="J20" s="12">
        <f t="shared" si="1"/>
        <v>0</v>
      </c>
      <c r="K20" s="12">
        <f t="shared" si="1"/>
        <v>0</v>
      </c>
      <c r="L20" s="12">
        <f t="shared" si="1"/>
        <v>0</v>
      </c>
    </row>
    <row r="21" spans="1:12" ht="15.75" x14ac:dyDescent="0.25">
      <c r="A21" s="3" t="s">
        <v>53</v>
      </c>
      <c r="B21" s="4" t="s">
        <v>54</v>
      </c>
      <c r="C21" s="8" t="s">
        <v>55</v>
      </c>
      <c r="D21" s="16">
        <v>22541.9</v>
      </c>
      <c r="E21" s="16">
        <v>23849.3</v>
      </c>
      <c r="F21" s="16">
        <v>25184.9</v>
      </c>
      <c r="G21" s="16">
        <v>22541.9</v>
      </c>
      <c r="H21" s="16">
        <v>23849.3</v>
      </c>
      <c r="I21" s="16">
        <v>25184.9</v>
      </c>
      <c r="J21" s="12">
        <f t="shared" si="1"/>
        <v>0</v>
      </c>
      <c r="K21" s="12">
        <f t="shared" si="1"/>
        <v>0</v>
      </c>
      <c r="L21" s="12">
        <f t="shared" si="1"/>
        <v>0</v>
      </c>
    </row>
    <row r="22" spans="1:12" ht="15.75" x14ac:dyDescent="0.25">
      <c r="A22" s="3" t="s">
        <v>56</v>
      </c>
      <c r="B22" s="4" t="s">
        <v>57</v>
      </c>
      <c r="C22" s="8" t="s">
        <v>58</v>
      </c>
      <c r="D22" s="16">
        <v>113897.7</v>
      </c>
      <c r="E22" s="16">
        <v>54656.540999999997</v>
      </c>
      <c r="F22" s="16">
        <v>39841.883999999998</v>
      </c>
      <c r="G22" s="16">
        <v>112286.799</v>
      </c>
      <c r="H22" s="16">
        <v>54656.540999999997</v>
      </c>
      <c r="I22" s="16">
        <v>39841.883999999998</v>
      </c>
      <c r="J22" s="12">
        <f t="shared" si="1"/>
        <v>-1610.900999999998</v>
      </c>
      <c r="K22" s="12">
        <f t="shared" si="1"/>
        <v>0</v>
      </c>
      <c r="L22" s="12">
        <f t="shared" si="1"/>
        <v>0</v>
      </c>
    </row>
    <row r="23" spans="1:12" ht="15.75" x14ac:dyDescent="0.25">
      <c r="A23" s="3" t="s">
        <v>59</v>
      </c>
      <c r="B23" s="4" t="s">
        <v>60</v>
      </c>
      <c r="C23" s="8" t="s">
        <v>61</v>
      </c>
      <c r="D23" s="16">
        <v>92790.675000000003</v>
      </c>
      <c r="E23" s="16">
        <v>44707.976000000002</v>
      </c>
      <c r="F23" s="16">
        <v>42568.745999999999</v>
      </c>
      <c r="G23" s="16">
        <v>92741.975000000006</v>
      </c>
      <c r="H23" s="16">
        <v>44707.976000000002</v>
      </c>
      <c r="I23" s="16">
        <v>42568.745999999999</v>
      </c>
      <c r="J23" s="12">
        <f t="shared" si="1"/>
        <v>-48.69999999999709</v>
      </c>
      <c r="K23" s="12">
        <f t="shared" si="1"/>
        <v>0</v>
      </c>
      <c r="L23" s="12">
        <f t="shared" si="1"/>
        <v>0</v>
      </c>
    </row>
    <row r="24" spans="1:12" ht="15.75" x14ac:dyDescent="0.25">
      <c r="A24" s="3" t="s">
        <v>62</v>
      </c>
      <c r="B24" s="4" t="s">
        <v>63</v>
      </c>
      <c r="C24" s="8" t="s">
        <v>64</v>
      </c>
      <c r="D24" s="16">
        <f t="shared" ref="D24:I24" si="5">D25+D26+D27+D28</f>
        <v>1000652.2550000001</v>
      </c>
      <c r="E24" s="16">
        <f t="shared" si="5"/>
        <v>446683.47899999999</v>
      </c>
      <c r="F24" s="16">
        <f t="shared" si="5"/>
        <v>418095.283</v>
      </c>
      <c r="G24" s="16">
        <f t="shared" si="5"/>
        <v>997486.14100000006</v>
      </c>
      <c r="H24" s="16">
        <f t="shared" si="5"/>
        <v>446683.47899999999</v>
      </c>
      <c r="I24" s="16">
        <f t="shared" si="5"/>
        <v>418095.283</v>
      </c>
      <c r="J24" s="12">
        <f t="shared" si="1"/>
        <v>-3166.1140000000596</v>
      </c>
      <c r="K24" s="12">
        <f t="shared" si="1"/>
        <v>0</v>
      </c>
      <c r="L24" s="12">
        <f t="shared" si="1"/>
        <v>0</v>
      </c>
    </row>
    <row r="25" spans="1:12" ht="15.75" x14ac:dyDescent="0.25">
      <c r="A25" s="3" t="s">
        <v>65</v>
      </c>
      <c r="B25" s="4" t="s">
        <v>66</v>
      </c>
      <c r="C25" s="8" t="s">
        <v>67</v>
      </c>
      <c r="D25" s="16">
        <v>349348.94099999999</v>
      </c>
      <c r="E25" s="16">
        <v>65358.875999999997</v>
      </c>
      <c r="F25" s="16">
        <v>8839.8799999999992</v>
      </c>
      <c r="G25" s="16">
        <v>349348.94099999999</v>
      </c>
      <c r="H25" s="16">
        <v>65358.875999999997</v>
      </c>
      <c r="I25" s="16">
        <v>8839.8799999999992</v>
      </c>
      <c r="J25" s="12">
        <f t="shared" si="1"/>
        <v>0</v>
      </c>
      <c r="K25" s="12">
        <f t="shared" si="1"/>
        <v>0</v>
      </c>
      <c r="L25" s="12">
        <f t="shared" si="1"/>
        <v>0</v>
      </c>
    </row>
    <row r="26" spans="1:12" ht="15.75" x14ac:dyDescent="0.25">
      <c r="A26" s="3" t="s">
        <v>68</v>
      </c>
      <c r="B26" s="4" t="s">
        <v>69</v>
      </c>
      <c r="C26" s="8" t="s">
        <v>70</v>
      </c>
      <c r="D26" s="16">
        <v>548457.30000000005</v>
      </c>
      <c r="E26" s="16">
        <v>329396.34899999999</v>
      </c>
      <c r="F26" s="16">
        <v>356350.8</v>
      </c>
      <c r="G26" s="16">
        <v>545291.18599999999</v>
      </c>
      <c r="H26" s="16">
        <v>329396.34899999999</v>
      </c>
      <c r="I26" s="16">
        <v>356350.8</v>
      </c>
      <c r="J26" s="12">
        <f t="shared" si="1"/>
        <v>-3166.1140000000596</v>
      </c>
      <c r="K26" s="12">
        <f t="shared" si="1"/>
        <v>0</v>
      </c>
      <c r="L26" s="12">
        <f t="shared" si="1"/>
        <v>0</v>
      </c>
    </row>
    <row r="27" spans="1:12" ht="15.75" x14ac:dyDescent="0.25">
      <c r="A27" s="3" t="s">
        <v>71</v>
      </c>
      <c r="B27" s="4" t="s">
        <v>72</v>
      </c>
      <c r="C27" s="8" t="s">
        <v>73</v>
      </c>
      <c r="D27" s="16">
        <v>77751.956999999995</v>
      </c>
      <c r="E27" s="16">
        <v>33146.99</v>
      </c>
      <c r="F27" s="16">
        <v>34123.339</v>
      </c>
      <c r="G27" s="16">
        <v>77751.956999999995</v>
      </c>
      <c r="H27" s="16">
        <v>33146.99</v>
      </c>
      <c r="I27" s="16">
        <v>34123.339</v>
      </c>
      <c r="J27" s="12">
        <f t="shared" si="1"/>
        <v>0</v>
      </c>
      <c r="K27" s="12">
        <f t="shared" si="1"/>
        <v>0</v>
      </c>
      <c r="L27" s="12">
        <f t="shared" si="1"/>
        <v>0</v>
      </c>
    </row>
    <row r="28" spans="1:12" ht="31.5" x14ac:dyDescent="0.25">
      <c r="A28" s="3" t="s">
        <v>74</v>
      </c>
      <c r="B28" s="4" t="s">
        <v>75</v>
      </c>
      <c r="C28" s="8" t="s">
        <v>76</v>
      </c>
      <c r="D28" s="16">
        <v>25094.057000000001</v>
      </c>
      <c r="E28" s="16">
        <v>18781.263999999999</v>
      </c>
      <c r="F28" s="16">
        <v>18781.263999999999</v>
      </c>
      <c r="G28" s="16">
        <v>25094.057000000001</v>
      </c>
      <c r="H28" s="16">
        <v>18781.263999999999</v>
      </c>
      <c r="I28" s="16">
        <v>18781.263999999999</v>
      </c>
      <c r="J28" s="12">
        <f t="shared" si="1"/>
        <v>0</v>
      </c>
      <c r="K28" s="12">
        <f t="shared" si="1"/>
        <v>0</v>
      </c>
      <c r="L28" s="12">
        <f t="shared" si="1"/>
        <v>0</v>
      </c>
    </row>
    <row r="29" spans="1:12" ht="15.75" x14ac:dyDescent="0.25">
      <c r="A29" s="3" t="s">
        <v>77</v>
      </c>
      <c r="B29" s="4" t="s">
        <v>78</v>
      </c>
      <c r="C29" s="8" t="s">
        <v>79</v>
      </c>
      <c r="D29" s="16">
        <f t="shared" ref="D29:I29" si="6">D30+D31+D32+D33</f>
        <v>583090.951</v>
      </c>
      <c r="E29" s="16">
        <f t="shared" si="6"/>
        <v>531903.37299999991</v>
      </c>
      <c r="F29" s="16">
        <f t="shared" si="6"/>
        <v>493336.59799999994</v>
      </c>
      <c r="G29" s="16">
        <f t="shared" si="6"/>
        <v>585737.951</v>
      </c>
      <c r="H29" s="16">
        <f t="shared" si="6"/>
        <v>531903.37299999991</v>
      </c>
      <c r="I29" s="16">
        <f t="shared" si="6"/>
        <v>493336.59799999994</v>
      </c>
      <c r="J29" s="12">
        <f t="shared" si="1"/>
        <v>2647</v>
      </c>
      <c r="K29" s="12">
        <f t="shared" si="1"/>
        <v>0</v>
      </c>
      <c r="L29" s="12">
        <f t="shared" si="1"/>
        <v>0</v>
      </c>
    </row>
    <row r="30" spans="1:12" ht="15.75" x14ac:dyDescent="0.25">
      <c r="A30" s="3" t="s">
        <v>80</v>
      </c>
      <c r="B30" s="4" t="s">
        <v>81</v>
      </c>
      <c r="C30" s="8" t="s">
        <v>82</v>
      </c>
      <c r="D30" s="16">
        <v>132687.58900000001</v>
      </c>
      <c r="E30" s="16">
        <v>117984.53599999999</v>
      </c>
      <c r="F30" s="16">
        <v>115336.132</v>
      </c>
      <c r="G30" s="16">
        <v>134788.147</v>
      </c>
      <c r="H30" s="16">
        <v>117984.53599999999</v>
      </c>
      <c r="I30" s="16">
        <v>115336.132</v>
      </c>
      <c r="J30" s="12">
        <f t="shared" si="1"/>
        <v>2100.55799999999</v>
      </c>
      <c r="K30" s="12">
        <f t="shared" si="1"/>
        <v>0</v>
      </c>
      <c r="L30" s="12">
        <f t="shared" si="1"/>
        <v>0</v>
      </c>
    </row>
    <row r="31" spans="1:12" ht="15.75" x14ac:dyDescent="0.25">
      <c r="A31" s="3" t="s">
        <v>83</v>
      </c>
      <c r="B31" s="4" t="s">
        <v>84</v>
      </c>
      <c r="C31" s="8" t="s">
        <v>85</v>
      </c>
      <c r="D31" s="16">
        <v>369508.16600000003</v>
      </c>
      <c r="E31" s="16">
        <v>344120.79399999999</v>
      </c>
      <c r="F31" s="16">
        <v>310045.61</v>
      </c>
      <c r="G31" s="16">
        <v>370054.60800000001</v>
      </c>
      <c r="H31" s="16">
        <v>344120.79399999999</v>
      </c>
      <c r="I31" s="16">
        <v>310045.61</v>
      </c>
      <c r="J31" s="12">
        <f t="shared" si="1"/>
        <v>546.44199999998091</v>
      </c>
      <c r="K31" s="12">
        <f t="shared" si="1"/>
        <v>0</v>
      </c>
      <c r="L31" s="12">
        <f t="shared" si="1"/>
        <v>0</v>
      </c>
    </row>
    <row r="32" spans="1:12" ht="15.75" x14ac:dyDescent="0.25">
      <c r="A32" s="3" t="s">
        <v>86</v>
      </c>
      <c r="B32" s="4" t="s">
        <v>87</v>
      </c>
      <c r="C32" s="8" t="s">
        <v>88</v>
      </c>
      <c r="D32" s="16">
        <v>15944.103999999999</v>
      </c>
      <c r="E32" s="16">
        <v>10545.05</v>
      </c>
      <c r="F32" s="16">
        <v>10545.045</v>
      </c>
      <c r="G32" s="16">
        <v>15944.103999999999</v>
      </c>
      <c r="H32" s="16">
        <v>10545.05</v>
      </c>
      <c r="I32" s="16">
        <v>10545.045</v>
      </c>
      <c r="J32" s="12">
        <f t="shared" si="1"/>
        <v>0</v>
      </c>
      <c r="K32" s="12">
        <f t="shared" si="1"/>
        <v>0</v>
      </c>
      <c r="L32" s="12">
        <f t="shared" si="1"/>
        <v>0</v>
      </c>
    </row>
    <row r="33" spans="1:12" ht="15.75" x14ac:dyDescent="0.25">
      <c r="A33" s="3" t="s">
        <v>89</v>
      </c>
      <c r="B33" s="4" t="s">
        <v>90</v>
      </c>
      <c r="C33" s="8" t="s">
        <v>91</v>
      </c>
      <c r="D33" s="16">
        <v>64951.091999999997</v>
      </c>
      <c r="E33" s="16">
        <v>59252.993000000002</v>
      </c>
      <c r="F33" s="16">
        <v>57409.811000000002</v>
      </c>
      <c r="G33" s="16">
        <v>64951.091999999997</v>
      </c>
      <c r="H33" s="16">
        <v>59252.993000000002</v>
      </c>
      <c r="I33" s="16">
        <v>57409.811000000002</v>
      </c>
      <c r="J33" s="12">
        <f t="shared" si="1"/>
        <v>0</v>
      </c>
      <c r="K33" s="12">
        <f t="shared" si="1"/>
        <v>0</v>
      </c>
      <c r="L33" s="12">
        <f t="shared" si="1"/>
        <v>0</v>
      </c>
    </row>
    <row r="34" spans="1:12" ht="15.75" x14ac:dyDescent="0.25">
      <c r="A34" s="3" t="s">
        <v>92</v>
      </c>
      <c r="B34" s="4" t="s">
        <v>93</v>
      </c>
      <c r="C34" s="8" t="s">
        <v>94</v>
      </c>
      <c r="D34" s="16">
        <f t="shared" ref="D34:I34" si="7">D35+D36</f>
        <v>122943.77299999999</v>
      </c>
      <c r="E34" s="16">
        <f t="shared" si="7"/>
        <v>104456.144</v>
      </c>
      <c r="F34" s="16">
        <f t="shared" si="7"/>
        <v>104448.666</v>
      </c>
      <c r="G34" s="16">
        <f t="shared" si="7"/>
        <v>122943.77299999999</v>
      </c>
      <c r="H34" s="16">
        <f t="shared" si="7"/>
        <v>104456.144</v>
      </c>
      <c r="I34" s="16">
        <f t="shared" si="7"/>
        <v>104448.666</v>
      </c>
      <c r="J34" s="12">
        <f t="shared" si="1"/>
        <v>0</v>
      </c>
      <c r="K34" s="12">
        <f t="shared" si="1"/>
        <v>0</v>
      </c>
      <c r="L34" s="12">
        <f t="shared" si="1"/>
        <v>0</v>
      </c>
    </row>
    <row r="35" spans="1:12" ht="15.75" x14ac:dyDescent="0.25">
      <c r="A35" s="3" t="s">
        <v>95</v>
      </c>
      <c r="B35" s="4" t="s">
        <v>96</v>
      </c>
      <c r="C35" s="8" t="s">
        <v>97</v>
      </c>
      <c r="D35" s="16">
        <v>96561.357999999993</v>
      </c>
      <c r="E35" s="16">
        <v>81679.657999999996</v>
      </c>
      <c r="F35" s="16">
        <v>81672.179999999993</v>
      </c>
      <c r="G35" s="16">
        <v>96561.357999999993</v>
      </c>
      <c r="H35" s="16">
        <v>81679.657999999996</v>
      </c>
      <c r="I35" s="16">
        <v>81672.179999999993</v>
      </c>
      <c r="J35" s="12">
        <f t="shared" si="1"/>
        <v>0</v>
      </c>
      <c r="K35" s="12">
        <f t="shared" si="1"/>
        <v>0</v>
      </c>
      <c r="L35" s="12">
        <f t="shared" si="1"/>
        <v>0</v>
      </c>
    </row>
    <row r="36" spans="1:12" ht="15.75" x14ac:dyDescent="0.25">
      <c r="A36" s="3" t="s">
        <v>98</v>
      </c>
      <c r="B36" s="4" t="s">
        <v>99</v>
      </c>
      <c r="C36" s="8" t="s">
        <v>100</v>
      </c>
      <c r="D36" s="16">
        <v>26382.415000000001</v>
      </c>
      <c r="E36" s="16">
        <v>22776.486000000001</v>
      </c>
      <c r="F36" s="16">
        <v>22776.486000000001</v>
      </c>
      <c r="G36" s="16">
        <v>26382.415000000001</v>
      </c>
      <c r="H36" s="16">
        <v>22776.486000000001</v>
      </c>
      <c r="I36" s="16">
        <v>22776.486000000001</v>
      </c>
      <c r="J36" s="12">
        <f t="shared" si="1"/>
        <v>0</v>
      </c>
      <c r="K36" s="12">
        <f t="shared" si="1"/>
        <v>0</v>
      </c>
      <c r="L36" s="12">
        <f t="shared" si="1"/>
        <v>0</v>
      </c>
    </row>
    <row r="37" spans="1:12" ht="15.75" x14ac:dyDescent="0.25">
      <c r="A37" s="3" t="s">
        <v>101</v>
      </c>
      <c r="B37" s="4" t="s">
        <v>102</v>
      </c>
      <c r="C37" s="8" t="s">
        <v>103</v>
      </c>
      <c r="D37" s="16">
        <f t="shared" ref="D37:I37" si="8">D38+D39+D40+D41+D42</f>
        <v>110738.016</v>
      </c>
      <c r="E37" s="16">
        <f t="shared" si="8"/>
        <v>66759.298999999999</v>
      </c>
      <c r="F37" s="16">
        <f t="shared" si="8"/>
        <v>66151.222000000009</v>
      </c>
      <c r="G37" s="16">
        <f t="shared" si="8"/>
        <v>110453.016</v>
      </c>
      <c r="H37" s="16">
        <f t="shared" si="8"/>
        <v>66759.298999999999</v>
      </c>
      <c r="I37" s="16">
        <f t="shared" si="8"/>
        <v>66151.222000000009</v>
      </c>
      <c r="J37" s="12">
        <f t="shared" si="1"/>
        <v>-285</v>
      </c>
      <c r="K37" s="12">
        <f t="shared" si="1"/>
        <v>0</v>
      </c>
      <c r="L37" s="12">
        <f t="shared" si="1"/>
        <v>0</v>
      </c>
    </row>
    <row r="38" spans="1:12" ht="15.75" x14ac:dyDescent="0.25">
      <c r="A38" s="3" t="s">
        <v>104</v>
      </c>
      <c r="B38" s="4" t="s">
        <v>105</v>
      </c>
      <c r="C38" s="8" t="s">
        <v>106</v>
      </c>
      <c r="D38" s="16">
        <v>500</v>
      </c>
      <c r="E38" s="16">
        <v>500</v>
      </c>
      <c r="F38" s="16">
        <v>500</v>
      </c>
      <c r="G38" s="16">
        <v>500</v>
      </c>
      <c r="H38" s="16">
        <v>500</v>
      </c>
      <c r="I38" s="16">
        <v>500</v>
      </c>
      <c r="J38" s="12">
        <f t="shared" si="1"/>
        <v>0</v>
      </c>
      <c r="K38" s="12">
        <f t="shared" si="1"/>
        <v>0</v>
      </c>
      <c r="L38" s="12">
        <f t="shared" si="1"/>
        <v>0</v>
      </c>
    </row>
    <row r="39" spans="1:12" ht="15.75" x14ac:dyDescent="0.25">
      <c r="A39" s="3" t="s">
        <v>107</v>
      </c>
      <c r="B39" s="4" t="s">
        <v>108</v>
      </c>
      <c r="C39" s="8" t="s">
        <v>109</v>
      </c>
      <c r="D39" s="16">
        <v>29586.972000000002</v>
      </c>
      <c r="E39" s="16">
        <v>27882</v>
      </c>
      <c r="F39" s="16">
        <v>27882</v>
      </c>
      <c r="G39" s="16">
        <v>29301.972000000002</v>
      </c>
      <c r="H39" s="16">
        <v>27882</v>
      </c>
      <c r="I39" s="16">
        <v>27882</v>
      </c>
      <c r="J39" s="12">
        <f t="shared" si="1"/>
        <v>-285</v>
      </c>
      <c r="K39" s="12">
        <f t="shared" si="1"/>
        <v>0</v>
      </c>
      <c r="L39" s="12">
        <f t="shared" si="1"/>
        <v>0</v>
      </c>
    </row>
    <row r="40" spans="1:12" ht="15.75" x14ac:dyDescent="0.25">
      <c r="A40" s="3" t="s">
        <v>110</v>
      </c>
      <c r="B40" s="4" t="s">
        <v>111</v>
      </c>
      <c r="C40" s="8" t="s">
        <v>112</v>
      </c>
      <c r="D40" s="16">
        <v>25764.13</v>
      </c>
      <c r="E40" s="16">
        <v>18835.377</v>
      </c>
      <c r="F40" s="16">
        <v>18227.3</v>
      </c>
      <c r="G40" s="16">
        <v>25764.13</v>
      </c>
      <c r="H40" s="16">
        <v>18835.377</v>
      </c>
      <c r="I40" s="16">
        <v>18227.3</v>
      </c>
      <c r="J40" s="12">
        <f t="shared" si="1"/>
        <v>0</v>
      </c>
      <c r="K40" s="12">
        <f t="shared" si="1"/>
        <v>0</v>
      </c>
      <c r="L40" s="12">
        <f t="shared" si="1"/>
        <v>0</v>
      </c>
    </row>
    <row r="41" spans="1:12" ht="15.75" x14ac:dyDescent="0.25">
      <c r="A41" s="3" t="s">
        <v>113</v>
      </c>
      <c r="B41" s="4" t="s">
        <v>114</v>
      </c>
      <c r="C41" s="8" t="s">
        <v>115</v>
      </c>
      <c r="D41" s="16">
        <v>2095.3000000000002</v>
      </c>
      <c r="E41" s="16">
        <v>2315.8000000000002</v>
      </c>
      <c r="F41" s="16">
        <v>2315.8000000000002</v>
      </c>
      <c r="G41" s="16">
        <v>2095.3000000000002</v>
      </c>
      <c r="H41" s="16">
        <v>2315.8000000000002</v>
      </c>
      <c r="I41" s="16">
        <v>2315.8000000000002</v>
      </c>
      <c r="J41" s="12">
        <f t="shared" si="1"/>
        <v>0</v>
      </c>
      <c r="K41" s="12">
        <f t="shared" si="1"/>
        <v>0</v>
      </c>
      <c r="L41" s="12">
        <f t="shared" si="1"/>
        <v>0</v>
      </c>
    </row>
    <row r="42" spans="1:12" ht="15.75" x14ac:dyDescent="0.25">
      <c r="A42" s="3" t="s">
        <v>116</v>
      </c>
      <c r="B42" s="4" t="s">
        <v>117</v>
      </c>
      <c r="C42" s="8" t="s">
        <v>118</v>
      </c>
      <c r="D42" s="16">
        <v>52791.614000000001</v>
      </c>
      <c r="E42" s="16">
        <v>17226.121999999999</v>
      </c>
      <c r="F42" s="16">
        <v>17226.121999999999</v>
      </c>
      <c r="G42" s="16">
        <v>52791.614000000001</v>
      </c>
      <c r="H42" s="16">
        <v>17226.121999999999</v>
      </c>
      <c r="I42" s="16">
        <v>17226.121999999999</v>
      </c>
      <c r="J42" s="12">
        <f t="shared" si="1"/>
        <v>0</v>
      </c>
      <c r="K42" s="12">
        <f t="shared" si="1"/>
        <v>0</v>
      </c>
      <c r="L42" s="12">
        <f t="shared" si="1"/>
        <v>0</v>
      </c>
    </row>
    <row r="43" spans="1:12" ht="15.75" x14ac:dyDescent="0.25">
      <c r="A43" s="3" t="s">
        <v>119</v>
      </c>
      <c r="B43" s="4" t="s">
        <v>120</v>
      </c>
      <c r="C43" s="8" t="s">
        <v>121</v>
      </c>
      <c r="D43" s="16">
        <f t="shared" ref="D43:I43" si="9">D44</f>
        <v>226117.39499999999</v>
      </c>
      <c r="E43" s="16">
        <f t="shared" si="9"/>
        <v>28671.26</v>
      </c>
      <c r="F43" s="16">
        <f t="shared" si="9"/>
        <v>28671.26</v>
      </c>
      <c r="G43" s="16">
        <f t="shared" si="9"/>
        <v>226117.39499999999</v>
      </c>
      <c r="H43" s="16">
        <f t="shared" si="9"/>
        <v>28671.26</v>
      </c>
      <c r="I43" s="16">
        <f t="shared" si="9"/>
        <v>28671.26</v>
      </c>
      <c r="J43" s="12">
        <f t="shared" si="1"/>
        <v>0</v>
      </c>
      <c r="K43" s="12">
        <f t="shared" si="1"/>
        <v>0</v>
      </c>
      <c r="L43" s="12">
        <f t="shared" si="1"/>
        <v>0</v>
      </c>
    </row>
    <row r="44" spans="1:12" ht="15.75" x14ac:dyDescent="0.25">
      <c r="A44" s="3" t="s">
        <v>122</v>
      </c>
      <c r="B44" s="4" t="s">
        <v>123</v>
      </c>
      <c r="C44" s="8" t="s">
        <v>124</v>
      </c>
      <c r="D44" s="16">
        <v>226117.39499999999</v>
      </c>
      <c r="E44" s="16">
        <v>28671.26</v>
      </c>
      <c r="F44" s="16">
        <v>28671.26</v>
      </c>
      <c r="G44" s="16">
        <v>226117.39499999999</v>
      </c>
      <c r="H44" s="16">
        <v>28671.26</v>
      </c>
      <c r="I44" s="16">
        <v>28671.26</v>
      </c>
      <c r="J44" s="12">
        <f t="shared" si="1"/>
        <v>0</v>
      </c>
      <c r="K44" s="12">
        <f t="shared" si="1"/>
        <v>0</v>
      </c>
      <c r="L44" s="12">
        <f t="shared" si="1"/>
        <v>0</v>
      </c>
    </row>
    <row r="45" spans="1:12" ht="15.75" x14ac:dyDescent="0.25">
      <c r="A45" s="3" t="s">
        <v>125</v>
      </c>
      <c r="B45" s="4" t="s">
        <v>126</v>
      </c>
      <c r="C45" s="8" t="s">
        <v>127</v>
      </c>
      <c r="D45" s="16">
        <f t="shared" ref="D45:I45" si="10">+D46</f>
        <v>19929.358</v>
      </c>
      <c r="E45" s="16">
        <f t="shared" si="10"/>
        <v>18445.995999999999</v>
      </c>
      <c r="F45" s="16">
        <f t="shared" si="10"/>
        <v>18445.995999999999</v>
      </c>
      <c r="G45" s="16">
        <f t="shared" si="10"/>
        <v>19947.358</v>
      </c>
      <c r="H45" s="16">
        <f t="shared" si="10"/>
        <v>18445.995999999999</v>
      </c>
      <c r="I45" s="16">
        <f t="shared" si="10"/>
        <v>18445.995999999999</v>
      </c>
      <c r="J45" s="12">
        <f t="shared" si="1"/>
        <v>18</v>
      </c>
      <c r="K45" s="12">
        <f t="shared" si="1"/>
        <v>0</v>
      </c>
      <c r="L45" s="12">
        <f t="shared" si="1"/>
        <v>0</v>
      </c>
    </row>
    <row r="46" spans="1:12" ht="15.75" x14ac:dyDescent="0.25">
      <c r="A46" s="3" t="s">
        <v>128</v>
      </c>
      <c r="B46" s="4" t="s">
        <v>129</v>
      </c>
      <c r="C46" s="8" t="s">
        <v>130</v>
      </c>
      <c r="D46" s="18">
        <v>19929.358</v>
      </c>
      <c r="E46" s="18">
        <v>18445.995999999999</v>
      </c>
      <c r="F46" s="18">
        <v>18445.995999999999</v>
      </c>
      <c r="G46" s="18">
        <v>19947.358</v>
      </c>
      <c r="H46" s="18">
        <v>18445.995999999999</v>
      </c>
      <c r="I46" s="18">
        <v>18445.995999999999</v>
      </c>
      <c r="J46" s="12">
        <f t="shared" si="1"/>
        <v>18</v>
      </c>
      <c r="K46" s="12">
        <f t="shared" si="1"/>
        <v>0</v>
      </c>
      <c r="L46" s="12">
        <f t="shared" si="1"/>
        <v>0</v>
      </c>
    </row>
    <row r="47" spans="1:12" ht="15.75" x14ac:dyDescent="0.25">
      <c r="A47" s="20" t="s">
        <v>131</v>
      </c>
      <c r="B47" s="21"/>
      <c r="C47" s="13"/>
      <c r="D47" s="11">
        <f t="shared" ref="D47:I47" si="11">D6+D14+D16+D19+D24+D29+D34+D37+D43+D45</f>
        <v>2544031.1189999999</v>
      </c>
      <c r="E47" s="11">
        <f t="shared" si="11"/>
        <v>1537843.2540000002</v>
      </c>
      <c r="F47" s="11">
        <f t="shared" si="11"/>
        <v>1454422.54</v>
      </c>
      <c r="G47" s="11">
        <f t="shared" si="11"/>
        <v>2541459.4040000001</v>
      </c>
      <c r="H47" s="11">
        <f t="shared" si="11"/>
        <v>1537843.2540000002</v>
      </c>
      <c r="I47" s="11">
        <f t="shared" si="11"/>
        <v>1454422.54</v>
      </c>
      <c r="J47" s="11">
        <f t="shared" si="1"/>
        <v>-2571.714999999851</v>
      </c>
      <c r="K47" s="11">
        <f t="shared" si="1"/>
        <v>0</v>
      </c>
      <c r="L47" s="11">
        <f t="shared" si="1"/>
        <v>0</v>
      </c>
    </row>
  </sheetData>
  <mergeCells count="2">
    <mergeCell ref="B2:K2"/>
    <mergeCell ref="A47:B47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7"/>
  <sheetViews>
    <sheetView topLeftCell="A16" workbookViewId="0">
      <selection activeCell="B23" sqref="B23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42578125" style="1" customWidth="1"/>
    <col min="6" max="6" width="20.28515625" style="1" customWidth="1"/>
    <col min="7" max="7" width="20.570312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9" t="s">
        <v>135</v>
      </c>
      <c r="C2" s="19"/>
      <c r="D2" s="19"/>
      <c r="E2" s="19"/>
      <c r="F2" s="19"/>
      <c r="G2" s="19"/>
      <c r="H2" s="19"/>
      <c r="I2" s="19"/>
      <c r="J2" s="19"/>
      <c r="K2" s="19"/>
    </row>
    <row r="3" spans="1:12" x14ac:dyDescent="0.25">
      <c r="L3" s="14" t="s">
        <v>136</v>
      </c>
    </row>
    <row r="4" spans="1:12" ht="60" x14ac:dyDescent="0.25">
      <c r="A4" s="17" t="s">
        <v>0</v>
      </c>
      <c r="B4" s="17" t="s">
        <v>174</v>
      </c>
      <c r="C4" s="17" t="s">
        <v>1</v>
      </c>
      <c r="D4" s="17" t="s">
        <v>205</v>
      </c>
      <c r="E4" s="17" t="s">
        <v>206</v>
      </c>
      <c r="F4" s="17" t="s">
        <v>207</v>
      </c>
      <c r="G4" s="17" t="s">
        <v>208</v>
      </c>
      <c r="H4" s="17" t="s">
        <v>166</v>
      </c>
      <c r="I4" s="17" t="s">
        <v>167</v>
      </c>
      <c r="J4" s="17" t="s">
        <v>5</v>
      </c>
      <c r="K4" s="17" t="s">
        <v>6</v>
      </c>
      <c r="L4" s="17" t="s">
        <v>7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132</v>
      </c>
      <c r="K5" s="2" t="s">
        <v>133</v>
      </c>
      <c r="L5" s="2" t="s">
        <v>134</v>
      </c>
    </row>
    <row r="6" spans="1:12" ht="15.75" x14ac:dyDescent="0.25">
      <c r="A6" s="3" t="s">
        <v>8</v>
      </c>
      <c r="B6" s="4" t="s">
        <v>9</v>
      </c>
      <c r="C6" s="6" t="s">
        <v>10</v>
      </c>
      <c r="D6" s="15">
        <f t="shared" ref="D6:I6" si="0">D7+D8+D9+D11+D12+D13+D10</f>
        <v>211331.76300000001</v>
      </c>
      <c r="E6" s="15">
        <f t="shared" si="0"/>
        <v>186664.95999999999</v>
      </c>
      <c r="F6" s="15">
        <f t="shared" si="0"/>
        <v>186664.95999999999</v>
      </c>
      <c r="G6" s="15">
        <f t="shared" si="0"/>
        <v>218023</v>
      </c>
      <c r="H6" s="15">
        <f t="shared" si="0"/>
        <v>186664.95999999999</v>
      </c>
      <c r="I6" s="15">
        <f t="shared" si="0"/>
        <v>186664.95999999999</v>
      </c>
      <c r="J6" s="12">
        <f t="shared" ref="J6:L47" si="1">G6-D6</f>
        <v>6691.2369999999937</v>
      </c>
      <c r="K6" s="12">
        <f t="shared" si="1"/>
        <v>0</v>
      </c>
      <c r="L6" s="12">
        <f t="shared" si="1"/>
        <v>0</v>
      </c>
    </row>
    <row r="7" spans="1:12" ht="47.25" x14ac:dyDescent="0.25">
      <c r="A7" s="5" t="s">
        <v>11</v>
      </c>
      <c r="B7" s="4" t="s">
        <v>12</v>
      </c>
      <c r="C7" s="8" t="s">
        <v>13</v>
      </c>
      <c r="D7" s="16">
        <v>7146.116</v>
      </c>
      <c r="E7" s="16">
        <v>6605.8029999999999</v>
      </c>
      <c r="F7" s="16">
        <v>6667.8029999999999</v>
      </c>
      <c r="G7" s="16">
        <v>6659.43</v>
      </c>
      <c r="H7" s="16">
        <v>6605.8029999999999</v>
      </c>
      <c r="I7" s="16">
        <v>6667.8029999999999</v>
      </c>
      <c r="J7" s="12">
        <f t="shared" si="1"/>
        <v>-486.68599999999969</v>
      </c>
      <c r="K7" s="12">
        <f t="shared" si="1"/>
        <v>0</v>
      </c>
      <c r="L7" s="12">
        <f t="shared" si="1"/>
        <v>0</v>
      </c>
    </row>
    <row r="8" spans="1:12" ht="63" x14ac:dyDescent="0.25">
      <c r="A8" s="3" t="s">
        <v>14</v>
      </c>
      <c r="B8" s="4" t="s">
        <v>15</v>
      </c>
      <c r="C8" s="8" t="s">
        <v>16</v>
      </c>
      <c r="D8" s="16">
        <v>4902</v>
      </c>
      <c r="E8" s="16">
        <v>4632.3019999999997</v>
      </c>
      <c r="F8" s="16">
        <v>4632.3019999999997</v>
      </c>
      <c r="G8" s="16">
        <v>4834.5600000000004</v>
      </c>
      <c r="H8" s="16">
        <v>4632.3019999999997</v>
      </c>
      <c r="I8" s="16">
        <v>4632.3019999999997</v>
      </c>
      <c r="J8" s="12">
        <f t="shared" si="1"/>
        <v>-67.4399999999996</v>
      </c>
      <c r="K8" s="12">
        <f t="shared" si="1"/>
        <v>0</v>
      </c>
      <c r="L8" s="12">
        <f t="shared" si="1"/>
        <v>0</v>
      </c>
    </row>
    <row r="9" spans="1:12" ht="63" x14ac:dyDescent="0.25">
      <c r="A9" s="3" t="s">
        <v>17</v>
      </c>
      <c r="B9" s="4" t="s">
        <v>18</v>
      </c>
      <c r="C9" s="8" t="s">
        <v>19</v>
      </c>
      <c r="D9" s="16">
        <v>159942.06</v>
      </c>
      <c r="E9" s="16">
        <v>139768.88399999999</v>
      </c>
      <c r="F9" s="16">
        <v>139706.88399999999</v>
      </c>
      <c r="G9" s="16">
        <v>170584.15</v>
      </c>
      <c r="H9" s="16">
        <v>139768.88399999999</v>
      </c>
      <c r="I9" s="16">
        <v>139706.88399999999</v>
      </c>
      <c r="J9" s="12">
        <f t="shared" si="1"/>
        <v>10642.089999999997</v>
      </c>
      <c r="K9" s="12">
        <f t="shared" si="1"/>
        <v>0</v>
      </c>
      <c r="L9" s="12">
        <f t="shared" si="1"/>
        <v>0</v>
      </c>
    </row>
    <row r="10" spans="1:12" ht="15.75" x14ac:dyDescent="0.25">
      <c r="A10" s="5" t="s">
        <v>20</v>
      </c>
      <c r="B10" s="4" t="s">
        <v>21</v>
      </c>
      <c r="C10" s="8" t="s">
        <v>22</v>
      </c>
      <c r="D10" s="16">
        <v>1.5</v>
      </c>
      <c r="E10" s="16">
        <v>0</v>
      </c>
      <c r="F10" s="16">
        <v>0</v>
      </c>
      <c r="G10" s="16">
        <v>1.5</v>
      </c>
      <c r="H10" s="16">
        <v>0</v>
      </c>
      <c r="I10" s="16">
        <v>0</v>
      </c>
      <c r="J10" s="12">
        <f t="shared" si="1"/>
        <v>0</v>
      </c>
      <c r="K10" s="12">
        <f t="shared" si="1"/>
        <v>0</v>
      </c>
      <c r="L10" s="12">
        <f t="shared" si="1"/>
        <v>0</v>
      </c>
    </row>
    <row r="11" spans="1:12" ht="47.25" x14ac:dyDescent="0.25">
      <c r="A11" s="3" t="s">
        <v>23</v>
      </c>
      <c r="B11" s="4" t="s">
        <v>24</v>
      </c>
      <c r="C11" s="8" t="s">
        <v>25</v>
      </c>
      <c r="D11" s="16">
        <v>28142.196</v>
      </c>
      <c r="E11" s="16">
        <v>26172.081999999999</v>
      </c>
      <c r="F11" s="16">
        <v>26172.081999999999</v>
      </c>
      <c r="G11" s="16">
        <v>27535.17</v>
      </c>
      <c r="H11" s="16">
        <v>26172.081999999999</v>
      </c>
      <c r="I11" s="16">
        <v>26172.081999999999</v>
      </c>
      <c r="J11" s="12">
        <f t="shared" si="1"/>
        <v>-607.02600000000166</v>
      </c>
      <c r="K11" s="12">
        <f t="shared" si="1"/>
        <v>0</v>
      </c>
      <c r="L11" s="12">
        <f t="shared" si="1"/>
        <v>0</v>
      </c>
    </row>
    <row r="12" spans="1:12" ht="15.75" x14ac:dyDescent="0.25">
      <c r="A12" s="3" t="s">
        <v>26</v>
      </c>
      <c r="B12" s="4" t="s">
        <v>27</v>
      </c>
      <c r="C12" s="8" t="s">
        <v>28</v>
      </c>
      <c r="D12" s="16">
        <v>2500</v>
      </c>
      <c r="E12" s="16">
        <v>5000</v>
      </c>
      <c r="F12" s="16">
        <v>5000</v>
      </c>
      <c r="G12" s="16">
        <v>500</v>
      </c>
      <c r="H12" s="16">
        <v>5000</v>
      </c>
      <c r="I12" s="16">
        <v>5000</v>
      </c>
      <c r="J12" s="12">
        <f t="shared" si="1"/>
        <v>-2000</v>
      </c>
      <c r="K12" s="12">
        <f t="shared" si="1"/>
        <v>0</v>
      </c>
      <c r="L12" s="12">
        <f t="shared" si="1"/>
        <v>0</v>
      </c>
    </row>
    <row r="13" spans="1:12" ht="15.75" x14ac:dyDescent="0.25">
      <c r="A13" s="5" t="s">
        <v>29</v>
      </c>
      <c r="B13" s="4" t="s">
        <v>30</v>
      </c>
      <c r="C13" s="8" t="s">
        <v>31</v>
      </c>
      <c r="D13" s="16">
        <v>8697.8909999999996</v>
      </c>
      <c r="E13" s="16">
        <v>4485.8890000000001</v>
      </c>
      <c r="F13" s="16">
        <v>4485.8890000000001</v>
      </c>
      <c r="G13" s="16">
        <v>7908.19</v>
      </c>
      <c r="H13" s="16">
        <v>4485.8890000000001</v>
      </c>
      <c r="I13" s="16">
        <v>4485.8890000000001</v>
      </c>
      <c r="J13" s="12">
        <f t="shared" si="1"/>
        <v>-789.70100000000002</v>
      </c>
      <c r="K13" s="12">
        <f t="shared" si="1"/>
        <v>0</v>
      </c>
      <c r="L13" s="12">
        <f t="shared" si="1"/>
        <v>0</v>
      </c>
    </row>
    <row r="14" spans="1:12" ht="15.75" x14ac:dyDescent="0.25">
      <c r="A14" s="3" t="s">
        <v>32</v>
      </c>
      <c r="B14" s="4" t="s">
        <v>33</v>
      </c>
      <c r="C14" s="8" t="s">
        <v>34</v>
      </c>
      <c r="D14" s="16">
        <f t="shared" ref="D14:I14" si="2">D15</f>
        <v>432.3</v>
      </c>
      <c r="E14" s="16">
        <f t="shared" si="2"/>
        <v>435.9</v>
      </c>
      <c r="F14" s="16">
        <f t="shared" si="2"/>
        <v>0</v>
      </c>
      <c r="G14" s="16">
        <f t="shared" si="2"/>
        <v>432.3</v>
      </c>
      <c r="H14" s="16">
        <f t="shared" si="2"/>
        <v>435.9</v>
      </c>
      <c r="I14" s="16">
        <f t="shared" si="2"/>
        <v>0</v>
      </c>
      <c r="J14" s="12">
        <f t="shared" si="1"/>
        <v>0</v>
      </c>
      <c r="K14" s="12">
        <f t="shared" si="1"/>
        <v>0</v>
      </c>
      <c r="L14" s="12">
        <f t="shared" si="1"/>
        <v>0</v>
      </c>
    </row>
    <row r="15" spans="1:12" ht="15.75" x14ac:dyDescent="0.25">
      <c r="A15" s="3" t="s">
        <v>35</v>
      </c>
      <c r="B15" s="4" t="s">
        <v>36</v>
      </c>
      <c r="C15" s="8" t="s">
        <v>37</v>
      </c>
      <c r="D15" s="16">
        <v>432.3</v>
      </c>
      <c r="E15" s="16">
        <v>435.9</v>
      </c>
      <c r="F15" s="16">
        <v>0</v>
      </c>
      <c r="G15" s="16">
        <v>432.3</v>
      </c>
      <c r="H15" s="16">
        <v>435.9</v>
      </c>
      <c r="I15" s="16">
        <v>0</v>
      </c>
      <c r="J15" s="12">
        <f t="shared" si="1"/>
        <v>0</v>
      </c>
      <c r="K15" s="12">
        <f t="shared" si="1"/>
        <v>0</v>
      </c>
      <c r="L15" s="12">
        <f t="shared" si="1"/>
        <v>0</v>
      </c>
    </row>
    <row r="16" spans="1:12" ht="31.5" x14ac:dyDescent="0.25">
      <c r="A16" s="3" t="s">
        <v>38</v>
      </c>
      <c r="B16" s="4" t="s">
        <v>39</v>
      </c>
      <c r="C16" s="8" t="s">
        <v>40</v>
      </c>
      <c r="D16" s="16">
        <f t="shared" ref="D16:I16" si="3">D17+D18</f>
        <v>37239.033000000003</v>
      </c>
      <c r="E16" s="16">
        <f t="shared" si="3"/>
        <v>28409.026000000002</v>
      </c>
      <c r="F16" s="16">
        <f t="shared" si="3"/>
        <v>28813.025000000001</v>
      </c>
      <c r="G16" s="16">
        <f t="shared" si="3"/>
        <v>35850.230000000003</v>
      </c>
      <c r="H16" s="16">
        <f t="shared" si="3"/>
        <v>28409.026000000002</v>
      </c>
      <c r="I16" s="16">
        <f t="shared" si="3"/>
        <v>28813.025000000001</v>
      </c>
      <c r="J16" s="12">
        <f t="shared" si="1"/>
        <v>-1388.8029999999999</v>
      </c>
      <c r="K16" s="12">
        <f t="shared" si="1"/>
        <v>0</v>
      </c>
      <c r="L16" s="12">
        <f t="shared" si="1"/>
        <v>0</v>
      </c>
    </row>
    <row r="17" spans="1:12" ht="47.25" x14ac:dyDescent="0.25">
      <c r="A17" s="5" t="s">
        <v>41</v>
      </c>
      <c r="B17" s="4" t="s">
        <v>42</v>
      </c>
      <c r="C17" s="8" t="s">
        <v>43</v>
      </c>
      <c r="D17" s="16">
        <v>33000.302000000003</v>
      </c>
      <c r="E17" s="16">
        <v>28309.026000000002</v>
      </c>
      <c r="F17" s="16">
        <v>28283.025000000001</v>
      </c>
      <c r="G17" s="16">
        <v>31811.47</v>
      </c>
      <c r="H17" s="16">
        <v>28309.026000000002</v>
      </c>
      <c r="I17" s="16">
        <v>28283.025000000001</v>
      </c>
      <c r="J17" s="12">
        <f t="shared" si="1"/>
        <v>-1188.8320000000022</v>
      </c>
      <c r="K17" s="12">
        <f t="shared" si="1"/>
        <v>0</v>
      </c>
      <c r="L17" s="12">
        <f t="shared" si="1"/>
        <v>0</v>
      </c>
    </row>
    <row r="18" spans="1:12" ht="15.75" x14ac:dyDescent="0.25">
      <c r="A18" s="3" t="s">
        <v>44</v>
      </c>
      <c r="B18" s="4" t="s">
        <v>45</v>
      </c>
      <c r="C18" s="8" t="s">
        <v>46</v>
      </c>
      <c r="D18" s="16">
        <v>4238.7309999999998</v>
      </c>
      <c r="E18" s="16">
        <v>100</v>
      </c>
      <c r="F18" s="16">
        <v>530</v>
      </c>
      <c r="G18" s="16">
        <v>4038.76</v>
      </c>
      <c r="H18" s="16">
        <v>100</v>
      </c>
      <c r="I18" s="16">
        <v>530</v>
      </c>
      <c r="J18" s="12">
        <f t="shared" si="1"/>
        <v>-199.97099999999955</v>
      </c>
      <c r="K18" s="12">
        <f t="shared" si="1"/>
        <v>0</v>
      </c>
      <c r="L18" s="12">
        <f t="shared" si="1"/>
        <v>0</v>
      </c>
    </row>
    <row r="19" spans="1:12" ht="15.75" x14ac:dyDescent="0.25">
      <c r="A19" s="3" t="s">
        <v>47</v>
      </c>
      <c r="B19" s="4" t="s">
        <v>48</v>
      </c>
      <c r="C19" s="8" t="s">
        <v>49</v>
      </c>
      <c r="D19" s="16">
        <f t="shared" ref="D19:I19" si="4">+D21+D23+D22+D20</f>
        <v>229770.674</v>
      </c>
      <c r="E19" s="16">
        <f t="shared" si="4"/>
        <v>125413.817</v>
      </c>
      <c r="F19" s="16">
        <f t="shared" si="4"/>
        <v>109795.53</v>
      </c>
      <c r="G19" s="16">
        <f t="shared" si="4"/>
        <v>215280.68</v>
      </c>
      <c r="H19" s="16">
        <f t="shared" si="4"/>
        <v>125413.817</v>
      </c>
      <c r="I19" s="16">
        <f t="shared" si="4"/>
        <v>109795.53</v>
      </c>
      <c r="J19" s="12">
        <f t="shared" si="1"/>
        <v>-14489.994000000006</v>
      </c>
      <c r="K19" s="12">
        <f t="shared" si="1"/>
        <v>0</v>
      </c>
      <c r="L19" s="12">
        <f t="shared" si="1"/>
        <v>0</v>
      </c>
    </row>
    <row r="20" spans="1:12" ht="15.75" x14ac:dyDescent="0.25">
      <c r="A20" s="3" t="s">
        <v>50</v>
      </c>
      <c r="B20" s="4" t="s">
        <v>51</v>
      </c>
      <c r="C20" s="8" t="s">
        <v>52</v>
      </c>
      <c r="D20" s="16">
        <v>2200</v>
      </c>
      <c r="E20" s="16">
        <v>2200</v>
      </c>
      <c r="F20" s="16">
        <v>2200</v>
      </c>
      <c r="G20" s="16">
        <v>715.15</v>
      </c>
      <c r="H20" s="16">
        <v>2200</v>
      </c>
      <c r="I20" s="16">
        <v>2200</v>
      </c>
      <c r="J20" s="12">
        <f t="shared" si="1"/>
        <v>-1484.85</v>
      </c>
      <c r="K20" s="12">
        <f t="shared" si="1"/>
        <v>0</v>
      </c>
      <c r="L20" s="12">
        <f t="shared" si="1"/>
        <v>0</v>
      </c>
    </row>
    <row r="21" spans="1:12" ht="15.75" x14ac:dyDescent="0.25">
      <c r="A21" s="3" t="s">
        <v>53</v>
      </c>
      <c r="B21" s="4" t="s">
        <v>54</v>
      </c>
      <c r="C21" s="8" t="s">
        <v>55</v>
      </c>
      <c r="D21" s="16">
        <v>22541.9</v>
      </c>
      <c r="E21" s="16">
        <v>23849.3</v>
      </c>
      <c r="F21" s="16">
        <v>25184.9</v>
      </c>
      <c r="G21" s="16">
        <v>22433.89</v>
      </c>
      <c r="H21" s="16">
        <v>23849.3</v>
      </c>
      <c r="I21" s="16">
        <v>25184.9</v>
      </c>
      <c r="J21" s="12">
        <f t="shared" si="1"/>
        <v>-108.01000000000204</v>
      </c>
      <c r="K21" s="12">
        <f t="shared" si="1"/>
        <v>0</v>
      </c>
      <c r="L21" s="12">
        <f t="shared" si="1"/>
        <v>0</v>
      </c>
    </row>
    <row r="22" spans="1:12" ht="15.75" x14ac:dyDescent="0.25">
      <c r="A22" s="3" t="s">
        <v>56</v>
      </c>
      <c r="B22" s="4" t="s">
        <v>57</v>
      </c>
      <c r="C22" s="8" t="s">
        <v>58</v>
      </c>
      <c r="D22" s="16">
        <v>112286.799</v>
      </c>
      <c r="E22" s="16">
        <v>54656.540999999997</v>
      </c>
      <c r="F22" s="16">
        <v>39841.883999999998</v>
      </c>
      <c r="G22" s="16">
        <v>110679.5</v>
      </c>
      <c r="H22" s="16">
        <v>54656.540999999997</v>
      </c>
      <c r="I22" s="16">
        <v>39841.883999999998</v>
      </c>
      <c r="J22" s="12">
        <f t="shared" si="1"/>
        <v>-1607.2989999999991</v>
      </c>
      <c r="K22" s="12">
        <f t="shared" si="1"/>
        <v>0</v>
      </c>
      <c r="L22" s="12">
        <f t="shared" si="1"/>
        <v>0</v>
      </c>
    </row>
    <row r="23" spans="1:12" ht="15.75" x14ac:dyDescent="0.25">
      <c r="A23" s="3" t="s">
        <v>59</v>
      </c>
      <c r="B23" s="4" t="s">
        <v>60</v>
      </c>
      <c r="C23" s="8" t="s">
        <v>61</v>
      </c>
      <c r="D23" s="16">
        <v>92741.975000000006</v>
      </c>
      <c r="E23" s="16">
        <v>44707.976000000002</v>
      </c>
      <c r="F23" s="16">
        <v>42568.745999999999</v>
      </c>
      <c r="G23" s="16">
        <v>81452.14</v>
      </c>
      <c r="H23" s="16">
        <v>44707.976000000002</v>
      </c>
      <c r="I23" s="16">
        <v>42568.745999999999</v>
      </c>
      <c r="J23" s="12">
        <f t="shared" si="1"/>
        <v>-11289.835000000006</v>
      </c>
      <c r="K23" s="12">
        <f t="shared" si="1"/>
        <v>0</v>
      </c>
      <c r="L23" s="12">
        <f t="shared" si="1"/>
        <v>0</v>
      </c>
    </row>
    <row r="24" spans="1:12" ht="15.75" x14ac:dyDescent="0.25">
      <c r="A24" s="3" t="s">
        <v>62</v>
      </c>
      <c r="B24" s="4" t="s">
        <v>63</v>
      </c>
      <c r="C24" s="8" t="s">
        <v>64</v>
      </c>
      <c r="D24" s="16">
        <f t="shared" ref="D24:I24" si="5">D25+D26+D27+D28</f>
        <v>997486.14100000006</v>
      </c>
      <c r="E24" s="16">
        <f t="shared" si="5"/>
        <v>446683.47899999999</v>
      </c>
      <c r="F24" s="16">
        <f t="shared" si="5"/>
        <v>418095.283</v>
      </c>
      <c r="G24" s="16">
        <f t="shared" si="5"/>
        <v>945254.17999999993</v>
      </c>
      <c r="H24" s="16">
        <f t="shared" si="5"/>
        <v>446683.47899999999</v>
      </c>
      <c r="I24" s="16">
        <f t="shared" si="5"/>
        <v>418095.283</v>
      </c>
      <c r="J24" s="12">
        <f t="shared" si="1"/>
        <v>-52231.961000000127</v>
      </c>
      <c r="K24" s="12">
        <f t="shared" si="1"/>
        <v>0</v>
      </c>
      <c r="L24" s="12">
        <f t="shared" si="1"/>
        <v>0</v>
      </c>
    </row>
    <row r="25" spans="1:12" ht="15.75" x14ac:dyDescent="0.25">
      <c r="A25" s="3" t="s">
        <v>65</v>
      </c>
      <c r="B25" s="4" t="s">
        <v>66</v>
      </c>
      <c r="C25" s="8" t="s">
        <v>67</v>
      </c>
      <c r="D25" s="16">
        <v>349348.94099999999</v>
      </c>
      <c r="E25" s="16">
        <v>65358.875999999997</v>
      </c>
      <c r="F25" s="16">
        <v>8839.8799999999992</v>
      </c>
      <c r="G25" s="16">
        <v>301570.98</v>
      </c>
      <c r="H25" s="16">
        <v>65358.875999999997</v>
      </c>
      <c r="I25" s="16">
        <v>8839.8799999999992</v>
      </c>
      <c r="J25" s="12">
        <f t="shared" si="1"/>
        <v>-47777.96100000001</v>
      </c>
      <c r="K25" s="12">
        <f t="shared" si="1"/>
        <v>0</v>
      </c>
      <c r="L25" s="12">
        <f t="shared" si="1"/>
        <v>0</v>
      </c>
    </row>
    <row r="26" spans="1:12" ht="15.75" x14ac:dyDescent="0.25">
      <c r="A26" s="3" t="s">
        <v>68</v>
      </c>
      <c r="B26" s="4" t="s">
        <v>69</v>
      </c>
      <c r="C26" s="8" t="s">
        <v>70</v>
      </c>
      <c r="D26" s="16">
        <v>545291.18599999999</v>
      </c>
      <c r="E26" s="16">
        <v>329396.34899999999</v>
      </c>
      <c r="F26" s="16">
        <v>356350.8</v>
      </c>
      <c r="G26" s="16">
        <v>545957.43999999994</v>
      </c>
      <c r="H26" s="16">
        <v>329396.34899999999</v>
      </c>
      <c r="I26" s="16">
        <v>356350.8</v>
      </c>
      <c r="J26" s="12">
        <f t="shared" si="1"/>
        <v>666.25399999995716</v>
      </c>
      <c r="K26" s="12">
        <f t="shared" si="1"/>
        <v>0</v>
      </c>
      <c r="L26" s="12">
        <f t="shared" si="1"/>
        <v>0</v>
      </c>
    </row>
    <row r="27" spans="1:12" ht="15.75" x14ac:dyDescent="0.25">
      <c r="A27" s="3" t="s">
        <v>71</v>
      </c>
      <c r="B27" s="4" t="s">
        <v>72</v>
      </c>
      <c r="C27" s="8" t="s">
        <v>73</v>
      </c>
      <c r="D27" s="16">
        <v>77751.956999999995</v>
      </c>
      <c r="E27" s="16">
        <v>33146.99</v>
      </c>
      <c r="F27" s="16">
        <v>34123.339</v>
      </c>
      <c r="G27" s="16">
        <v>71864.09</v>
      </c>
      <c r="H27" s="16">
        <v>33146.99</v>
      </c>
      <c r="I27" s="16">
        <v>34123.339</v>
      </c>
      <c r="J27" s="12">
        <f t="shared" si="1"/>
        <v>-5887.8669999999984</v>
      </c>
      <c r="K27" s="12">
        <f t="shared" si="1"/>
        <v>0</v>
      </c>
      <c r="L27" s="12">
        <f t="shared" si="1"/>
        <v>0</v>
      </c>
    </row>
    <row r="28" spans="1:12" ht="31.5" x14ac:dyDescent="0.25">
      <c r="A28" s="3" t="s">
        <v>74</v>
      </c>
      <c r="B28" s="4" t="s">
        <v>75</v>
      </c>
      <c r="C28" s="8" t="s">
        <v>76</v>
      </c>
      <c r="D28" s="16">
        <v>25094.057000000001</v>
      </c>
      <c r="E28" s="16">
        <v>18781.263999999999</v>
      </c>
      <c r="F28" s="16">
        <v>18781.263999999999</v>
      </c>
      <c r="G28" s="16">
        <v>25861.67</v>
      </c>
      <c r="H28" s="16">
        <v>18781.263999999999</v>
      </c>
      <c r="I28" s="16">
        <v>18781.263999999999</v>
      </c>
      <c r="J28" s="12">
        <f t="shared" si="1"/>
        <v>767.61299999999756</v>
      </c>
      <c r="K28" s="12">
        <f t="shared" si="1"/>
        <v>0</v>
      </c>
      <c r="L28" s="12">
        <f t="shared" si="1"/>
        <v>0</v>
      </c>
    </row>
    <row r="29" spans="1:12" ht="15.75" x14ac:dyDescent="0.25">
      <c r="A29" s="3" t="s">
        <v>77</v>
      </c>
      <c r="B29" s="4" t="s">
        <v>78</v>
      </c>
      <c r="C29" s="8" t="s">
        <v>79</v>
      </c>
      <c r="D29" s="16">
        <f t="shared" ref="D29:I29" si="6">D30+D31+D32+D33</f>
        <v>585737.951</v>
      </c>
      <c r="E29" s="16">
        <f t="shared" si="6"/>
        <v>531903.37299999991</v>
      </c>
      <c r="F29" s="16">
        <f t="shared" si="6"/>
        <v>493336.59799999994</v>
      </c>
      <c r="G29" s="16">
        <f t="shared" si="6"/>
        <v>587483.9</v>
      </c>
      <c r="H29" s="16">
        <f t="shared" si="6"/>
        <v>531903.37299999991</v>
      </c>
      <c r="I29" s="16">
        <f t="shared" si="6"/>
        <v>493336.59799999994</v>
      </c>
      <c r="J29" s="12">
        <f t="shared" si="1"/>
        <v>1745.9490000000224</v>
      </c>
      <c r="K29" s="12">
        <f t="shared" si="1"/>
        <v>0</v>
      </c>
      <c r="L29" s="12">
        <f t="shared" si="1"/>
        <v>0</v>
      </c>
    </row>
    <row r="30" spans="1:12" ht="15.75" x14ac:dyDescent="0.25">
      <c r="A30" s="3" t="s">
        <v>80</v>
      </c>
      <c r="B30" s="4" t="s">
        <v>81</v>
      </c>
      <c r="C30" s="8" t="s">
        <v>82</v>
      </c>
      <c r="D30" s="16">
        <v>134788.147</v>
      </c>
      <c r="E30" s="16">
        <v>117984.53599999999</v>
      </c>
      <c r="F30" s="16">
        <v>115336.132</v>
      </c>
      <c r="G30" s="16">
        <v>128652.91</v>
      </c>
      <c r="H30" s="16">
        <v>117984.53599999999</v>
      </c>
      <c r="I30" s="16">
        <v>115336.132</v>
      </c>
      <c r="J30" s="12">
        <f t="shared" si="1"/>
        <v>-6135.2369999999937</v>
      </c>
      <c r="K30" s="12">
        <f t="shared" si="1"/>
        <v>0</v>
      </c>
      <c r="L30" s="12">
        <f t="shared" si="1"/>
        <v>0</v>
      </c>
    </row>
    <row r="31" spans="1:12" ht="15.75" x14ac:dyDescent="0.25">
      <c r="A31" s="3" t="s">
        <v>83</v>
      </c>
      <c r="B31" s="4" t="s">
        <v>84</v>
      </c>
      <c r="C31" s="8" t="s">
        <v>85</v>
      </c>
      <c r="D31" s="16">
        <v>370054.60800000001</v>
      </c>
      <c r="E31" s="16">
        <v>344120.79399999999</v>
      </c>
      <c r="F31" s="16">
        <v>310045.61</v>
      </c>
      <c r="G31" s="16">
        <v>376441.1</v>
      </c>
      <c r="H31" s="16">
        <v>344120.79399999999</v>
      </c>
      <c r="I31" s="16">
        <v>310045.61</v>
      </c>
      <c r="J31" s="12">
        <f t="shared" si="1"/>
        <v>6386.4919999999693</v>
      </c>
      <c r="K31" s="12">
        <f t="shared" si="1"/>
        <v>0</v>
      </c>
      <c r="L31" s="12">
        <f t="shared" si="1"/>
        <v>0</v>
      </c>
    </row>
    <row r="32" spans="1:12" ht="15.75" x14ac:dyDescent="0.25">
      <c r="A32" s="3" t="s">
        <v>86</v>
      </c>
      <c r="B32" s="4" t="s">
        <v>87</v>
      </c>
      <c r="C32" s="8" t="s">
        <v>88</v>
      </c>
      <c r="D32" s="16">
        <v>15944.103999999999</v>
      </c>
      <c r="E32" s="16">
        <v>10545.05</v>
      </c>
      <c r="F32" s="16">
        <v>10545.045</v>
      </c>
      <c r="G32" s="16">
        <v>16311.8</v>
      </c>
      <c r="H32" s="16">
        <v>10545.05</v>
      </c>
      <c r="I32" s="16">
        <v>10545.045</v>
      </c>
      <c r="J32" s="12">
        <f t="shared" si="1"/>
        <v>367.69599999999991</v>
      </c>
      <c r="K32" s="12">
        <f t="shared" si="1"/>
        <v>0</v>
      </c>
      <c r="L32" s="12">
        <f t="shared" si="1"/>
        <v>0</v>
      </c>
    </row>
    <row r="33" spans="1:12" ht="15.75" x14ac:dyDescent="0.25">
      <c r="A33" s="3" t="s">
        <v>89</v>
      </c>
      <c r="B33" s="4" t="s">
        <v>90</v>
      </c>
      <c r="C33" s="8" t="s">
        <v>91</v>
      </c>
      <c r="D33" s="16">
        <v>64951.091999999997</v>
      </c>
      <c r="E33" s="16">
        <v>59252.993000000002</v>
      </c>
      <c r="F33" s="16">
        <v>57409.811000000002</v>
      </c>
      <c r="G33" s="16">
        <v>66078.09</v>
      </c>
      <c r="H33" s="16">
        <v>59252.993000000002</v>
      </c>
      <c r="I33" s="16">
        <v>57409.811000000002</v>
      </c>
      <c r="J33" s="12">
        <f t="shared" si="1"/>
        <v>1126.9979999999996</v>
      </c>
      <c r="K33" s="12">
        <f t="shared" si="1"/>
        <v>0</v>
      </c>
      <c r="L33" s="12">
        <f t="shared" si="1"/>
        <v>0</v>
      </c>
    </row>
    <row r="34" spans="1:12" ht="15.75" x14ac:dyDescent="0.25">
      <c r="A34" s="3" t="s">
        <v>92</v>
      </c>
      <c r="B34" s="4" t="s">
        <v>93</v>
      </c>
      <c r="C34" s="8" t="s">
        <v>94</v>
      </c>
      <c r="D34" s="16">
        <f t="shared" ref="D34:I34" si="7">D35+D36</f>
        <v>122943.77299999999</v>
      </c>
      <c r="E34" s="16">
        <f t="shared" si="7"/>
        <v>104456.144</v>
      </c>
      <c r="F34" s="16">
        <f t="shared" si="7"/>
        <v>104448.666</v>
      </c>
      <c r="G34" s="16">
        <f t="shared" si="7"/>
        <v>128675.61</v>
      </c>
      <c r="H34" s="16">
        <f t="shared" si="7"/>
        <v>104456.144</v>
      </c>
      <c r="I34" s="16">
        <f t="shared" si="7"/>
        <v>104448.666</v>
      </c>
      <c r="J34" s="12">
        <f t="shared" si="1"/>
        <v>5731.8370000000141</v>
      </c>
      <c r="K34" s="12">
        <f t="shared" si="1"/>
        <v>0</v>
      </c>
      <c r="L34" s="12">
        <f t="shared" si="1"/>
        <v>0</v>
      </c>
    </row>
    <row r="35" spans="1:12" ht="15.75" x14ac:dyDescent="0.25">
      <c r="A35" s="3" t="s">
        <v>95</v>
      </c>
      <c r="B35" s="4" t="s">
        <v>96</v>
      </c>
      <c r="C35" s="8" t="s">
        <v>97</v>
      </c>
      <c r="D35" s="16">
        <v>96561.357999999993</v>
      </c>
      <c r="E35" s="16">
        <v>81679.657999999996</v>
      </c>
      <c r="F35" s="16">
        <v>81672.179999999993</v>
      </c>
      <c r="G35" s="16">
        <v>100986.97</v>
      </c>
      <c r="H35" s="16">
        <v>81679.657999999996</v>
      </c>
      <c r="I35" s="16">
        <v>81672.179999999993</v>
      </c>
      <c r="J35" s="12">
        <f t="shared" si="1"/>
        <v>4425.6120000000083</v>
      </c>
      <c r="K35" s="12">
        <f t="shared" si="1"/>
        <v>0</v>
      </c>
      <c r="L35" s="12">
        <f t="shared" si="1"/>
        <v>0</v>
      </c>
    </row>
    <row r="36" spans="1:12" ht="15.75" x14ac:dyDescent="0.25">
      <c r="A36" s="3" t="s">
        <v>98</v>
      </c>
      <c r="B36" s="4" t="s">
        <v>99</v>
      </c>
      <c r="C36" s="8" t="s">
        <v>100</v>
      </c>
      <c r="D36" s="16">
        <v>26382.415000000001</v>
      </c>
      <c r="E36" s="16">
        <v>22776.486000000001</v>
      </c>
      <c r="F36" s="16">
        <v>22776.486000000001</v>
      </c>
      <c r="G36" s="16">
        <v>27688.639999999999</v>
      </c>
      <c r="H36" s="16">
        <v>22776.486000000001</v>
      </c>
      <c r="I36" s="16">
        <v>22776.486000000001</v>
      </c>
      <c r="J36" s="12">
        <f t="shared" si="1"/>
        <v>1306.2249999999985</v>
      </c>
      <c r="K36" s="12">
        <f t="shared" si="1"/>
        <v>0</v>
      </c>
      <c r="L36" s="12">
        <f t="shared" si="1"/>
        <v>0</v>
      </c>
    </row>
    <row r="37" spans="1:12" ht="15.75" x14ac:dyDescent="0.25">
      <c r="A37" s="3" t="s">
        <v>101</v>
      </c>
      <c r="B37" s="4" t="s">
        <v>102</v>
      </c>
      <c r="C37" s="8" t="s">
        <v>103</v>
      </c>
      <c r="D37" s="16">
        <f t="shared" ref="D37:I37" si="8">D38+D39+D40+D41+D42</f>
        <v>110453.016</v>
      </c>
      <c r="E37" s="16">
        <f t="shared" si="8"/>
        <v>66759.298999999999</v>
      </c>
      <c r="F37" s="16">
        <f t="shared" si="8"/>
        <v>66151.222000000009</v>
      </c>
      <c r="G37" s="16">
        <f t="shared" si="8"/>
        <v>111161.14000000001</v>
      </c>
      <c r="H37" s="16">
        <f t="shared" si="8"/>
        <v>66759.298999999999</v>
      </c>
      <c r="I37" s="16">
        <f t="shared" si="8"/>
        <v>66151.222000000009</v>
      </c>
      <c r="J37" s="12">
        <f t="shared" si="1"/>
        <v>708.12400000001071</v>
      </c>
      <c r="K37" s="12">
        <f t="shared" si="1"/>
        <v>0</v>
      </c>
      <c r="L37" s="12">
        <f t="shared" si="1"/>
        <v>0</v>
      </c>
    </row>
    <row r="38" spans="1:12" ht="15.75" x14ac:dyDescent="0.25">
      <c r="A38" s="3" t="s">
        <v>104</v>
      </c>
      <c r="B38" s="4" t="s">
        <v>105</v>
      </c>
      <c r="C38" s="8" t="s">
        <v>106</v>
      </c>
      <c r="D38" s="16">
        <v>500</v>
      </c>
      <c r="E38" s="16">
        <v>500</v>
      </c>
      <c r="F38" s="16">
        <v>500</v>
      </c>
      <c r="G38" s="16">
        <v>354.2</v>
      </c>
      <c r="H38" s="16">
        <v>500</v>
      </c>
      <c r="I38" s="16">
        <v>500</v>
      </c>
      <c r="J38" s="12">
        <f t="shared" si="1"/>
        <v>-145.80000000000001</v>
      </c>
      <c r="K38" s="12">
        <f t="shared" si="1"/>
        <v>0</v>
      </c>
      <c r="L38" s="12">
        <f t="shared" si="1"/>
        <v>0</v>
      </c>
    </row>
    <row r="39" spans="1:12" ht="15.75" x14ac:dyDescent="0.25">
      <c r="A39" s="3" t="s">
        <v>107</v>
      </c>
      <c r="B39" s="4" t="s">
        <v>108</v>
      </c>
      <c r="C39" s="8" t="s">
        <v>109</v>
      </c>
      <c r="D39" s="16">
        <v>29301.972000000002</v>
      </c>
      <c r="E39" s="16">
        <v>27882</v>
      </c>
      <c r="F39" s="16">
        <v>27882</v>
      </c>
      <c r="G39" s="16">
        <v>30469.96</v>
      </c>
      <c r="H39" s="16">
        <v>27882</v>
      </c>
      <c r="I39" s="16">
        <v>27882</v>
      </c>
      <c r="J39" s="12">
        <f t="shared" si="1"/>
        <v>1167.9879999999976</v>
      </c>
      <c r="K39" s="12">
        <f t="shared" si="1"/>
        <v>0</v>
      </c>
      <c r="L39" s="12">
        <f t="shared" si="1"/>
        <v>0</v>
      </c>
    </row>
    <row r="40" spans="1:12" ht="15.75" x14ac:dyDescent="0.25">
      <c r="A40" s="3" t="s">
        <v>110</v>
      </c>
      <c r="B40" s="4" t="s">
        <v>111</v>
      </c>
      <c r="C40" s="8" t="s">
        <v>112</v>
      </c>
      <c r="D40" s="16">
        <v>25764.13</v>
      </c>
      <c r="E40" s="16">
        <v>18835.377</v>
      </c>
      <c r="F40" s="16">
        <v>18227.3</v>
      </c>
      <c r="G40" s="16">
        <v>25279.279999999999</v>
      </c>
      <c r="H40" s="16">
        <v>18835.377</v>
      </c>
      <c r="I40" s="16">
        <v>18227.3</v>
      </c>
      <c r="J40" s="12">
        <f t="shared" si="1"/>
        <v>-484.85000000000218</v>
      </c>
      <c r="K40" s="12">
        <f t="shared" si="1"/>
        <v>0</v>
      </c>
      <c r="L40" s="12">
        <f t="shared" si="1"/>
        <v>0</v>
      </c>
    </row>
    <row r="41" spans="1:12" ht="15.75" x14ac:dyDescent="0.25">
      <c r="A41" s="3" t="s">
        <v>113</v>
      </c>
      <c r="B41" s="4" t="s">
        <v>114</v>
      </c>
      <c r="C41" s="8" t="s">
        <v>115</v>
      </c>
      <c r="D41" s="16">
        <v>2095.3000000000002</v>
      </c>
      <c r="E41" s="16">
        <v>2315.8000000000002</v>
      </c>
      <c r="F41" s="16">
        <v>2315.8000000000002</v>
      </c>
      <c r="G41" s="16">
        <v>2095.3000000000002</v>
      </c>
      <c r="H41" s="16">
        <v>2315.8000000000002</v>
      </c>
      <c r="I41" s="16">
        <v>2315.8000000000002</v>
      </c>
      <c r="J41" s="12">
        <f t="shared" si="1"/>
        <v>0</v>
      </c>
      <c r="K41" s="12">
        <f t="shared" si="1"/>
        <v>0</v>
      </c>
      <c r="L41" s="12">
        <f t="shared" si="1"/>
        <v>0</v>
      </c>
    </row>
    <row r="42" spans="1:12" ht="15.75" x14ac:dyDescent="0.25">
      <c r="A42" s="3" t="s">
        <v>116</v>
      </c>
      <c r="B42" s="4" t="s">
        <v>117</v>
      </c>
      <c r="C42" s="8" t="s">
        <v>118</v>
      </c>
      <c r="D42" s="16">
        <v>52791.614000000001</v>
      </c>
      <c r="E42" s="16">
        <v>17226.121999999999</v>
      </c>
      <c r="F42" s="16">
        <v>17226.121999999999</v>
      </c>
      <c r="G42" s="16">
        <v>52962.400000000001</v>
      </c>
      <c r="H42" s="16">
        <v>17226.121999999999</v>
      </c>
      <c r="I42" s="16">
        <v>17226.121999999999</v>
      </c>
      <c r="J42" s="12">
        <f t="shared" si="1"/>
        <v>170.78600000000006</v>
      </c>
      <c r="K42" s="12">
        <f t="shared" si="1"/>
        <v>0</v>
      </c>
      <c r="L42" s="12">
        <f t="shared" si="1"/>
        <v>0</v>
      </c>
    </row>
    <row r="43" spans="1:12" ht="15.75" x14ac:dyDescent="0.25">
      <c r="A43" s="3" t="s">
        <v>119</v>
      </c>
      <c r="B43" s="4" t="s">
        <v>120</v>
      </c>
      <c r="C43" s="8" t="s">
        <v>121</v>
      </c>
      <c r="D43" s="16">
        <f t="shared" ref="D43:I43" si="9">D44</f>
        <v>226117.39499999999</v>
      </c>
      <c r="E43" s="16">
        <f t="shared" si="9"/>
        <v>28671.26</v>
      </c>
      <c r="F43" s="16">
        <f t="shared" si="9"/>
        <v>28671.26</v>
      </c>
      <c r="G43" s="16">
        <f t="shared" si="9"/>
        <v>215880.73</v>
      </c>
      <c r="H43" s="16">
        <f t="shared" si="9"/>
        <v>28671.26</v>
      </c>
      <c r="I43" s="16">
        <f t="shared" si="9"/>
        <v>28671.26</v>
      </c>
      <c r="J43" s="12">
        <f t="shared" si="1"/>
        <v>-10236.664999999979</v>
      </c>
      <c r="K43" s="12">
        <f t="shared" si="1"/>
        <v>0</v>
      </c>
      <c r="L43" s="12">
        <f t="shared" si="1"/>
        <v>0</v>
      </c>
    </row>
    <row r="44" spans="1:12" ht="15.75" x14ac:dyDescent="0.25">
      <c r="A44" s="3" t="s">
        <v>122</v>
      </c>
      <c r="B44" s="4" t="s">
        <v>123</v>
      </c>
      <c r="C44" s="8" t="s">
        <v>124</v>
      </c>
      <c r="D44" s="16">
        <v>226117.39499999999</v>
      </c>
      <c r="E44" s="16">
        <v>28671.26</v>
      </c>
      <c r="F44" s="16">
        <v>28671.26</v>
      </c>
      <c r="G44" s="16">
        <v>215880.73</v>
      </c>
      <c r="H44" s="16">
        <v>28671.26</v>
      </c>
      <c r="I44" s="16">
        <v>28671.26</v>
      </c>
      <c r="J44" s="12">
        <f t="shared" si="1"/>
        <v>-10236.664999999979</v>
      </c>
      <c r="K44" s="12">
        <f t="shared" si="1"/>
        <v>0</v>
      </c>
      <c r="L44" s="12">
        <f t="shared" si="1"/>
        <v>0</v>
      </c>
    </row>
    <row r="45" spans="1:12" ht="15.75" x14ac:dyDescent="0.25">
      <c r="A45" s="3" t="s">
        <v>125</v>
      </c>
      <c r="B45" s="4" t="s">
        <v>126</v>
      </c>
      <c r="C45" s="8" t="s">
        <v>127</v>
      </c>
      <c r="D45" s="16">
        <f t="shared" ref="D45:I45" si="10">+D46</f>
        <v>19947.358</v>
      </c>
      <c r="E45" s="16">
        <f t="shared" si="10"/>
        <v>18445.995999999999</v>
      </c>
      <c r="F45" s="16">
        <f t="shared" si="10"/>
        <v>18445.995999999999</v>
      </c>
      <c r="G45" s="16">
        <f t="shared" si="10"/>
        <v>21048.33</v>
      </c>
      <c r="H45" s="16">
        <f t="shared" si="10"/>
        <v>18445.995999999999</v>
      </c>
      <c r="I45" s="16">
        <f t="shared" si="10"/>
        <v>18445.995999999999</v>
      </c>
      <c r="J45" s="12">
        <f t="shared" si="1"/>
        <v>1100.9720000000016</v>
      </c>
      <c r="K45" s="12">
        <f t="shared" si="1"/>
        <v>0</v>
      </c>
      <c r="L45" s="12">
        <f t="shared" si="1"/>
        <v>0</v>
      </c>
    </row>
    <row r="46" spans="1:12" ht="15.75" x14ac:dyDescent="0.25">
      <c r="A46" s="3" t="s">
        <v>128</v>
      </c>
      <c r="B46" s="4" t="s">
        <v>129</v>
      </c>
      <c r="C46" s="8" t="s">
        <v>130</v>
      </c>
      <c r="D46" s="18">
        <v>19947.358</v>
      </c>
      <c r="E46" s="18">
        <v>18445.995999999999</v>
      </c>
      <c r="F46" s="18">
        <v>18445.995999999999</v>
      </c>
      <c r="G46" s="18">
        <v>21048.33</v>
      </c>
      <c r="H46" s="18">
        <v>18445.995999999999</v>
      </c>
      <c r="I46" s="18">
        <v>18445.995999999999</v>
      </c>
      <c r="J46" s="12">
        <f t="shared" si="1"/>
        <v>1100.9720000000016</v>
      </c>
      <c r="K46" s="12">
        <f t="shared" si="1"/>
        <v>0</v>
      </c>
      <c r="L46" s="12">
        <f t="shared" si="1"/>
        <v>0</v>
      </c>
    </row>
    <row r="47" spans="1:12" ht="15.75" x14ac:dyDescent="0.25">
      <c r="A47" s="20" t="s">
        <v>131</v>
      </c>
      <c r="B47" s="21"/>
      <c r="C47" s="13"/>
      <c r="D47" s="11">
        <f t="shared" ref="D47:I47" si="11">D6+D14+D16+D19+D24+D29+D34+D37+D43+D45</f>
        <v>2541459.4040000001</v>
      </c>
      <c r="E47" s="11">
        <f t="shared" si="11"/>
        <v>1537843.2540000002</v>
      </c>
      <c r="F47" s="11">
        <f t="shared" si="11"/>
        <v>1454422.54</v>
      </c>
      <c r="G47" s="11">
        <f t="shared" si="11"/>
        <v>2479090.1</v>
      </c>
      <c r="H47" s="11">
        <f t="shared" si="11"/>
        <v>1537843.2540000002</v>
      </c>
      <c r="I47" s="11">
        <f t="shared" si="11"/>
        <v>1454422.54</v>
      </c>
      <c r="J47" s="11">
        <f t="shared" si="1"/>
        <v>-62369.304000000004</v>
      </c>
      <c r="K47" s="11">
        <f t="shared" si="1"/>
        <v>0</v>
      </c>
      <c r="L47" s="11">
        <f t="shared" si="1"/>
        <v>0</v>
      </c>
    </row>
  </sheetData>
  <mergeCells count="2">
    <mergeCell ref="B2:K2"/>
    <mergeCell ref="A47:B47"/>
  </mergeCells>
  <pageMargins left="0.70866141732283472" right="0.70866141732283472" top="0.74803149606299213" bottom="0.74803149606299213" header="0.31496062992125984" footer="0.31496062992125984"/>
  <pageSetup paperSize="9" scale="57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7"/>
  <sheetViews>
    <sheetView tabSelected="1" workbookViewId="0">
      <selection activeCell="H47" sqref="H47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1" style="1" customWidth="1"/>
    <col min="5" max="5" width="21.5703125" style="1" customWidth="1"/>
    <col min="6" max="6" width="21.28515625" style="1" customWidth="1"/>
    <col min="7" max="7" width="22" style="1" customWidth="1"/>
    <col min="8" max="8" width="21.7109375" style="1" customWidth="1"/>
    <col min="9" max="9" width="21.4257812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9" t="s">
        <v>135</v>
      </c>
      <c r="C2" s="19"/>
      <c r="D2" s="19"/>
      <c r="E2" s="19"/>
      <c r="F2" s="19"/>
      <c r="G2" s="19"/>
      <c r="H2" s="19"/>
      <c r="I2" s="19"/>
      <c r="J2" s="19"/>
      <c r="K2" s="19"/>
    </row>
    <row r="3" spans="1:12" x14ac:dyDescent="0.25">
      <c r="L3" s="14" t="s">
        <v>136</v>
      </c>
    </row>
    <row r="4" spans="1:12" ht="60" x14ac:dyDescent="0.25">
      <c r="A4" s="17" t="s">
        <v>0</v>
      </c>
      <c r="B4" s="17" t="s">
        <v>174</v>
      </c>
      <c r="C4" s="17" t="s">
        <v>1</v>
      </c>
      <c r="D4" s="17" t="s">
        <v>168</v>
      </c>
      <c r="E4" s="17" t="s">
        <v>169</v>
      </c>
      <c r="F4" s="17" t="s">
        <v>170</v>
      </c>
      <c r="G4" s="17" t="s">
        <v>171</v>
      </c>
      <c r="H4" s="17" t="s">
        <v>172</v>
      </c>
      <c r="I4" s="17" t="s">
        <v>173</v>
      </c>
      <c r="J4" s="17" t="s">
        <v>5</v>
      </c>
      <c r="K4" s="17" t="s">
        <v>6</v>
      </c>
      <c r="L4" s="17" t="s">
        <v>7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132</v>
      </c>
      <c r="K5" s="2" t="s">
        <v>133</v>
      </c>
      <c r="L5" s="2" t="s">
        <v>134</v>
      </c>
    </row>
    <row r="6" spans="1:12" ht="15.75" x14ac:dyDescent="0.25">
      <c r="A6" s="3" t="s">
        <v>8</v>
      </c>
      <c r="B6" s="4" t="s">
        <v>9</v>
      </c>
      <c r="C6" s="6" t="s">
        <v>10</v>
      </c>
      <c r="D6" s="15">
        <f t="shared" ref="D6:I6" si="0">D7+D8+D9+D11+D12+D13+D10</f>
        <v>218023</v>
      </c>
      <c r="E6" s="15">
        <f t="shared" si="0"/>
        <v>186664.95999999999</v>
      </c>
      <c r="F6" s="15">
        <f t="shared" si="0"/>
        <v>186664.95999999999</v>
      </c>
      <c r="G6" s="15">
        <f t="shared" si="0"/>
        <v>218023</v>
      </c>
      <c r="H6" s="15">
        <f t="shared" si="0"/>
        <v>186664.95999999999</v>
      </c>
      <c r="I6" s="15">
        <f t="shared" si="0"/>
        <v>186664.95999999999</v>
      </c>
      <c r="J6" s="12">
        <f t="shared" ref="J6:L47" si="1">G6-D6</f>
        <v>0</v>
      </c>
      <c r="K6" s="12">
        <f t="shared" si="1"/>
        <v>0</v>
      </c>
      <c r="L6" s="12">
        <f t="shared" si="1"/>
        <v>0</v>
      </c>
    </row>
    <row r="7" spans="1:12" ht="47.25" x14ac:dyDescent="0.25">
      <c r="A7" s="5" t="s">
        <v>11</v>
      </c>
      <c r="B7" s="4" t="s">
        <v>12</v>
      </c>
      <c r="C7" s="8" t="s">
        <v>13</v>
      </c>
      <c r="D7" s="16">
        <v>6659.43</v>
      </c>
      <c r="E7" s="16">
        <v>6605.8029999999999</v>
      </c>
      <c r="F7" s="16">
        <v>6667.8029999999999</v>
      </c>
      <c r="G7" s="16">
        <v>6659.43</v>
      </c>
      <c r="H7" s="16">
        <v>6605.8029999999999</v>
      </c>
      <c r="I7" s="16">
        <v>6667.8029999999999</v>
      </c>
      <c r="J7" s="12">
        <f t="shared" si="1"/>
        <v>0</v>
      </c>
      <c r="K7" s="12">
        <f t="shared" si="1"/>
        <v>0</v>
      </c>
      <c r="L7" s="12">
        <f t="shared" si="1"/>
        <v>0</v>
      </c>
    </row>
    <row r="8" spans="1:12" ht="63" x14ac:dyDescent="0.25">
      <c r="A8" s="3" t="s">
        <v>14</v>
      </c>
      <c r="B8" s="4" t="s">
        <v>15</v>
      </c>
      <c r="C8" s="8" t="s">
        <v>16</v>
      </c>
      <c r="D8" s="16">
        <v>4834.5600000000004</v>
      </c>
      <c r="E8" s="16">
        <v>4632.3019999999997</v>
      </c>
      <c r="F8" s="16">
        <v>4632.3019999999997</v>
      </c>
      <c r="G8" s="16">
        <v>4834.5600000000004</v>
      </c>
      <c r="H8" s="16">
        <v>4632.3019999999997</v>
      </c>
      <c r="I8" s="16">
        <v>4632.3019999999997</v>
      </c>
      <c r="J8" s="12">
        <f t="shared" si="1"/>
        <v>0</v>
      </c>
      <c r="K8" s="12">
        <f t="shared" si="1"/>
        <v>0</v>
      </c>
      <c r="L8" s="12">
        <f t="shared" si="1"/>
        <v>0</v>
      </c>
    </row>
    <row r="9" spans="1:12" ht="63" x14ac:dyDescent="0.25">
      <c r="A9" s="3" t="s">
        <v>17</v>
      </c>
      <c r="B9" s="4" t="s">
        <v>18</v>
      </c>
      <c r="C9" s="8" t="s">
        <v>19</v>
      </c>
      <c r="D9" s="16">
        <v>170584.15</v>
      </c>
      <c r="E9" s="16">
        <v>139768.88399999999</v>
      </c>
      <c r="F9" s="16">
        <v>139706.88399999999</v>
      </c>
      <c r="G9" s="16">
        <v>170584.15</v>
      </c>
      <c r="H9" s="16">
        <v>139768.88399999999</v>
      </c>
      <c r="I9" s="16">
        <v>139706.88399999999</v>
      </c>
      <c r="J9" s="12">
        <f t="shared" si="1"/>
        <v>0</v>
      </c>
      <c r="K9" s="12">
        <f t="shared" si="1"/>
        <v>0</v>
      </c>
      <c r="L9" s="12">
        <f t="shared" si="1"/>
        <v>0</v>
      </c>
    </row>
    <row r="10" spans="1:12" ht="15.75" x14ac:dyDescent="0.25">
      <c r="A10" s="5" t="s">
        <v>20</v>
      </c>
      <c r="B10" s="4" t="s">
        <v>21</v>
      </c>
      <c r="C10" s="8" t="s">
        <v>22</v>
      </c>
      <c r="D10" s="16">
        <v>1.5</v>
      </c>
      <c r="E10" s="16">
        <v>0</v>
      </c>
      <c r="F10" s="16">
        <v>0</v>
      </c>
      <c r="G10" s="16">
        <v>1.5</v>
      </c>
      <c r="H10" s="16">
        <v>0</v>
      </c>
      <c r="I10" s="16">
        <v>0</v>
      </c>
      <c r="J10" s="12">
        <f t="shared" si="1"/>
        <v>0</v>
      </c>
      <c r="K10" s="12">
        <f t="shared" si="1"/>
        <v>0</v>
      </c>
      <c r="L10" s="12">
        <f t="shared" si="1"/>
        <v>0</v>
      </c>
    </row>
    <row r="11" spans="1:12" ht="47.25" x14ac:dyDescent="0.25">
      <c r="A11" s="3" t="s">
        <v>23</v>
      </c>
      <c r="B11" s="4" t="s">
        <v>24</v>
      </c>
      <c r="C11" s="8" t="s">
        <v>25</v>
      </c>
      <c r="D11" s="16">
        <v>27535.17</v>
      </c>
      <c r="E11" s="16">
        <v>26172.081999999999</v>
      </c>
      <c r="F11" s="16">
        <v>26172.081999999999</v>
      </c>
      <c r="G11" s="16">
        <v>27535.17</v>
      </c>
      <c r="H11" s="16">
        <v>26172.081999999999</v>
      </c>
      <c r="I11" s="16">
        <v>26172.081999999999</v>
      </c>
      <c r="J11" s="12">
        <f t="shared" si="1"/>
        <v>0</v>
      </c>
      <c r="K11" s="12">
        <f t="shared" si="1"/>
        <v>0</v>
      </c>
      <c r="L11" s="12">
        <f t="shared" si="1"/>
        <v>0</v>
      </c>
    </row>
    <row r="12" spans="1:12" ht="15.75" x14ac:dyDescent="0.25">
      <c r="A12" s="3" t="s">
        <v>26</v>
      </c>
      <c r="B12" s="4" t="s">
        <v>27</v>
      </c>
      <c r="C12" s="8" t="s">
        <v>28</v>
      </c>
      <c r="D12" s="16">
        <v>500</v>
      </c>
      <c r="E12" s="16">
        <v>5000</v>
      </c>
      <c r="F12" s="16">
        <v>5000</v>
      </c>
      <c r="G12" s="16">
        <v>500</v>
      </c>
      <c r="H12" s="16">
        <v>5000</v>
      </c>
      <c r="I12" s="16">
        <v>5000</v>
      </c>
      <c r="J12" s="12">
        <f t="shared" si="1"/>
        <v>0</v>
      </c>
      <c r="K12" s="12">
        <f t="shared" si="1"/>
        <v>0</v>
      </c>
      <c r="L12" s="12">
        <f t="shared" si="1"/>
        <v>0</v>
      </c>
    </row>
    <row r="13" spans="1:12" ht="15.75" x14ac:dyDescent="0.25">
      <c r="A13" s="5" t="s">
        <v>29</v>
      </c>
      <c r="B13" s="4" t="s">
        <v>30</v>
      </c>
      <c r="C13" s="8" t="s">
        <v>31</v>
      </c>
      <c r="D13" s="16">
        <v>7908.19</v>
      </c>
      <c r="E13" s="16">
        <v>4485.8890000000001</v>
      </c>
      <c r="F13" s="16">
        <v>4485.8890000000001</v>
      </c>
      <c r="G13" s="16">
        <v>7908.19</v>
      </c>
      <c r="H13" s="16">
        <v>4485.8890000000001</v>
      </c>
      <c r="I13" s="16">
        <v>4485.8890000000001</v>
      </c>
      <c r="J13" s="12">
        <f t="shared" si="1"/>
        <v>0</v>
      </c>
      <c r="K13" s="12">
        <f t="shared" si="1"/>
        <v>0</v>
      </c>
      <c r="L13" s="12">
        <f t="shared" si="1"/>
        <v>0</v>
      </c>
    </row>
    <row r="14" spans="1:12" ht="15.75" x14ac:dyDescent="0.25">
      <c r="A14" s="3" t="s">
        <v>32</v>
      </c>
      <c r="B14" s="4" t="s">
        <v>33</v>
      </c>
      <c r="C14" s="8" t="s">
        <v>34</v>
      </c>
      <c r="D14" s="16">
        <f t="shared" ref="D14:I14" si="2">D15</f>
        <v>432.3</v>
      </c>
      <c r="E14" s="16">
        <f t="shared" si="2"/>
        <v>435.9</v>
      </c>
      <c r="F14" s="16">
        <f t="shared" si="2"/>
        <v>0</v>
      </c>
      <c r="G14" s="16">
        <f t="shared" si="2"/>
        <v>432.3</v>
      </c>
      <c r="H14" s="16">
        <f t="shared" si="2"/>
        <v>435.9</v>
      </c>
      <c r="I14" s="16">
        <f t="shared" si="2"/>
        <v>0</v>
      </c>
      <c r="J14" s="12">
        <f t="shared" si="1"/>
        <v>0</v>
      </c>
      <c r="K14" s="12">
        <f t="shared" si="1"/>
        <v>0</v>
      </c>
      <c r="L14" s="12">
        <f t="shared" si="1"/>
        <v>0</v>
      </c>
    </row>
    <row r="15" spans="1:12" ht="15.75" x14ac:dyDescent="0.25">
      <c r="A15" s="3" t="s">
        <v>35</v>
      </c>
      <c r="B15" s="4" t="s">
        <v>36</v>
      </c>
      <c r="C15" s="8" t="s">
        <v>37</v>
      </c>
      <c r="D15" s="16">
        <v>432.3</v>
      </c>
      <c r="E15" s="16">
        <v>435.9</v>
      </c>
      <c r="F15" s="16">
        <v>0</v>
      </c>
      <c r="G15" s="16">
        <v>432.3</v>
      </c>
      <c r="H15" s="16">
        <v>435.9</v>
      </c>
      <c r="I15" s="16">
        <v>0</v>
      </c>
      <c r="J15" s="12">
        <f t="shared" si="1"/>
        <v>0</v>
      </c>
      <c r="K15" s="12">
        <f t="shared" si="1"/>
        <v>0</v>
      </c>
      <c r="L15" s="12">
        <f t="shared" si="1"/>
        <v>0</v>
      </c>
    </row>
    <row r="16" spans="1:12" ht="31.5" x14ac:dyDescent="0.25">
      <c r="A16" s="3" t="s">
        <v>38</v>
      </c>
      <c r="B16" s="4" t="s">
        <v>39</v>
      </c>
      <c r="C16" s="8" t="s">
        <v>40</v>
      </c>
      <c r="D16" s="16">
        <f t="shared" ref="D16:I16" si="3">D17+D18</f>
        <v>35850.230000000003</v>
      </c>
      <c r="E16" s="16">
        <f t="shared" si="3"/>
        <v>28409.026000000002</v>
      </c>
      <c r="F16" s="16">
        <f t="shared" si="3"/>
        <v>28813.025000000001</v>
      </c>
      <c r="G16" s="16">
        <f t="shared" si="3"/>
        <v>35850.230000000003</v>
      </c>
      <c r="H16" s="16">
        <f t="shared" si="3"/>
        <v>28409.026000000002</v>
      </c>
      <c r="I16" s="16">
        <f t="shared" si="3"/>
        <v>28813.025000000001</v>
      </c>
      <c r="J16" s="12">
        <f t="shared" si="1"/>
        <v>0</v>
      </c>
      <c r="K16" s="12">
        <f t="shared" si="1"/>
        <v>0</v>
      </c>
      <c r="L16" s="12">
        <f t="shared" si="1"/>
        <v>0</v>
      </c>
    </row>
    <row r="17" spans="1:12" ht="47.25" x14ac:dyDescent="0.25">
      <c r="A17" s="5" t="s">
        <v>41</v>
      </c>
      <c r="B17" s="4" t="s">
        <v>42</v>
      </c>
      <c r="C17" s="8" t="s">
        <v>43</v>
      </c>
      <c r="D17" s="16">
        <v>31811.47</v>
      </c>
      <c r="E17" s="16">
        <v>28309.026000000002</v>
      </c>
      <c r="F17" s="16">
        <v>28283.025000000001</v>
      </c>
      <c r="G17" s="16">
        <v>31811.47</v>
      </c>
      <c r="H17" s="16">
        <v>28309.026000000002</v>
      </c>
      <c r="I17" s="16">
        <v>28283.025000000001</v>
      </c>
      <c r="J17" s="12">
        <f t="shared" si="1"/>
        <v>0</v>
      </c>
      <c r="K17" s="12">
        <f t="shared" si="1"/>
        <v>0</v>
      </c>
      <c r="L17" s="12">
        <f t="shared" si="1"/>
        <v>0</v>
      </c>
    </row>
    <row r="18" spans="1:12" ht="15.75" x14ac:dyDescent="0.25">
      <c r="A18" s="3" t="s">
        <v>44</v>
      </c>
      <c r="B18" s="4" t="s">
        <v>45</v>
      </c>
      <c r="C18" s="8" t="s">
        <v>46</v>
      </c>
      <c r="D18" s="16">
        <v>4038.76</v>
      </c>
      <c r="E18" s="16">
        <v>100</v>
      </c>
      <c r="F18" s="16">
        <v>530</v>
      </c>
      <c r="G18" s="16">
        <v>4038.76</v>
      </c>
      <c r="H18" s="16">
        <v>100</v>
      </c>
      <c r="I18" s="16">
        <v>530</v>
      </c>
      <c r="J18" s="12">
        <f t="shared" si="1"/>
        <v>0</v>
      </c>
      <c r="K18" s="12">
        <f t="shared" si="1"/>
        <v>0</v>
      </c>
      <c r="L18" s="12">
        <f t="shared" si="1"/>
        <v>0</v>
      </c>
    </row>
    <row r="19" spans="1:12" ht="15.75" x14ac:dyDescent="0.25">
      <c r="A19" s="3" t="s">
        <v>47</v>
      </c>
      <c r="B19" s="4" t="s">
        <v>48</v>
      </c>
      <c r="C19" s="8" t="s">
        <v>49</v>
      </c>
      <c r="D19" s="16">
        <f t="shared" ref="D19:I19" si="4">+D21+D23+D22+D20</f>
        <v>215280.68</v>
      </c>
      <c r="E19" s="16">
        <f t="shared" si="4"/>
        <v>125413.817</v>
      </c>
      <c r="F19" s="16">
        <f t="shared" si="4"/>
        <v>109795.53</v>
      </c>
      <c r="G19" s="16">
        <f t="shared" si="4"/>
        <v>215275.67</v>
      </c>
      <c r="H19" s="16">
        <f t="shared" si="4"/>
        <v>125413.817</v>
      </c>
      <c r="I19" s="16">
        <f t="shared" si="4"/>
        <v>109795.53</v>
      </c>
      <c r="J19" s="12">
        <f t="shared" si="1"/>
        <v>-5.0099999999802094</v>
      </c>
      <c r="K19" s="12">
        <f t="shared" si="1"/>
        <v>0</v>
      </c>
      <c r="L19" s="12">
        <f t="shared" si="1"/>
        <v>0</v>
      </c>
    </row>
    <row r="20" spans="1:12" ht="15.75" x14ac:dyDescent="0.25">
      <c r="A20" s="3" t="s">
        <v>50</v>
      </c>
      <c r="B20" s="4" t="s">
        <v>51</v>
      </c>
      <c r="C20" s="8" t="s">
        <v>52</v>
      </c>
      <c r="D20" s="16">
        <v>715.15</v>
      </c>
      <c r="E20" s="16">
        <v>2200</v>
      </c>
      <c r="F20" s="16">
        <v>2200</v>
      </c>
      <c r="G20" s="16">
        <v>715.15</v>
      </c>
      <c r="H20" s="16">
        <v>2200</v>
      </c>
      <c r="I20" s="16">
        <v>2200</v>
      </c>
      <c r="J20" s="12">
        <f t="shared" si="1"/>
        <v>0</v>
      </c>
      <c r="K20" s="12">
        <f t="shared" si="1"/>
        <v>0</v>
      </c>
      <c r="L20" s="12">
        <f t="shared" si="1"/>
        <v>0</v>
      </c>
    </row>
    <row r="21" spans="1:12" ht="15.75" x14ac:dyDescent="0.25">
      <c r="A21" s="3" t="s">
        <v>53</v>
      </c>
      <c r="B21" s="4" t="s">
        <v>54</v>
      </c>
      <c r="C21" s="8" t="s">
        <v>55</v>
      </c>
      <c r="D21" s="16">
        <v>22433.89</v>
      </c>
      <c r="E21" s="16">
        <v>23849.3</v>
      </c>
      <c r="F21" s="16">
        <v>25184.9</v>
      </c>
      <c r="G21" s="16">
        <v>22433.89</v>
      </c>
      <c r="H21" s="16">
        <v>23849.3</v>
      </c>
      <c r="I21" s="16">
        <v>25184.9</v>
      </c>
      <c r="J21" s="12">
        <f t="shared" si="1"/>
        <v>0</v>
      </c>
      <c r="K21" s="12">
        <f t="shared" si="1"/>
        <v>0</v>
      </c>
      <c r="L21" s="12">
        <f t="shared" si="1"/>
        <v>0</v>
      </c>
    </row>
    <row r="22" spans="1:12" ht="15.75" x14ac:dyDescent="0.25">
      <c r="A22" s="3" t="s">
        <v>56</v>
      </c>
      <c r="B22" s="4" t="s">
        <v>57</v>
      </c>
      <c r="C22" s="8" t="s">
        <v>58</v>
      </c>
      <c r="D22" s="16">
        <v>110679.5</v>
      </c>
      <c r="E22" s="16">
        <v>54656.540999999997</v>
      </c>
      <c r="F22" s="16">
        <v>39841.883999999998</v>
      </c>
      <c r="G22" s="16">
        <v>110679.5</v>
      </c>
      <c r="H22" s="16">
        <v>54656.540999999997</v>
      </c>
      <c r="I22" s="16">
        <v>39841.883999999998</v>
      </c>
      <c r="J22" s="12">
        <f t="shared" si="1"/>
        <v>0</v>
      </c>
      <c r="K22" s="12">
        <f t="shared" si="1"/>
        <v>0</v>
      </c>
      <c r="L22" s="12">
        <f t="shared" si="1"/>
        <v>0</v>
      </c>
    </row>
    <row r="23" spans="1:12" ht="15.75" x14ac:dyDescent="0.25">
      <c r="A23" s="3" t="s">
        <v>59</v>
      </c>
      <c r="B23" s="4" t="s">
        <v>60</v>
      </c>
      <c r="C23" s="8" t="s">
        <v>61</v>
      </c>
      <c r="D23" s="16">
        <v>81452.14</v>
      </c>
      <c r="E23" s="16">
        <v>44707.976000000002</v>
      </c>
      <c r="F23" s="16">
        <v>42568.745999999999</v>
      </c>
      <c r="G23" s="16">
        <v>81447.13</v>
      </c>
      <c r="H23" s="16">
        <v>44707.976000000002</v>
      </c>
      <c r="I23" s="16">
        <v>42568.745999999999</v>
      </c>
      <c r="J23" s="12">
        <f t="shared" si="1"/>
        <v>-5.0099999999947613</v>
      </c>
      <c r="K23" s="12">
        <f t="shared" si="1"/>
        <v>0</v>
      </c>
      <c r="L23" s="12">
        <f t="shared" si="1"/>
        <v>0</v>
      </c>
    </row>
    <row r="24" spans="1:12" ht="15.75" x14ac:dyDescent="0.25">
      <c r="A24" s="3" t="s">
        <v>62</v>
      </c>
      <c r="B24" s="4" t="s">
        <v>63</v>
      </c>
      <c r="C24" s="8" t="s">
        <v>64</v>
      </c>
      <c r="D24" s="16">
        <f t="shared" ref="D24:I24" si="5">D25+D26+D27+D28</f>
        <v>945254.17999999993</v>
      </c>
      <c r="E24" s="16">
        <f t="shared" si="5"/>
        <v>446683.47899999999</v>
      </c>
      <c r="F24" s="16">
        <f t="shared" si="5"/>
        <v>418095.283</v>
      </c>
      <c r="G24" s="16">
        <f t="shared" si="5"/>
        <v>942842.00000000012</v>
      </c>
      <c r="H24" s="16">
        <f t="shared" si="5"/>
        <v>446683.47899999999</v>
      </c>
      <c r="I24" s="16">
        <f t="shared" si="5"/>
        <v>418095.283</v>
      </c>
      <c r="J24" s="12">
        <f t="shared" si="1"/>
        <v>-2412.1799999998184</v>
      </c>
      <c r="K24" s="12">
        <f t="shared" si="1"/>
        <v>0</v>
      </c>
      <c r="L24" s="12">
        <f t="shared" si="1"/>
        <v>0</v>
      </c>
    </row>
    <row r="25" spans="1:12" ht="15.75" x14ac:dyDescent="0.25">
      <c r="A25" s="3" t="s">
        <v>65</v>
      </c>
      <c r="B25" s="4" t="s">
        <v>66</v>
      </c>
      <c r="C25" s="8" t="s">
        <v>67</v>
      </c>
      <c r="D25" s="16">
        <v>301570.98</v>
      </c>
      <c r="E25" s="16">
        <v>65358.875999999997</v>
      </c>
      <c r="F25" s="16">
        <v>8839.8799999999992</v>
      </c>
      <c r="G25" s="16">
        <v>300477.81</v>
      </c>
      <c r="H25" s="16">
        <v>65358.875999999997</v>
      </c>
      <c r="I25" s="16">
        <v>8839.8799999999992</v>
      </c>
      <c r="J25" s="12">
        <f t="shared" si="1"/>
        <v>-1093.1699999999837</v>
      </c>
      <c r="K25" s="12">
        <f t="shared" si="1"/>
        <v>0</v>
      </c>
      <c r="L25" s="12">
        <f t="shared" si="1"/>
        <v>0</v>
      </c>
    </row>
    <row r="26" spans="1:12" ht="15.75" x14ac:dyDescent="0.25">
      <c r="A26" s="3" t="s">
        <v>68</v>
      </c>
      <c r="B26" s="4" t="s">
        <v>69</v>
      </c>
      <c r="C26" s="8" t="s">
        <v>70</v>
      </c>
      <c r="D26" s="16">
        <v>545957.43999999994</v>
      </c>
      <c r="E26" s="16">
        <v>329396.34899999999</v>
      </c>
      <c r="F26" s="16">
        <v>356350.8</v>
      </c>
      <c r="G26" s="16">
        <v>545957.43999999994</v>
      </c>
      <c r="H26" s="16">
        <v>329396.34899999999</v>
      </c>
      <c r="I26" s="16">
        <v>356350.8</v>
      </c>
      <c r="J26" s="12">
        <f t="shared" si="1"/>
        <v>0</v>
      </c>
      <c r="K26" s="12">
        <f t="shared" si="1"/>
        <v>0</v>
      </c>
      <c r="L26" s="12">
        <f t="shared" si="1"/>
        <v>0</v>
      </c>
    </row>
    <row r="27" spans="1:12" ht="15.75" x14ac:dyDescent="0.25">
      <c r="A27" s="3" t="s">
        <v>71</v>
      </c>
      <c r="B27" s="4" t="s">
        <v>72</v>
      </c>
      <c r="C27" s="8" t="s">
        <v>73</v>
      </c>
      <c r="D27" s="16">
        <v>71864.09</v>
      </c>
      <c r="E27" s="16">
        <v>33146.99</v>
      </c>
      <c r="F27" s="16">
        <v>34123.339</v>
      </c>
      <c r="G27" s="16">
        <v>71559.570000000007</v>
      </c>
      <c r="H27" s="16">
        <v>33146.99</v>
      </c>
      <c r="I27" s="16">
        <v>34123.339</v>
      </c>
      <c r="J27" s="12">
        <f t="shared" si="1"/>
        <v>-304.51999999998952</v>
      </c>
      <c r="K27" s="12">
        <f t="shared" si="1"/>
        <v>0</v>
      </c>
      <c r="L27" s="12">
        <f t="shared" si="1"/>
        <v>0</v>
      </c>
    </row>
    <row r="28" spans="1:12" ht="31.5" x14ac:dyDescent="0.25">
      <c r="A28" s="3" t="s">
        <v>74</v>
      </c>
      <c r="B28" s="4" t="s">
        <v>75</v>
      </c>
      <c r="C28" s="8" t="s">
        <v>76</v>
      </c>
      <c r="D28" s="16">
        <v>25861.67</v>
      </c>
      <c r="E28" s="16">
        <v>18781.263999999999</v>
      </c>
      <c r="F28" s="16">
        <v>18781.263999999999</v>
      </c>
      <c r="G28" s="16">
        <v>24847.18</v>
      </c>
      <c r="H28" s="16">
        <v>18781.263999999999</v>
      </c>
      <c r="I28" s="16">
        <v>18781.263999999999</v>
      </c>
      <c r="J28" s="12">
        <f t="shared" si="1"/>
        <v>-1014.489999999998</v>
      </c>
      <c r="K28" s="12">
        <f t="shared" si="1"/>
        <v>0</v>
      </c>
      <c r="L28" s="12">
        <f t="shared" si="1"/>
        <v>0</v>
      </c>
    </row>
    <row r="29" spans="1:12" ht="15.75" x14ac:dyDescent="0.25">
      <c r="A29" s="3" t="s">
        <v>77</v>
      </c>
      <c r="B29" s="4" t="s">
        <v>78</v>
      </c>
      <c r="C29" s="8" t="s">
        <v>79</v>
      </c>
      <c r="D29" s="16">
        <f t="shared" ref="D29:I29" si="6">D30+D31+D32+D33</f>
        <v>587483.9</v>
      </c>
      <c r="E29" s="16">
        <f t="shared" si="6"/>
        <v>531903.37299999991</v>
      </c>
      <c r="F29" s="16">
        <f t="shared" si="6"/>
        <v>493336.59799999994</v>
      </c>
      <c r="G29" s="16">
        <f t="shared" si="6"/>
        <v>587395.41</v>
      </c>
      <c r="H29" s="16">
        <f t="shared" si="6"/>
        <v>531903.37299999991</v>
      </c>
      <c r="I29" s="16">
        <f t="shared" si="6"/>
        <v>493336.59799999994</v>
      </c>
      <c r="J29" s="12">
        <f t="shared" si="1"/>
        <v>-88.489999999990687</v>
      </c>
      <c r="K29" s="12">
        <f t="shared" si="1"/>
        <v>0</v>
      </c>
      <c r="L29" s="12">
        <f t="shared" si="1"/>
        <v>0</v>
      </c>
    </row>
    <row r="30" spans="1:12" ht="15.75" x14ac:dyDescent="0.25">
      <c r="A30" s="3" t="s">
        <v>80</v>
      </c>
      <c r="B30" s="4" t="s">
        <v>81</v>
      </c>
      <c r="C30" s="8" t="s">
        <v>82</v>
      </c>
      <c r="D30" s="16">
        <v>128652.91</v>
      </c>
      <c r="E30" s="16">
        <v>117984.53599999999</v>
      </c>
      <c r="F30" s="16">
        <v>115336.132</v>
      </c>
      <c r="G30" s="16">
        <v>132692.9</v>
      </c>
      <c r="H30" s="16">
        <v>117984.53599999999</v>
      </c>
      <c r="I30" s="16">
        <v>115336.132</v>
      </c>
      <c r="J30" s="12">
        <f t="shared" si="1"/>
        <v>4039.9899999999907</v>
      </c>
      <c r="K30" s="12">
        <f t="shared" si="1"/>
        <v>0</v>
      </c>
      <c r="L30" s="12">
        <f t="shared" si="1"/>
        <v>0</v>
      </c>
    </row>
    <row r="31" spans="1:12" ht="15.75" x14ac:dyDescent="0.25">
      <c r="A31" s="3" t="s">
        <v>83</v>
      </c>
      <c r="B31" s="4" t="s">
        <v>84</v>
      </c>
      <c r="C31" s="8" t="s">
        <v>85</v>
      </c>
      <c r="D31" s="16">
        <v>376441.1</v>
      </c>
      <c r="E31" s="16">
        <v>344120.79399999999</v>
      </c>
      <c r="F31" s="16">
        <v>310045.61</v>
      </c>
      <c r="G31" s="16">
        <v>372335.12</v>
      </c>
      <c r="H31" s="16">
        <v>344120.79399999999</v>
      </c>
      <c r="I31" s="16">
        <v>310045.61</v>
      </c>
      <c r="J31" s="12">
        <f t="shared" si="1"/>
        <v>-4105.9799999999814</v>
      </c>
      <c r="K31" s="12">
        <f t="shared" si="1"/>
        <v>0</v>
      </c>
      <c r="L31" s="12">
        <f t="shared" si="1"/>
        <v>0</v>
      </c>
    </row>
    <row r="32" spans="1:12" ht="15.75" x14ac:dyDescent="0.25">
      <c r="A32" s="3" t="s">
        <v>86</v>
      </c>
      <c r="B32" s="4" t="s">
        <v>87</v>
      </c>
      <c r="C32" s="8" t="s">
        <v>88</v>
      </c>
      <c r="D32" s="16">
        <v>16311.8</v>
      </c>
      <c r="E32" s="16">
        <v>10545.05</v>
      </c>
      <c r="F32" s="16">
        <v>10545.045</v>
      </c>
      <c r="G32" s="16">
        <v>16289.3</v>
      </c>
      <c r="H32" s="16">
        <v>10545.05</v>
      </c>
      <c r="I32" s="16">
        <v>10545.045</v>
      </c>
      <c r="J32" s="12">
        <f t="shared" si="1"/>
        <v>-22.5</v>
      </c>
      <c r="K32" s="12">
        <f t="shared" si="1"/>
        <v>0</v>
      </c>
      <c r="L32" s="12">
        <f t="shared" si="1"/>
        <v>0</v>
      </c>
    </row>
    <row r="33" spans="1:12" ht="15.75" x14ac:dyDescent="0.25">
      <c r="A33" s="3" t="s">
        <v>89</v>
      </c>
      <c r="B33" s="4" t="s">
        <v>90</v>
      </c>
      <c r="C33" s="8" t="s">
        <v>91</v>
      </c>
      <c r="D33" s="16">
        <v>66078.09</v>
      </c>
      <c r="E33" s="16">
        <v>59252.993000000002</v>
      </c>
      <c r="F33" s="16">
        <v>57409.811000000002</v>
      </c>
      <c r="G33" s="16">
        <v>66078.09</v>
      </c>
      <c r="H33" s="16">
        <v>59252.993000000002</v>
      </c>
      <c r="I33" s="16">
        <v>57409.811000000002</v>
      </c>
      <c r="J33" s="12">
        <f t="shared" si="1"/>
        <v>0</v>
      </c>
      <c r="K33" s="12">
        <f t="shared" si="1"/>
        <v>0</v>
      </c>
      <c r="L33" s="12">
        <f t="shared" si="1"/>
        <v>0</v>
      </c>
    </row>
    <row r="34" spans="1:12" ht="15.75" x14ac:dyDescent="0.25">
      <c r="A34" s="3" t="s">
        <v>92</v>
      </c>
      <c r="B34" s="4" t="s">
        <v>93</v>
      </c>
      <c r="C34" s="8" t="s">
        <v>94</v>
      </c>
      <c r="D34" s="16">
        <f t="shared" ref="D34:I34" si="7">D35+D36</f>
        <v>128675.61</v>
      </c>
      <c r="E34" s="16">
        <f t="shared" si="7"/>
        <v>104456.144</v>
      </c>
      <c r="F34" s="16">
        <f t="shared" si="7"/>
        <v>104448.666</v>
      </c>
      <c r="G34" s="16">
        <f t="shared" si="7"/>
        <v>128302</v>
      </c>
      <c r="H34" s="16">
        <f t="shared" si="7"/>
        <v>104456.144</v>
      </c>
      <c r="I34" s="16">
        <f t="shared" si="7"/>
        <v>104448.666</v>
      </c>
      <c r="J34" s="12">
        <f t="shared" si="1"/>
        <v>-373.61000000000058</v>
      </c>
      <c r="K34" s="12">
        <f t="shared" si="1"/>
        <v>0</v>
      </c>
      <c r="L34" s="12">
        <f t="shared" si="1"/>
        <v>0</v>
      </c>
    </row>
    <row r="35" spans="1:12" ht="15.75" x14ac:dyDescent="0.25">
      <c r="A35" s="3" t="s">
        <v>95</v>
      </c>
      <c r="B35" s="4" t="s">
        <v>96</v>
      </c>
      <c r="C35" s="8" t="s">
        <v>97</v>
      </c>
      <c r="D35" s="16">
        <v>100986.97</v>
      </c>
      <c r="E35" s="16">
        <v>81679.657999999996</v>
      </c>
      <c r="F35" s="16">
        <v>81672.179999999993</v>
      </c>
      <c r="G35" s="16">
        <v>100794.65</v>
      </c>
      <c r="H35" s="16">
        <v>81679.657999999996</v>
      </c>
      <c r="I35" s="16">
        <v>81672.179999999993</v>
      </c>
      <c r="J35" s="12">
        <f t="shared" si="1"/>
        <v>-192.32000000000698</v>
      </c>
      <c r="K35" s="12">
        <f t="shared" si="1"/>
        <v>0</v>
      </c>
      <c r="L35" s="12">
        <f t="shared" si="1"/>
        <v>0</v>
      </c>
    </row>
    <row r="36" spans="1:12" ht="15.75" x14ac:dyDescent="0.25">
      <c r="A36" s="3" t="s">
        <v>98</v>
      </c>
      <c r="B36" s="4" t="s">
        <v>99</v>
      </c>
      <c r="C36" s="8" t="s">
        <v>100</v>
      </c>
      <c r="D36" s="16">
        <v>27688.639999999999</v>
      </c>
      <c r="E36" s="16">
        <v>22776.486000000001</v>
      </c>
      <c r="F36" s="16">
        <v>22776.486000000001</v>
      </c>
      <c r="G36" s="16">
        <v>27507.35</v>
      </c>
      <c r="H36" s="16">
        <v>22776.486000000001</v>
      </c>
      <c r="I36" s="16">
        <v>22776.486000000001</v>
      </c>
      <c r="J36" s="12">
        <f t="shared" si="1"/>
        <v>-181.29000000000087</v>
      </c>
      <c r="K36" s="12">
        <f t="shared" si="1"/>
        <v>0</v>
      </c>
      <c r="L36" s="12">
        <f t="shared" si="1"/>
        <v>0</v>
      </c>
    </row>
    <row r="37" spans="1:12" ht="15.75" x14ac:dyDescent="0.25">
      <c r="A37" s="3" t="s">
        <v>101</v>
      </c>
      <c r="B37" s="4" t="s">
        <v>102</v>
      </c>
      <c r="C37" s="8" t="s">
        <v>103</v>
      </c>
      <c r="D37" s="16">
        <f t="shared" ref="D37:I37" si="8">D38+D39+D40+D41+D42</f>
        <v>111161.14000000001</v>
      </c>
      <c r="E37" s="16">
        <f t="shared" si="8"/>
        <v>66759.298999999999</v>
      </c>
      <c r="F37" s="16">
        <f t="shared" si="8"/>
        <v>66151.222000000009</v>
      </c>
      <c r="G37" s="16">
        <f t="shared" si="8"/>
        <v>111161.14000000001</v>
      </c>
      <c r="H37" s="16">
        <f t="shared" si="8"/>
        <v>66759.298999999999</v>
      </c>
      <c r="I37" s="16">
        <f t="shared" si="8"/>
        <v>66151.222000000009</v>
      </c>
      <c r="J37" s="12">
        <f t="shared" si="1"/>
        <v>0</v>
      </c>
      <c r="K37" s="12">
        <f t="shared" si="1"/>
        <v>0</v>
      </c>
      <c r="L37" s="12">
        <f t="shared" si="1"/>
        <v>0</v>
      </c>
    </row>
    <row r="38" spans="1:12" ht="15.75" x14ac:dyDescent="0.25">
      <c r="A38" s="3" t="s">
        <v>104</v>
      </c>
      <c r="B38" s="4" t="s">
        <v>105</v>
      </c>
      <c r="C38" s="8" t="s">
        <v>106</v>
      </c>
      <c r="D38" s="16">
        <v>354.2</v>
      </c>
      <c r="E38" s="16">
        <v>500</v>
      </c>
      <c r="F38" s="16">
        <v>500</v>
      </c>
      <c r="G38" s="16">
        <v>354.2</v>
      </c>
      <c r="H38" s="16">
        <v>500</v>
      </c>
      <c r="I38" s="16">
        <v>500</v>
      </c>
      <c r="J38" s="12">
        <f t="shared" si="1"/>
        <v>0</v>
      </c>
      <c r="K38" s="12">
        <f t="shared" si="1"/>
        <v>0</v>
      </c>
      <c r="L38" s="12">
        <f t="shared" si="1"/>
        <v>0</v>
      </c>
    </row>
    <row r="39" spans="1:12" ht="15.75" x14ac:dyDescent="0.25">
      <c r="A39" s="3" t="s">
        <v>107</v>
      </c>
      <c r="B39" s="4" t="s">
        <v>108</v>
      </c>
      <c r="C39" s="8" t="s">
        <v>109</v>
      </c>
      <c r="D39" s="16">
        <v>30469.96</v>
      </c>
      <c r="E39" s="16">
        <v>27882</v>
      </c>
      <c r="F39" s="16">
        <v>27882</v>
      </c>
      <c r="G39" s="16">
        <v>30469.96</v>
      </c>
      <c r="H39" s="16">
        <v>27882</v>
      </c>
      <c r="I39" s="16">
        <v>27882</v>
      </c>
      <c r="J39" s="12">
        <f t="shared" si="1"/>
        <v>0</v>
      </c>
      <c r="K39" s="12">
        <f t="shared" si="1"/>
        <v>0</v>
      </c>
      <c r="L39" s="12">
        <f t="shared" si="1"/>
        <v>0</v>
      </c>
    </row>
    <row r="40" spans="1:12" ht="15.75" x14ac:dyDescent="0.25">
      <c r="A40" s="3" t="s">
        <v>110</v>
      </c>
      <c r="B40" s="4" t="s">
        <v>111</v>
      </c>
      <c r="C40" s="8" t="s">
        <v>112</v>
      </c>
      <c r="D40" s="16">
        <v>25279.279999999999</v>
      </c>
      <c r="E40" s="16">
        <v>18835.377</v>
      </c>
      <c r="F40" s="16">
        <v>18227.3</v>
      </c>
      <c r="G40" s="16">
        <v>25279.279999999999</v>
      </c>
      <c r="H40" s="16">
        <v>18835.377</v>
      </c>
      <c r="I40" s="16">
        <v>18227.3</v>
      </c>
      <c r="J40" s="12">
        <f t="shared" si="1"/>
        <v>0</v>
      </c>
      <c r="K40" s="12">
        <f t="shared" si="1"/>
        <v>0</v>
      </c>
      <c r="L40" s="12">
        <f t="shared" si="1"/>
        <v>0</v>
      </c>
    </row>
    <row r="41" spans="1:12" ht="15.75" x14ac:dyDescent="0.25">
      <c r="A41" s="3" t="s">
        <v>113</v>
      </c>
      <c r="B41" s="4" t="s">
        <v>114</v>
      </c>
      <c r="C41" s="8" t="s">
        <v>115</v>
      </c>
      <c r="D41" s="16">
        <v>2095.3000000000002</v>
      </c>
      <c r="E41" s="16">
        <v>2315.8000000000002</v>
      </c>
      <c r="F41" s="16">
        <v>2315.8000000000002</v>
      </c>
      <c r="G41" s="16">
        <v>2095.3000000000002</v>
      </c>
      <c r="H41" s="16">
        <v>2315.8000000000002</v>
      </c>
      <c r="I41" s="16">
        <v>2315.8000000000002</v>
      </c>
      <c r="J41" s="12">
        <f t="shared" si="1"/>
        <v>0</v>
      </c>
      <c r="K41" s="12">
        <f t="shared" si="1"/>
        <v>0</v>
      </c>
      <c r="L41" s="12">
        <f t="shared" si="1"/>
        <v>0</v>
      </c>
    </row>
    <row r="42" spans="1:12" ht="15.75" x14ac:dyDescent="0.25">
      <c r="A42" s="3" t="s">
        <v>116</v>
      </c>
      <c r="B42" s="4" t="s">
        <v>117</v>
      </c>
      <c r="C42" s="8" t="s">
        <v>118</v>
      </c>
      <c r="D42" s="16">
        <v>52962.400000000001</v>
      </c>
      <c r="E42" s="16">
        <v>17226.121999999999</v>
      </c>
      <c r="F42" s="16">
        <v>17226.121999999999</v>
      </c>
      <c r="G42" s="16">
        <v>52962.400000000001</v>
      </c>
      <c r="H42" s="16">
        <v>17226.121999999999</v>
      </c>
      <c r="I42" s="16">
        <v>17226.121999999999</v>
      </c>
      <c r="J42" s="12">
        <f t="shared" si="1"/>
        <v>0</v>
      </c>
      <c r="K42" s="12">
        <f t="shared" si="1"/>
        <v>0</v>
      </c>
      <c r="L42" s="12">
        <f t="shared" si="1"/>
        <v>0</v>
      </c>
    </row>
    <row r="43" spans="1:12" ht="15.75" x14ac:dyDescent="0.25">
      <c r="A43" s="3" t="s">
        <v>119</v>
      </c>
      <c r="B43" s="4" t="s">
        <v>120</v>
      </c>
      <c r="C43" s="8" t="s">
        <v>121</v>
      </c>
      <c r="D43" s="16">
        <f t="shared" ref="D43:I43" si="9">D44</f>
        <v>215880.73</v>
      </c>
      <c r="E43" s="16">
        <f t="shared" si="9"/>
        <v>28671.26</v>
      </c>
      <c r="F43" s="16">
        <f t="shared" si="9"/>
        <v>28671.26</v>
      </c>
      <c r="G43" s="16">
        <f t="shared" si="9"/>
        <v>215140.58</v>
      </c>
      <c r="H43" s="16">
        <f t="shared" si="9"/>
        <v>28671.26</v>
      </c>
      <c r="I43" s="16">
        <f t="shared" si="9"/>
        <v>28671.26</v>
      </c>
      <c r="J43" s="12">
        <f t="shared" si="1"/>
        <v>-740.15000000002328</v>
      </c>
      <c r="K43" s="12">
        <f t="shared" si="1"/>
        <v>0</v>
      </c>
      <c r="L43" s="12">
        <f t="shared" si="1"/>
        <v>0</v>
      </c>
    </row>
    <row r="44" spans="1:12" ht="15.75" x14ac:dyDescent="0.25">
      <c r="A44" s="3" t="s">
        <v>122</v>
      </c>
      <c r="B44" s="4" t="s">
        <v>123</v>
      </c>
      <c r="C44" s="8" t="s">
        <v>124</v>
      </c>
      <c r="D44" s="16">
        <v>215880.73</v>
      </c>
      <c r="E44" s="16">
        <v>28671.26</v>
      </c>
      <c r="F44" s="16">
        <v>28671.26</v>
      </c>
      <c r="G44" s="16">
        <v>215140.58</v>
      </c>
      <c r="H44" s="16">
        <v>28671.26</v>
      </c>
      <c r="I44" s="16">
        <v>28671.26</v>
      </c>
      <c r="J44" s="12">
        <f t="shared" si="1"/>
        <v>-740.15000000002328</v>
      </c>
      <c r="K44" s="12">
        <f t="shared" si="1"/>
        <v>0</v>
      </c>
      <c r="L44" s="12">
        <f t="shared" si="1"/>
        <v>0</v>
      </c>
    </row>
    <row r="45" spans="1:12" ht="15.75" x14ac:dyDescent="0.25">
      <c r="A45" s="3" t="s">
        <v>125</v>
      </c>
      <c r="B45" s="4" t="s">
        <v>126</v>
      </c>
      <c r="C45" s="8" t="s">
        <v>127</v>
      </c>
      <c r="D45" s="16">
        <f t="shared" ref="D45:I45" si="10">+D46</f>
        <v>21048.33</v>
      </c>
      <c r="E45" s="16">
        <f t="shared" si="10"/>
        <v>18445.995999999999</v>
      </c>
      <c r="F45" s="16">
        <f t="shared" si="10"/>
        <v>18445.995999999999</v>
      </c>
      <c r="G45" s="16">
        <f t="shared" si="10"/>
        <v>21048.33</v>
      </c>
      <c r="H45" s="16">
        <f t="shared" si="10"/>
        <v>18445.995999999999</v>
      </c>
      <c r="I45" s="16">
        <f t="shared" si="10"/>
        <v>18445.995999999999</v>
      </c>
      <c r="J45" s="12">
        <f t="shared" si="1"/>
        <v>0</v>
      </c>
      <c r="K45" s="12">
        <f t="shared" si="1"/>
        <v>0</v>
      </c>
      <c r="L45" s="12">
        <f t="shared" si="1"/>
        <v>0</v>
      </c>
    </row>
    <row r="46" spans="1:12" ht="15.75" x14ac:dyDescent="0.25">
      <c r="A46" s="3" t="s">
        <v>128</v>
      </c>
      <c r="B46" s="4" t="s">
        <v>129</v>
      </c>
      <c r="C46" s="8" t="s">
        <v>130</v>
      </c>
      <c r="D46" s="18">
        <v>21048.33</v>
      </c>
      <c r="E46" s="18">
        <v>18445.995999999999</v>
      </c>
      <c r="F46" s="18">
        <v>18445.995999999999</v>
      </c>
      <c r="G46" s="18">
        <v>21048.33</v>
      </c>
      <c r="H46" s="18">
        <v>18445.995999999999</v>
      </c>
      <c r="I46" s="18">
        <v>18445.995999999999</v>
      </c>
      <c r="J46" s="12">
        <f t="shared" si="1"/>
        <v>0</v>
      </c>
      <c r="K46" s="12">
        <f t="shared" si="1"/>
        <v>0</v>
      </c>
      <c r="L46" s="12">
        <f t="shared" si="1"/>
        <v>0</v>
      </c>
    </row>
    <row r="47" spans="1:12" ht="15.75" x14ac:dyDescent="0.25">
      <c r="A47" s="20" t="s">
        <v>131</v>
      </c>
      <c r="B47" s="21"/>
      <c r="C47" s="13"/>
      <c r="D47" s="11">
        <f t="shared" ref="D47:I47" si="11">D6+D14+D16+D19+D24+D29+D34+D37+D43+D45</f>
        <v>2479090.1</v>
      </c>
      <c r="E47" s="11">
        <f t="shared" si="11"/>
        <v>1537843.2540000002</v>
      </c>
      <c r="F47" s="11">
        <f t="shared" si="11"/>
        <v>1454422.54</v>
      </c>
      <c r="G47" s="11">
        <f t="shared" si="11"/>
        <v>2475470.6600000006</v>
      </c>
      <c r="H47" s="11">
        <f t="shared" si="11"/>
        <v>1537843.2540000002</v>
      </c>
      <c r="I47" s="11">
        <f t="shared" si="11"/>
        <v>1454422.54</v>
      </c>
      <c r="J47" s="11">
        <f t="shared" si="1"/>
        <v>-3619.4399999994785</v>
      </c>
      <c r="K47" s="11">
        <f t="shared" si="1"/>
        <v>0</v>
      </c>
      <c r="L47" s="11">
        <f t="shared" si="1"/>
        <v>0</v>
      </c>
    </row>
  </sheetData>
  <mergeCells count="2">
    <mergeCell ref="B2:K2"/>
    <mergeCell ref="A47:B47"/>
  </mergeCells>
  <pageMargins left="0.70866141732283472" right="0.70866141732283472" top="0.74803149606299213" bottom="0.74803149606299213" header="0.31496062992125984" footer="0.31496062992125984"/>
  <pageSetup paperSize="9" scale="55" fitToHeight="1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7"/>
  <sheetViews>
    <sheetView workbookViewId="0">
      <selection activeCell="L48" sqref="L48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2.7109375" style="1" customWidth="1"/>
    <col min="6" max="6" width="18" style="1" customWidth="1"/>
    <col min="7" max="7" width="20.14062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9" t="s">
        <v>135</v>
      </c>
      <c r="C2" s="19"/>
      <c r="D2" s="19"/>
      <c r="E2" s="19"/>
      <c r="F2" s="19"/>
      <c r="G2" s="19"/>
      <c r="H2" s="19"/>
      <c r="I2" s="19"/>
      <c r="J2" s="19"/>
      <c r="K2" s="19"/>
    </row>
    <row r="3" spans="1:12" x14ac:dyDescent="0.25">
      <c r="L3" s="14" t="s">
        <v>136</v>
      </c>
    </row>
    <row r="4" spans="1:12" ht="60" x14ac:dyDescent="0.25">
      <c r="A4" s="17" t="s">
        <v>0</v>
      </c>
      <c r="B4" s="17" t="s">
        <v>174</v>
      </c>
      <c r="C4" s="17" t="s">
        <v>1</v>
      </c>
      <c r="D4" s="17" t="s">
        <v>2</v>
      </c>
      <c r="E4" s="17" t="s">
        <v>3</v>
      </c>
      <c r="F4" s="17" t="s">
        <v>4</v>
      </c>
      <c r="G4" s="17" t="s">
        <v>175</v>
      </c>
      <c r="H4" s="17" t="s">
        <v>140</v>
      </c>
      <c r="I4" s="17" t="s">
        <v>141</v>
      </c>
      <c r="J4" s="17" t="s">
        <v>5</v>
      </c>
      <c r="K4" s="17" t="s">
        <v>6</v>
      </c>
      <c r="L4" s="17" t="s">
        <v>7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132</v>
      </c>
      <c r="K5" s="2" t="s">
        <v>133</v>
      </c>
      <c r="L5" s="2" t="s">
        <v>134</v>
      </c>
    </row>
    <row r="6" spans="1:12" ht="15.75" x14ac:dyDescent="0.25">
      <c r="A6" s="3" t="s">
        <v>8</v>
      </c>
      <c r="B6" s="4" t="s">
        <v>9</v>
      </c>
      <c r="C6" s="6" t="s">
        <v>10</v>
      </c>
      <c r="D6" s="7">
        <f t="shared" ref="D6:F6" si="0">D7+D8+D9+D11+D12+D13+D10</f>
        <v>224943.4</v>
      </c>
      <c r="E6" s="7">
        <f t="shared" si="0"/>
        <v>194987</v>
      </c>
      <c r="F6" s="7">
        <f t="shared" si="0"/>
        <v>194987</v>
      </c>
      <c r="G6" s="15">
        <f>G7+G8+G9+G11+G12+G13+G10</f>
        <v>229979.19999999998</v>
      </c>
      <c r="H6" s="15">
        <f>H7+H8+H9+H11+H12+H13+H10</f>
        <v>195975.2</v>
      </c>
      <c r="I6" s="15">
        <f>I7+I8+I9+I11+I12+I13+I10</f>
        <v>195975.2</v>
      </c>
      <c r="J6" s="12">
        <f>G6-D6</f>
        <v>5035.7999999999884</v>
      </c>
      <c r="K6" s="12">
        <f>H6-E6</f>
        <v>988.20000000001164</v>
      </c>
      <c r="L6" s="12">
        <f>I6-F6</f>
        <v>988.20000000001164</v>
      </c>
    </row>
    <row r="7" spans="1:12" ht="47.25" x14ac:dyDescent="0.25">
      <c r="A7" s="5" t="s">
        <v>11</v>
      </c>
      <c r="B7" s="4" t="s">
        <v>12</v>
      </c>
      <c r="C7" s="8" t="s">
        <v>13</v>
      </c>
      <c r="D7" s="9">
        <v>6844.7</v>
      </c>
      <c r="E7" s="9">
        <v>7048.6</v>
      </c>
      <c r="F7" s="9">
        <v>7110.6</v>
      </c>
      <c r="G7" s="16">
        <v>6844.7</v>
      </c>
      <c r="H7" s="16">
        <v>7048.6</v>
      </c>
      <c r="I7" s="16">
        <v>7110.6</v>
      </c>
      <c r="J7" s="12">
        <f t="shared" ref="J7:L46" si="1">G7-D7</f>
        <v>0</v>
      </c>
      <c r="K7" s="12">
        <f t="shared" si="1"/>
        <v>0</v>
      </c>
      <c r="L7" s="12">
        <f t="shared" si="1"/>
        <v>0</v>
      </c>
    </row>
    <row r="8" spans="1:12" ht="63" x14ac:dyDescent="0.25">
      <c r="A8" s="3" t="s">
        <v>14</v>
      </c>
      <c r="B8" s="4" t="s">
        <v>15</v>
      </c>
      <c r="C8" s="8" t="s">
        <v>16</v>
      </c>
      <c r="D8" s="9">
        <v>4681.2</v>
      </c>
      <c r="E8" s="9">
        <v>4819.5</v>
      </c>
      <c r="F8" s="9">
        <v>4819.5</v>
      </c>
      <c r="G8" s="16">
        <v>4681.2</v>
      </c>
      <c r="H8" s="16">
        <v>4819.5</v>
      </c>
      <c r="I8" s="16">
        <v>4819.5</v>
      </c>
      <c r="J8" s="12">
        <f t="shared" si="1"/>
        <v>0</v>
      </c>
      <c r="K8" s="12">
        <f t="shared" si="1"/>
        <v>0</v>
      </c>
      <c r="L8" s="12">
        <f t="shared" si="1"/>
        <v>0</v>
      </c>
    </row>
    <row r="9" spans="1:12" ht="63" x14ac:dyDescent="0.25">
      <c r="A9" s="3" t="s">
        <v>17</v>
      </c>
      <c r="B9" s="4" t="s">
        <v>18</v>
      </c>
      <c r="C9" s="8" t="s">
        <v>19</v>
      </c>
      <c r="D9" s="9">
        <v>140713.79999999999</v>
      </c>
      <c r="E9" s="9">
        <v>146250.5</v>
      </c>
      <c r="F9" s="9">
        <v>146188.5</v>
      </c>
      <c r="G9" s="16">
        <v>144718.9</v>
      </c>
      <c r="H9" s="16">
        <v>147255.6</v>
      </c>
      <c r="I9" s="16">
        <v>147193.60000000001</v>
      </c>
      <c r="J9" s="12">
        <f t="shared" si="1"/>
        <v>4005.1000000000058</v>
      </c>
      <c r="K9" s="12">
        <f t="shared" si="1"/>
        <v>1005.1000000000058</v>
      </c>
      <c r="L9" s="12">
        <f t="shared" si="1"/>
        <v>1005.1000000000058</v>
      </c>
    </row>
    <row r="10" spans="1:12" ht="15.75" x14ac:dyDescent="0.25">
      <c r="A10" s="5" t="s">
        <v>20</v>
      </c>
      <c r="B10" s="4" t="s">
        <v>21</v>
      </c>
      <c r="C10" s="8" t="s">
        <v>22</v>
      </c>
      <c r="D10" s="9">
        <v>5.4</v>
      </c>
      <c r="E10" s="9">
        <v>0</v>
      </c>
      <c r="F10" s="9">
        <v>0</v>
      </c>
      <c r="G10" s="16">
        <v>5.4</v>
      </c>
      <c r="H10" s="16">
        <v>0</v>
      </c>
      <c r="I10" s="16">
        <v>0</v>
      </c>
      <c r="J10" s="12">
        <f t="shared" si="1"/>
        <v>0</v>
      </c>
      <c r="K10" s="12">
        <f t="shared" si="1"/>
        <v>0</v>
      </c>
      <c r="L10" s="12">
        <f t="shared" si="1"/>
        <v>0</v>
      </c>
    </row>
    <row r="11" spans="1:12" ht="47.25" x14ac:dyDescent="0.25">
      <c r="A11" s="3" t="s">
        <v>23</v>
      </c>
      <c r="B11" s="4" t="s">
        <v>24</v>
      </c>
      <c r="C11" s="8" t="s">
        <v>25</v>
      </c>
      <c r="D11" s="9">
        <v>26313.599999999999</v>
      </c>
      <c r="E11" s="9">
        <v>27355</v>
      </c>
      <c r="F11" s="9">
        <v>27355</v>
      </c>
      <c r="G11" s="16">
        <v>26313.599999999999</v>
      </c>
      <c r="H11" s="16">
        <v>27355</v>
      </c>
      <c r="I11" s="16">
        <v>27355</v>
      </c>
      <c r="J11" s="12">
        <f t="shared" si="1"/>
        <v>0</v>
      </c>
      <c r="K11" s="12">
        <f t="shared" si="1"/>
        <v>0</v>
      </c>
      <c r="L11" s="12">
        <f t="shared" si="1"/>
        <v>0</v>
      </c>
    </row>
    <row r="12" spans="1:12" ht="15.75" x14ac:dyDescent="0.25">
      <c r="A12" s="3" t="s">
        <v>26</v>
      </c>
      <c r="B12" s="4" t="s">
        <v>27</v>
      </c>
      <c r="C12" s="8" t="s">
        <v>28</v>
      </c>
      <c r="D12" s="9">
        <v>5000</v>
      </c>
      <c r="E12" s="9">
        <v>5000</v>
      </c>
      <c r="F12" s="9">
        <v>5000</v>
      </c>
      <c r="G12" s="16">
        <v>5000</v>
      </c>
      <c r="H12" s="16">
        <v>5000</v>
      </c>
      <c r="I12" s="16">
        <v>5000</v>
      </c>
      <c r="J12" s="12">
        <f t="shared" si="1"/>
        <v>0</v>
      </c>
      <c r="K12" s="12">
        <f t="shared" si="1"/>
        <v>0</v>
      </c>
      <c r="L12" s="12">
        <f t="shared" si="1"/>
        <v>0</v>
      </c>
    </row>
    <row r="13" spans="1:12" ht="15.75" x14ac:dyDescent="0.25">
      <c r="A13" s="5" t="s">
        <v>29</v>
      </c>
      <c r="B13" s="4" t="s">
        <v>30</v>
      </c>
      <c r="C13" s="8" t="s">
        <v>31</v>
      </c>
      <c r="D13" s="9">
        <v>41384.699999999997</v>
      </c>
      <c r="E13" s="9">
        <v>4513.3999999999996</v>
      </c>
      <c r="F13" s="9">
        <v>4513.3999999999996</v>
      </c>
      <c r="G13" s="16">
        <v>42415.4</v>
      </c>
      <c r="H13" s="16">
        <v>4496.5</v>
      </c>
      <c r="I13" s="16">
        <v>4496.5</v>
      </c>
      <c r="J13" s="12">
        <f t="shared" si="1"/>
        <v>1030.7000000000044</v>
      </c>
      <c r="K13" s="12">
        <f t="shared" si="1"/>
        <v>-16.899999999999636</v>
      </c>
      <c r="L13" s="12">
        <f t="shared" si="1"/>
        <v>-16.899999999999636</v>
      </c>
    </row>
    <row r="14" spans="1:12" ht="15.75" x14ac:dyDescent="0.25">
      <c r="A14" s="3" t="s">
        <v>32</v>
      </c>
      <c r="B14" s="4" t="s">
        <v>33</v>
      </c>
      <c r="C14" s="8" t="s">
        <v>34</v>
      </c>
      <c r="D14" s="9">
        <f t="shared" ref="D14:F14" si="2">D15</f>
        <v>454.9</v>
      </c>
      <c r="E14" s="9">
        <f t="shared" si="2"/>
        <v>435.9</v>
      </c>
      <c r="F14" s="9">
        <f t="shared" si="2"/>
        <v>0</v>
      </c>
      <c r="G14" s="16">
        <f>G15</f>
        <v>454.9</v>
      </c>
      <c r="H14" s="16">
        <f>H15</f>
        <v>435.9</v>
      </c>
      <c r="I14" s="16">
        <f>I15</f>
        <v>0</v>
      </c>
      <c r="J14" s="12">
        <f t="shared" si="1"/>
        <v>0</v>
      </c>
      <c r="K14" s="12">
        <f t="shared" si="1"/>
        <v>0</v>
      </c>
      <c r="L14" s="12">
        <f t="shared" si="1"/>
        <v>0</v>
      </c>
    </row>
    <row r="15" spans="1:12" ht="15.75" x14ac:dyDescent="0.25">
      <c r="A15" s="3" t="s">
        <v>35</v>
      </c>
      <c r="B15" s="4" t="s">
        <v>36</v>
      </c>
      <c r="C15" s="8" t="s">
        <v>37</v>
      </c>
      <c r="D15" s="9">
        <v>454.9</v>
      </c>
      <c r="E15" s="9">
        <v>435.9</v>
      </c>
      <c r="F15" s="9">
        <v>0</v>
      </c>
      <c r="G15" s="16">
        <v>454.9</v>
      </c>
      <c r="H15" s="16">
        <v>435.9</v>
      </c>
      <c r="I15" s="16">
        <v>0</v>
      </c>
      <c r="J15" s="12">
        <f t="shared" si="1"/>
        <v>0</v>
      </c>
      <c r="K15" s="12">
        <f t="shared" si="1"/>
        <v>0</v>
      </c>
      <c r="L15" s="12">
        <f t="shared" si="1"/>
        <v>0</v>
      </c>
    </row>
    <row r="16" spans="1:12" ht="31.5" x14ac:dyDescent="0.25">
      <c r="A16" s="3" t="s">
        <v>38</v>
      </c>
      <c r="B16" s="4" t="s">
        <v>39</v>
      </c>
      <c r="C16" s="8" t="s">
        <v>40</v>
      </c>
      <c r="D16" s="9">
        <f>D17++D18</f>
        <v>30415</v>
      </c>
      <c r="E16" s="9">
        <f>E17+E18</f>
        <v>30085.8</v>
      </c>
      <c r="F16" s="9">
        <f>F17+F18</f>
        <v>30489.8</v>
      </c>
      <c r="G16" s="16">
        <f>G17++G18</f>
        <v>30415</v>
      </c>
      <c r="H16" s="16">
        <f>H17+H18</f>
        <v>30085.8</v>
      </c>
      <c r="I16" s="16">
        <f>I17+I18</f>
        <v>30489.8</v>
      </c>
      <c r="J16" s="12">
        <f t="shared" si="1"/>
        <v>0</v>
      </c>
      <c r="K16" s="12">
        <f t="shared" si="1"/>
        <v>0</v>
      </c>
      <c r="L16" s="12">
        <f t="shared" si="1"/>
        <v>0</v>
      </c>
    </row>
    <row r="17" spans="1:12" ht="47.25" x14ac:dyDescent="0.25">
      <c r="A17" s="5" t="s">
        <v>41</v>
      </c>
      <c r="B17" s="4" t="s">
        <v>42</v>
      </c>
      <c r="C17" s="8" t="s">
        <v>43</v>
      </c>
      <c r="D17" s="9">
        <v>29975</v>
      </c>
      <c r="E17" s="9">
        <v>29985.8</v>
      </c>
      <c r="F17" s="9">
        <v>29959.8</v>
      </c>
      <c r="G17" s="16">
        <v>29975</v>
      </c>
      <c r="H17" s="16">
        <v>29985.8</v>
      </c>
      <c r="I17" s="16">
        <v>29959.8</v>
      </c>
      <c r="J17" s="12">
        <f t="shared" si="1"/>
        <v>0</v>
      </c>
      <c r="K17" s="12">
        <f t="shared" si="1"/>
        <v>0</v>
      </c>
      <c r="L17" s="12">
        <f t="shared" si="1"/>
        <v>0</v>
      </c>
    </row>
    <row r="18" spans="1:12" ht="15.75" x14ac:dyDescent="0.25">
      <c r="A18" s="3" t="s">
        <v>44</v>
      </c>
      <c r="B18" s="4" t="s">
        <v>45</v>
      </c>
      <c r="C18" s="8" t="s">
        <v>46</v>
      </c>
      <c r="D18" s="9">
        <v>440</v>
      </c>
      <c r="E18" s="9">
        <v>100</v>
      </c>
      <c r="F18" s="9">
        <v>530</v>
      </c>
      <c r="G18" s="16">
        <v>440</v>
      </c>
      <c r="H18" s="16">
        <v>100</v>
      </c>
      <c r="I18" s="16">
        <v>530</v>
      </c>
      <c r="J18" s="12">
        <f t="shared" si="1"/>
        <v>0</v>
      </c>
      <c r="K18" s="12">
        <f t="shared" si="1"/>
        <v>0</v>
      </c>
      <c r="L18" s="12">
        <f t="shared" si="1"/>
        <v>0</v>
      </c>
    </row>
    <row r="19" spans="1:12" ht="15.75" x14ac:dyDescent="0.25">
      <c r="A19" s="3" t="s">
        <v>47</v>
      </c>
      <c r="B19" s="4" t="s">
        <v>48</v>
      </c>
      <c r="C19" s="8" t="s">
        <v>49</v>
      </c>
      <c r="D19" s="9">
        <f t="shared" ref="D19:F19" si="3">+D21+D23+D22+D20</f>
        <v>130243.3</v>
      </c>
      <c r="E19" s="9">
        <f t="shared" si="3"/>
        <v>124605.70000000001</v>
      </c>
      <c r="F19" s="9">
        <f t="shared" si="3"/>
        <v>115805.5</v>
      </c>
      <c r="G19" s="16">
        <f>+G21+G23+G22+G20</f>
        <v>133720.4</v>
      </c>
      <c r="H19" s="16">
        <f>+H21+H23+H22+H20</f>
        <v>122501.8</v>
      </c>
      <c r="I19" s="16">
        <f>+I21+I23+I22+I20</f>
        <v>115805.5</v>
      </c>
      <c r="J19" s="12">
        <f t="shared" si="1"/>
        <v>3477.0999999999913</v>
      </c>
      <c r="K19" s="12">
        <f t="shared" si="1"/>
        <v>-2103.9000000000087</v>
      </c>
      <c r="L19" s="12">
        <f t="shared" si="1"/>
        <v>0</v>
      </c>
    </row>
    <row r="20" spans="1:12" ht="15.75" x14ac:dyDescent="0.25">
      <c r="A20" s="3" t="s">
        <v>50</v>
      </c>
      <c r="B20" s="4" t="s">
        <v>51</v>
      </c>
      <c r="C20" s="8" t="s">
        <v>52</v>
      </c>
      <c r="D20" s="9">
        <v>2200</v>
      </c>
      <c r="E20" s="9">
        <v>2200</v>
      </c>
      <c r="F20" s="9">
        <v>2200</v>
      </c>
      <c r="G20" s="16">
        <v>2200</v>
      </c>
      <c r="H20" s="16">
        <v>2200</v>
      </c>
      <c r="I20" s="16">
        <v>2200</v>
      </c>
      <c r="J20" s="12">
        <f t="shared" si="1"/>
        <v>0</v>
      </c>
      <c r="K20" s="12">
        <f t="shared" si="1"/>
        <v>0</v>
      </c>
      <c r="L20" s="12">
        <f t="shared" si="1"/>
        <v>0</v>
      </c>
    </row>
    <row r="21" spans="1:12" ht="15.75" x14ac:dyDescent="0.25">
      <c r="A21" s="3" t="s">
        <v>53</v>
      </c>
      <c r="B21" s="4" t="s">
        <v>54</v>
      </c>
      <c r="C21" s="8" t="s">
        <v>55</v>
      </c>
      <c r="D21" s="9">
        <v>22541.9</v>
      </c>
      <c r="E21" s="9">
        <v>23849.3</v>
      </c>
      <c r="F21" s="9">
        <v>25184.9</v>
      </c>
      <c r="G21" s="16">
        <v>22541.9</v>
      </c>
      <c r="H21" s="16">
        <v>23849.3</v>
      </c>
      <c r="I21" s="16">
        <v>25184.9</v>
      </c>
      <c r="J21" s="12">
        <f t="shared" si="1"/>
        <v>0</v>
      </c>
      <c r="K21" s="12">
        <f t="shared" si="1"/>
        <v>0</v>
      </c>
      <c r="L21" s="12">
        <f t="shared" si="1"/>
        <v>0</v>
      </c>
    </row>
    <row r="22" spans="1:12" ht="15.75" x14ac:dyDescent="0.25">
      <c r="A22" s="3" t="s">
        <v>56</v>
      </c>
      <c r="B22" s="4" t="s">
        <v>57</v>
      </c>
      <c r="C22" s="8" t="s">
        <v>58</v>
      </c>
      <c r="D22" s="9">
        <v>59825.3</v>
      </c>
      <c r="E22" s="9">
        <v>53848.4</v>
      </c>
      <c r="F22" s="9">
        <v>45851.9</v>
      </c>
      <c r="G22" s="16">
        <v>63295.9</v>
      </c>
      <c r="H22" s="16">
        <v>51744.5</v>
      </c>
      <c r="I22" s="16">
        <v>45851.9</v>
      </c>
      <c r="J22" s="12">
        <f t="shared" si="1"/>
        <v>3470.5999999999985</v>
      </c>
      <c r="K22" s="12">
        <f t="shared" si="1"/>
        <v>-2103.9000000000015</v>
      </c>
      <c r="L22" s="12">
        <f t="shared" si="1"/>
        <v>0</v>
      </c>
    </row>
    <row r="23" spans="1:12" ht="15.75" x14ac:dyDescent="0.25">
      <c r="A23" s="3" t="s">
        <v>59</v>
      </c>
      <c r="B23" s="4" t="s">
        <v>60</v>
      </c>
      <c r="C23" s="8" t="s">
        <v>61</v>
      </c>
      <c r="D23" s="9">
        <v>45676.1</v>
      </c>
      <c r="E23" s="9">
        <v>44708</v>
      </c>
      <c r="F23" s="9">
        <v>42568.7</v>
      </c>
      <c r="G23" s="16">
        <v>45682.6</v>
      </c>
      <c r="H23" s="16">
        <v>44708</v>
      </c>
      <c r="I23" s="16">
        <v>42568.7</v>
      </c>
      <c r="J23" s="12">
        <f t="shared" si="1"/>
        <v>6.5</v>
      </c>
      <c r="K23" s="12">
        <f t="shared" si="1"/>
        <v>0</v>
      </c>
      <c r="L23" s="12">
        <f t="shared" si="1"/>
        <v>0</v>
      </c>
    </row>
    <row r="24" spans="1:12" ht="15.75" x14ac:dyDescent="0.25">
      <c r="A24" s="3" t="s">
        <v>62</v>
      </c>
      <c r="B24" s="4" t="s">
        <v>63</v>
      </c>
      <c r="C24" s="8" t="s">
        <v>64</v>
      </c>
      <c r="D24" s="9">
        <f t="shared" ref="D24:F24" si="4">D25+D26+D27+D28</f>
        <v>667472.69999999995</v>
      </c>
      <c r="E24" s="9">
        <f t="shared" si="4"/>
        <v>389075.39999999997</v>
      </c>
      <c r="F24" s="9">
        <f t="shared" si="4"/>
        <v>416769.19999999995</v>
      </c>
      <c r="G24" s="16">
        <f>G25+G26+G27+G28</f>
        <v>777379.9</v>
      </c>
      <c r="H24" s="16">
        <f>H25+H26+H27+H28</f>
        <v>389075.39999999997</v>
      </c>
      <c r="I24" s="16">
        <f>I25+I26+I27+I28</f>
        <v>416769.19999999995</v>
      </c>
      <c r="J24" s="12">
        <f t="shared" si="1"/>
        <v>109907.20000000007</v>
      </c>
      <c r="K24" s="12">
        <f t="shared" si="1"/>
        <v>0</v>
      </c>
      <c r="L24" s="12">
        <f t="shared" si="1"/>
        <v>0</v>
      </c>
    </row>
    <row r="25" spans="1:12" ht="15.75" x14ac:dyDescent="0.25">
      <c r="A25" s="3" t="s">
        <v>65</v>
      </c>
      <c r="B25" s="4" t="s">
        <v>66</v>
      </c>
      <c r="C25" s="8" t="s">
        <v>67</v>
      </c>
      <c r="D25" s="9">
        <v>266752.3</v>
      </c>
      <c r="E25" s="9">
        <v>6500</v>
      </c>
      <c r="F25" s="9">
        <v>6500</v>
      </c>
      <c r="G25" s="16">
        <v>340216.1</v>
      </c>
      <c r="H25" s="16">
        <v>6500</v>
      </c>
      <c r="I25" s="16">
        <v>6500</v>
      </c>
      <c r="J25" s="12">
        <f t="shared" si="1"/>
        <v>73463.799999999988</v>
      </c>
      <c r="K25" s="12">
        <f t="shared" si="1"/>
        <v>0</v>
      </c>
      <c r="L25" s="12">
        <f t="shared" si="1"/>
        <v>0</v>
      </c>
    </row>
    <row r="26" spans="1:12" ht="15.75" x14ac:dyDescent="0.25">
      <c r="A26" s="3" t="s">
        <v>68</v>
      </c>
      <c r="B26" s="4" t="s">
        <v>69</v>
      </c>
      <c r="C26" s="8" t="s">
        <v>70</v>
      </c>
      <c r="D26" s="9">
        <v>319263.40000000002</v>
      </c>
      <c r="E26" s="9">
        <v>329396.3</v>
      </c>
      <c r="F26" s="9">
        <v>356350.8</v>
      </c>
      <c r="G26" s="16">
        <v>351224.4</v>
      </c>
      <c r="H26" s="16">
        <v>329396.3</v>
      </c>
      <c r="I26" s="16">
        <v>356350.8</v>
      </c>
      <c r="J26" s="12">
        <f t="shared" si="1"/>
        <v>31961</v>
      </c>
      <c r="K26" s="12">
        <f t="shared" si="1"/>
        <v>0</v>
      </c>
      <c r="L26" s="12">
        <f t="shared" si="1"/>
        <v>0</v>
      </c>
    </row>
    <row r="27" spans="1:12" ht="15.75" x14ac:dyDescent="0.25">
      <c r="A27" s="3" t="s">
        <v>71</v>
      </c>
      <c r="B27" s="4" t="s">
        <v>72</v>
      </c>
      <c r="C27" s="8" t="s">
        <v>73</v>
      </c>
      <c r="D27" s="9">
        <v>62675.7</v>
      </c>
      <c r="E27" s="9">
        <v>33384</v>
      </c>
      <c r="F27" s="9">
        <v>34123.300000000003</v>
      </c>
      <c r="G27" s="16">
        <v>67058.100000000006</v>
      </c>
      <c r="H27" s="16">
        <v>33384</v>
      </c>
      <c r="I27" s="16">
        <v>34123.300000000003</v>
      </c>
      <c r="J27" s="12">
        <f t="shared" si="1"/>
        <v>4382.4000000000087</v>
      </c>
      <c r="K27" s="12">
        <f t="shared" si="1"/>
        <v>0</v>
      </c>
      <c r="L27" s="12">
        <f t="shared" si="1"/>
        <v>0</v>
      </c>
    </row>
    <row r="28" spans="1:12" ht="31.5" x14ac:dyDescent="0.25">
      <c r="A28" s="3" t="s">
        <v>74</v>
      </c>
      <c r="B28" s="4" t="s">
        <v>75</v>
      </c>
      <c r="C28" s="8" t="s">
        <v>76</v>
      </c>
      <c r="D28" s="9">
        <v>18781.3</v>
      </c>
      <c r="E28" s="9">
        <v>19795.099999999999</v>
      </c>
      <c r="F28" s="9">
        <v>19795.099999999999</v>
      </c>
      <c r="G28" s="16">
        <v>18881.3</v>
      </c>
      <c r="H28" s="16">
        <v>19795.099999999999</v>
      </c>
      <c r="I28" s="16">
        <v>19795.099999999999</v>
      </c>
      <c r="J28" s="12">
        <f t="shared" si="1"/>
        <v>100</v>
      </c>
      <c r="K28" s="12">
        <f t="shared" si="1"/>
        <v>0</v>
      </c>
      <c r="L28" s="12">
        <f t="shared" si="1"/>
        <v>0</v>
      </c>
    </row>
    <row r="29" spans="1:12" ht="15.75" x14ac:dyDescent="0.25">
      <c r="A29" s="3" t="s">
        <v>77</v>
      </c>
      <c r="B29" s="4" t="s">
        <v>78</v>
      </c>
      <c r="C29" s="8" t="s">
        <v>79</v>
      </c>
      <c r="D29" s="9">
        <f t="shared" ref="D29:F29" si="5">D30+D31+D32+D33</f>
        <v>497044.6</v>
      </c>
      <c r="E29" s="9">
        <f t="shared" si="5"/>
        <v>530393.1</v>
      </c>
      <c r="F29" s="9">
        <f t="shared" si="5"/>
        <v>502552.80000000005</v>
      </c>
      <c r="G29" s="16">
        <f>G30+G31+G32+G33</f>
        <v>523735.89999999997</v>
      </c>
      <c r="H29" s="16">
        <f>H30+H31+H32+H33</f>
        <v>529189.19999999995</v>
      </c>
      <c r="I29" s="16">
        <f>I30+I31+I32+I33</f>
        <v>502552.80000000005</v>
      </c>
      <c r="J29" s="12">
        <f t="shared" si="1"/>
        <v>26691.299999999988</v>
      </c>
      <c r="K29" s="12">
        <f t="shared" si="1"/>
        <v>-1203.9000000000233</v>
      </c>
      <c r="L29" s="12">
        <f t="shared" si="1"/>
        <v>0</v>
      </c>
    </row>
    <row r="30" spans="1:12" ht="15.75" x14ac:dyDescent="0.25">
      <c r="A30" s="3" t="s">
        <v>80</v>
      </c>
      <c r="B30" s="4" t="s">
        <v>81</v>
      </c>
      <c r="C30" s="8" t="s">
        <v>82</v>
      </c>
      <c r="D30" s="9">
        <v>121767.7</v>
      </c>
      <c r="E30" s="9">
        <v>119427.6</v>
      </c>
      <c r="F30" s="9">
        <v>116224.2</v>
      </c>
      <c r="G30" s="16">
        <v>122569.2</v>
      </c>
      <c r="H30" s="16">
        <v>118223.7</v>
      </c>
      <c r="I30" s="16">
        <v>116224.2</v>
      </c>
      <c r="J30" s="12">
        <f t="shared" si="1"/>
        <v>801.5</v>
      </c>
      <c r="K30" s="12">
        <f t="shared" si="1"/>
        <v>-1203.9000000000087</v>
      </c>
      <c r="L30" s="12">
        <f t="shared" si="1"/>
        <v>0</v>
      </c>
    </row>
    <row r="31" spans="1:12" ht="15.75" x14ac:dyDescent="0.25">
      <c r="A31" s="3" t="s">
        <v>83</v>
      </c>
      <c r="B31" s="4" t="s">
        <v>84</v>
      </c>
      <c r="C31" s="8" t="s">
        <v>85</v>
      </c>
      <c r="D31" s="9">
        <v>303476.5</v>
      </c>
      <c r="E31" s="9">
        <v>338402.1</v>
      </c>
      <c r="F31" s="9">
        <v>315608.40000000002</v>
      </c>
      <c r="G31" s="16">
        <v>329478</v>
      </c>
      <c r="H31" s="16">
        <v>338402.1</v>
      </c>
      <c r="I31" s="16">
        <v>315608.40000000002</v>
      </c>
      <c r="J31" s="12">
        <f t="shared" si="1"/>
        <v>26001.5</v>
      </c>
      <c r="K31" s="12">
        <f t="shared" si="1"/>
        <v>0</v>
      </c>
      <c r="L31" s="12">
        <f t="shared" si="1"/>
        <v>0</v>
      </c>
    </row>
    <row r="32" spans="1:12" ht="15.75" x14ac:dyDescent="0.25">
      <c r="A32" s="3" t="s">
        <v>86</v>
      </c>
      <c r="B32" s="4" t="s">
        <v>87</v>
      </c>
      <c r="C32" s="8" t="s">
        <v>88</v>
      </c>
      <c r="D32" s="9">
        <v>10871.1</v>
      </c>
      <c r="E32" s="9">
        <v>10909.8</v>
      </c>
      <c r="F32" s="9">
        <v>10909.8</v>
      </c>
      <c r="G32" s="16">
        <v>10871.1</v>
      </c>
      <c r="H32" s="16">
        <v>10909.8</v>
      </c>
      <c r="I32" s="16">
        <v>10909.8</v>
      </c>
      <c r="J32" s="12">
        <f t="shared" si="1"/>
        <v>0</v>
      </c>
      <c r="K32" s="12">
        <f t="shared" si="1"/>
        <v>0</v>
      </c>
      <c r="L32" s="12">
        <f t="shared" si="1"/>
        <v>0</v>
      </c>
    </row>
    <row r="33" spans="1:12" ht="15.75" x14ac:dyDescent="0.25">
      <c r="A33" s="3" t="s">
        <v>89</v>
      </c>
      <c r="B33" s="4" t="s">
        <v>90</v>
      </c>
      <c r="C33" s="8" t="s">
        <v>91</v>
      </c>
      <c r="D33" s="9">
        <v>60929.3</v>
      </c>
      <c r="E33" s="9">
        <v>61653.599999999999</v>
      </c>
      <c r="F33" s="9">
        <v>59810.400000000001</v>
      </c>
      <c r="G33" s="16">
        <v>60817.599999999999</v>
      </c>
      <c r="H33" s="16">
        <v>61653.599999999999</v>
      </c>
      <c r="I33" s="16">
        <v>59810.400000000001</v>
      </c>
      <c r="J33" s="12">
        <f t="shared" si="1"/>
        <v>-111.70000000000437</v>
      </c>
      <c r="K33" s="12">
        <f t="shared" si="1"/>
        <v>0</v>
      </c>
      <c r="L33" s="12">
        <f t="shared" si="1"/>
        <v>0</v>
      </c>
    </row>
    <row r="34" spans="1:12" ht="15.75" x14ac:dyDescent="0.25">
      <c r="A34" s="3" t="s">
        <v>92</v>
      </c>
      <c r="B34" s="4" t="s">
        <v>93</v>
      </c>
      <c r="C34" s="8" t="s">
        <v>94</v>
      </c>
      <c r="D34" s="9">
        <f t="shared" ref="D34:F34" si="6">D35+D36</f>
        <v>110246.39999999999</v>
      </c>
      <c r="E34" s="9">
        <f t="shared" si="6"/>
        <v>110136.8</v>
      </c>
      <c r="F34" s="9">
        <f t="shared" si="6"/>
        <v>110129.4</v>
      </c>
      <c r="G34" s="16">
        <f>G35+G36</f>
        <v>117251.70000000001</v>
      </c>
      <c r="H34" s="16">
        <f>H35+H36</f>
        <v>109836.8</v>
      </c>
      <c r="I34" s="16">
        <f>I35+I36</f>
        <v>109829.4</v>
      </c>
      <c r="J34" s="12">
        <f t="shared" si="1"/>
        <v>7005.3000000000175</v>
      </c>
      <c r="K34" s="12">
        <f t="shared" si="1"/>
        <v>-300</v>
      </c>
      <c r="L34" s="12">
        <f t="shared" si="1"/>
        <v>-300</v>
      </c>
    </row>
    <row r="35" spans="1:12" ht="15.75" x14ac:dyDescent="0.25">
      <c r="A35" s="3" t="s">
        <v>95</v>
      </c>
      <c r="B35" s="4" t="s">
        <v>96</v>
      </c>
      <c r="C35" s="8" t="s">
        <v>97</v>
      </c>
      <c r="D35" s="9">
        <v>87008.5</v>
      </c>
      <c r="E35" s="9">
        <v>85969.3</v>
      </c>
      <c r="F35" s="9">
        <v>85961.8</v>
      </c>
      <c r="G35" s="16">
        <v>94013.8</v>
      </c>
      <c r="H35" s="16">
        <v>85669.3</v>
      </c>
      <c r="I35" s="16">
        <v>85661.8</v>
      </c>
      <c r="J35" s="12">
        <f t="shared" si="1"/>
        <v>7005.3000000000029</v>
      </c>
      <c r="K35" s="12">
        <f t="shared" si="1"/>
        <v>-300</v>
      </c>
      <c r="L35" s="12">
        <f t="shared" si="1"/>
        <v>-300</v>
      </c>
    </row>
    <row r="36" spans="1:12" ht="15.75" x14ac:dyDescent="0.25">
      <c r="A36" s="3" t="s">
        <v>98</v>
      </c>
      <c r="B36" s="4" t="s">
        <v>99</v>
      </c>
      <c r="C36" s="8" t="s">
        <v>100</v>
      </c>
      <c r="D36" s="9">
        <v>23237.9</v>
      </c>
      <c r="E36" s="9">
        <v>24167.5</v>
      </c>
      <c r="F36" s="9">
        <v>24167.599999999999</v>
      </c>
      <c r="G36" s="16">
        <v>23237.9</v>
      </c>
      <c r="H36" s="16">
        <v>24167.5</v>
      </c>
      <c r="I36" s="16">
        <v>24167.599999999999</v>
      </c>
      <c r="J36" s="12">
        <f t="shared" si="1"/>
        <v>0</v>
      </c>
      <c r="K36" s="12">
        <f t="shared" si="1"/>
        <v>0</v>
      </c>
      <c r="L36" s="12">
        <f t="shared" si="1"/>
        <v>0</v>
      </c>
    </row>
    <row r="37" spans="1:12" ht="15.75" x14ac:dyDescent="0.25">
      <c r="A37" s="3" t="s">
        <v>101</v>
      </c>
      <c r="B37" s="4" t="s">
        <v>102</v>
      </c>
      <c r="C37" s="8" t="s">
        <v>103</v>
      </c>
      <c r="D37" s="9">
        <f t="shared" ref="D37:F37" si="7">D38+D39+D40+D41+D42</f>
        <v>66683.3</v>
      </c>
      <c r="E37" s="9">
        <f t="shared" si="7"/>
        <v>66843.400000000009</v>
      </c>
      <c r="F37" s="9">
        <f t="shared" si="7"/>
        <v>66235.3</v>
      </c>
      <c r="G37" s="16">
        <f>G38+G39+G40+G41+G42</f>
        <v>66683.3</v>
      </c>
      <c r="H37" s="16">
        <f>H38+H39+H40+H41+H42</f>
        <v>66843.400000000009</v>
      </c>
      <c r="I37" s="16">
        <f>I38+I39+I40+I41+I42</f>
        <v>66235.3</v>
      </c>
      <c r="J37" s="12">
        <f t="shared" si="1"/>
        <v>0</v>
      </c>
      <c r="K37" s="12">
        <f t="shared" si="1"/>
        <v>0</v>
      </c>
      <c r="L37" s="12">
        <f t="shared" si="1"/>
        <v>0</v>
      </c>
    </row>
    <row r="38" spans="1:12" ht="15.75" x14ac:dyDescent="0.25">
      <c r="A38" s="3" t="s">
        <v>104</v>
      </c>
      <c r="B38" s="4" t="s">
        <v>105</v>
      </c>
      <c r="C38" s="8" t="s">
        <v>106</v>
      </c>
      <c r="D38" s="9">
        <v>500</v>
      </c>
      <c r="E38" s="9">
        <v>500</v>
      </c>
      <c r="F38" s="9">
        <v>500</v>
      </c>
      <c r="G38" s="16">
        <v>500</v>
      </c>
      <c r="H38" s="16">
        <v>500</v>
      </c>
      <c r="I38" s="16">
        <v>500</v>
      </c>
      <c r="J38" s="12">
        <f t="shared" si="1"/>
        <v>0</v>
      </c>
      <c r="K38" s="12">
        <f t="shared" si="1"/>
        <v>0</v>
      </c>
      <c r="L38" s="12">
        <f t="shared" si="1"/>
        <v>0</v>
      </c>
    </row>
    <row r="39" spans="1:12" ht="15.75" x14ac:dyDescent="0.25">
      <c r="A39" s="3" t="s">
        <v>107</v>
      </c>
      <c r="B39" s="4" t="s">
        <v>108</v>
      </c>
      <c r="C39" s="8" t="s">
        <v>109</v>
      </c>
      <c r="D39" s="9">
        <v>27882</v>
      </c>
      <c r="E39" s="9">
        <v>27882</v>
      </c>
      <c r="F39" s="9">
        <v>27882</v>
      </c>
      <c r="G39" s="16">
        <v>27882</v>
      </c>
      <c r="H39" s="16">
        <v>27882</v>
      </c>
      <c r="I39" s="16">
        <v>27882</v>
      </c>
      <c r="J39" s="12">
        <f t="shared" si="1"/>
        <v>0</v>
      </c>
      <c r="K39" s="12">
        <f t="shared" si="1"/>
        <v>0</v>
      </c>
      <c r="L39" s="12">
        <f t="shared" si="1"/>
        <v>0</v>
      </c>
    </row>
    <row r="40" spans="1:12" ht="15.75" x14ac:dyDescent="0.25">
      <c r="A40" s="3" t="s">
        <v>110</v>
      </c>
      <c r="B40" s="4" t="s">
        <v>111</v>
      </c>
      <c r="C40" s="8" t="s">
        <v>112</v>
      </c>
      <c r="D40" s="9">
        <v>18835.400000000001</v>
      </c>
      <c r="E40" s="9">
        <v>18835.400000000001</v>
      </c>
      <c r="F40" s="9">
        <v>18227.3</v>
      </c>
      <c r="G40" s="16">
        <v>18835.400000000001</v>
      </c>
      <c r="H40" s="16">
        <v>18835.400000000001</v>
      </c>
      <c r="I40" s="16">
        <v>18227.3</v>
      </c>
      <c r="J40" s="12">
        <f t="shared" si="1"/>
        <v>0</v>
      </c>
      <c r="K40" s="12">
        <f t="shared" si="1"/>
        <v>0</v>
      </c>
      <c r="L40" s="12">
        <f t="shared" si="1"/>
        <v>0</v>
      </c>
    </row>
    <row r="41" spans="1:12" ht="15.75" x14ac:dyDescent="0.25">
      <c r="A41" s="3" t="s">
        <v>113</v>
      </c>
      <c r="B41" s="4" t="s">
        <v>114</v>
      </c>
      <c r="C41" s="8" t="s">
        <v>115</v>
      </c>
      <c r="D41" s="9">
        <v>2315.8000000000002</v>
      </c>
      <c r="E41" s="9">
        <v>2315.8000000000002</v>
      </c>
      <c r="F41" s="9">
        <v>2315.8000000000002</v>
      </c>
      <c r="G41" s="16">
        <v>2315.8000000000002</v>
      </c>
      <c r="H41" s="16">
        <v>2315.8000000000002</v>
      </c>
      <c r="I41" s="16">
        <v>2315.8000000000002</v>
      </c>
      <c r="J41" s="12">
        <f t="shared" si="1"/>
        <v>0</v>
      </c>
      <c r="K41" s="12">
        <f t="shared" si="1"/>
        <v>0</v>
      </c>
      <c r="L41" s="12">
        <f t="shared" si="1"/>
        <v>0</v>
      </c>
    </row>
    <row r="42" spans="1:12" ht="15.75" x14ac:dyDescent="0.25">
      <c r="A42" s="3" t="s">
        <v>116</v>
      </c>
      <c r="B42" s="4" t="s">
        <v>117</v>
      </c>
      <c r="C42" s="8" t="s">
        <v>118</v>
      </c>
      <c r="D42" s="9">
        <v>17150.099999999999</v>
      </c>
      <c r="E42" s="9">
        <v>17310.2</v>
      </c>
      <c r="F42" s="9">
        <v>17310.2</v>
      </c>
      <c r="G42" s="16">
        <v>17150.099999999999</v>
      </c>
      <c r="H42" s="16">
        <v>17310.2</v>
      </c>
      <c r="I42" s="16">
        <v>17310.2</v>
      </c>
      <c r="J42" s="12">
        <f t="shared" si="1"/>
        <v>0</v>
      </c>
      <c r="K42" s="12">
        <f t="shared" si="1"/>
        <v>0</v>
      </c>
      <c r="L42" s="12">
        <f t="shared" si="1"/>
        <v>0</v>
      </c>
    </row>
    <row r="43" spans="1:12" ht="15.75" x14ac:dyDescent="0.25">
      <c r="A43" s="3" t="s">
        <v>119</v>
      </c>
      <c r="B43" s="4" t="s">
        <v>120</v>
      </c>
      <c r="C43" s="8" t="s">
        <v>121</v>
      </c>
      <c r="D43" s="9">
        <f t="shared" ref="D43:F43" si="8">D44</f>
        <v>142560.4</v>
      </c>
      <c r="E43" s="9">
        <f t="shared" si="8"/>
        <v>31749.1</v>
      </c>
      <c r="F43" s="9">
        <f t="shared" si="8"/>
        <v>31749.1</v>
      </c>
      <c r="G43" s="16">
        <f>G44</f>
        <v>199097.7</v>
      </c>
      <c r="H43" s="16">
        <f>H44</f>
        <v>32049.1</v>
      </c>
      <c r="I43" s="16">
        <f>I44</f>
        <v>32049.1</v>
      </c>
      <c r="J43" s="12">
        <f t="shared" si="1"/>
        <v>56537.300000000017</v>
      </c>
      <c r="K43" s="12">
        <f t="shared" si="1"/>
        <v>300</v>
      </c>
      <c r="L43" s="12">
        <f t="shared" si="1"/>
        <v>300</v>
      </c>
    </row>
    <row r="44" spans="1:12" ht="15.75" x14ac:dyDescent="0.25">
      <c r="A44" s="3" t="s">
        <v>122</v>
      </c>
      <c r="B44" s="4" t="s">
        <v>123</v>
      </c>
      <c r="C44" s="8" t="s">
        <v>124</v>
      </c>
      <c r="D44" s="9">
        <v>142560.4</v>
      </c>
      <c r="E44" s="9">
        <v>31749.1</v>
      </c>
      <c r="F44" s="9">
        <v>31749.1</v>
      </c>
      <c r="G44" s="16">
        <v>199097.7</v>
      </c>
      <c r="H44" s="16">
        <v>32049.1</v>
      </c>
      <c r="I44" s="16">
        <v>32049.1</v>
      </c>
      <c r="J44" s="12">
        <f t="shared" si="1"/>
        <v>56537.300000000017</v>
      </c>
      <c r="K44" s="12">
        <f t="shared" si="1"/>
        <v>300</v>
      </c>
      <c r="L44" s="12">
        <f t="shared" si="1"/>
        <v>300</v>
      </c>
    </row>
    <row r="45" spans="1:12" ht="15.75" x14ac:dyDescent="0.25">
      <c r="A45" s="3" t="s">
        <v>125</v>
      </c>
      <c r="B45" s="4" t="s">
        <v>126</v>
      </c>
      <c r="C45" s="8" t="s">
        <v>127</v>
      </c>
      <c r="D45" s="9">
        <f t="shared" ref="D45:F45" si="9">+D46</f>
        <v>18161</v>
      </c>
      <c r="E45" s="9">
        <f t="shared" si="9"/>
        <v>18961</v>
      </c>
      <c r="F45" s="9">
        <f t="shared" si="9"/>
        <v>18961</v>
      </c>
      <c r="G45" s="16">
        <f>+G46</f>
        <v>18161</v>
      </c>
      <c r="H45" s="16">
        <f>+H46</f>
        <v>18961.099999999999</v>
      </c>
      <c r="I45" s="16">
        <f>+I46</f>
        <v>18961.099999999999</v>
      </c>
      <c r="J45" s="12">
        <f t="shared" si="1"/>
        <v>0</v>
      </c>
      <c r="K45" s="12">
        <f t="shared" si="1"/>
        <v>9.9999999998544808E-2</v>
      </c>
      <c r="L45" s="12">
        <f t="shared" si="1"/>
        <v>9.9999999998544808E-2</v>
      </c>
    </row>
    <row r="46" spans="1:12" ht="15.75" x14ac:dyDescent="0.25">
      <c r="A46" s="3" t="s">
        <v>128</v>
      </c>
      <c r="B46" s="4" t="s">
        <v>129</v>
      </c>
      <c r="C46" s="8" t="s">
        <v>130</v>
      </c>
      <c r="D46" s="9">
        <v>18161</v>
      </c>
      <c r="E46" s="9">
        <v>18961</v>
      </c>
      <c r="F46" s="9">
        <v>18961</v>
      </c>
      <c r="G46" s="16">
        <v>18161</v>
      </c>
      <c r="H46" s="16">
        <v>18961.099999999999</v>
      </c>
      <c r="I46" s="16">
        <v>18961.099999999999</v>
      </c>
      <c r="J46" s="12">
        <f t="shared" si="1"/>
        <v>0</v>
      </c>
      <c r="K46" s="12">
        <f t="shared" si="1"/>
        <v>9.9999999998544808E-2</v>
      </c>
      <c r="L46" s="12">
        <f t="shared" si="1"/>
        <v>9.9999999998544808E-2</v>
      </c>
    </row>
    <row r="47" spans="1:12" ht="15.75" x14ac:dyDescent="0.25">
      <c r="A47" s="20" t="s">
        <v>131</v>
      </c>
      <c r="B47" s="21"/>
      <c r="C47" s="13"/>
      <c r="D47" s="11">
        <v>1888225</v>
      </c>
      <c r="E47" s="11">
        <v>1497273.2</v>
      </c>
      <c r="F47" s="11">
        <v>1487679.1</v>
      </c>
      <c r="G47" s="11">
        <f>G6+G14+G16+G19+G24+G29+G34+G37+G43+G45</f>
        <v>2096878.9999999998</v>
      </c>
      <c r="H47" s="11">
        <f t="shared" ref="H47:I47" si="10">H6+H14+H16+H19+H24+H29+H34+H37+H43+H45</f>
        <v>1494953.7</v>
      </c>
      <c r="I47" s="11">
        <f t="shared" si="10"/>
        <v>1488667.4000000001</v>
      </c>
      <c r="J47" s="11">
        <f>G47-D47</f>
        <v>208653.99999999977</v>
      </c>
      <c r="K47" s="11">
        <f>H47-E47</f>
        <v>-2319.5</v>
      </c>
      <c r="L47" s="11">
        <f>I47-F47</f>
        <v>988.30000000004657</v>
      </c>
    </row>
  </sheetData>
  <mergeCells count="2">
    <mergeCell ref="B2:K2"/>
    <mergeCell ref="A47:B47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7"/>
  <sheetViews>
    <sheetView topLeftCell="A22" workbookViewId="0">
      <selection activeCell="I47" sqref="I47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" style="1" customWidth="1"/>
    <col min="5" max="5" width="21.42578125" style="1" customWidth="1"/>
    <col min="6" max="6" width="20.7109375" style="1" customWidth="1"/>
    <col min="7" max="7" width="20.14062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9" t="s">
        <v>135</v>
      </c>
      <c r="C2" s="19"/>
      <c r="D2" s="19"/>
      <c r="E2" s="19"/>
      <c r="F2" s="19"/>
      <c r="G2" s="19"/>
      <c r="H2" s="19"/>
      <c r="I2" s="19"/>
      <c r="J2" s="19"/>
      <c r="K2" s="19"/>
    </row>
    <row r="3" spans="1:12" x14ac:dyDescent="0.25">
      <c r="L3" s="14" t="s">
        <v>136</v>
      </c>
    </row>
    <row r="4" spans="1:12" ht="60" x14ac:dyDescent="0.25">
      <c r="A4" s="17" t="s">
        <v>0</v>
      </c>
      <c r="B4" s="17" t="s">
        <v>174</v>
      </c>
      <c r="C4" s="17" t="s">
        <v>1</v>
      </c>
      <c r="D4" s="17" t="s">
        <v>139</v>
      </c>
      <c r="E4" s="17" t="s">
        <v>176</v>
      </c>
      <c r="F4" s="17" t="s">
        <v>177</v>
      </c>
      <c r="G4" s="17" t="s">
        <v>178</v>
      </c>
      <c r="H4" s="17" t="s">
        <v>142</v>
      </c>
      <c r="I4" s="17" t="s">
        <v>143</v>
      </c>
      <c r="J4" s="17" t="s">
        <v>5</v>
      </c>
      <c r="K4" s="17" t="s">
        <v>6</v>
      </c>
      <c r="L4" s="17" t="s">
        <v>7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132</v>
      </c>
      <c r="K5" s="2" t="s">
        <v>133</v>
      </c>
      <c r="L5" s="2" t="s">
        <v>134</v>
      </c>
    </row>
    <row r="6" spans="1:12" ht="15.75" x14ac:dyDescent="0.25">
      <c r="A6" s="3" t="s">
        <v>8</v>
      </c>
      <c r="B6" s="4" t="s">
        <v>9</v>
      </c>
      <c r="C6" s="6" t="s">
        <v>10</v>
      </c>
      <c r="D6" s="15">
        <f t="shared" ref="D6:I6" si="0">D7+D8+D9+D11+D12+D13+D10</f>
        <v>229979.19999999998</v>
      </c>
      <c r="E6" s="15">
        <f t="shared" si="0"/>
        <v>195975.2</v>
      </c>
      <c r="F6" s="15">
        <f t="shared" si="0"/>
        <v>195975.2</v>
      </c>
      <c r="G6" s="15">
        <f t="shared" si="0"/>
        <v>198459.22</v>
      </c>
      <c r="H6" s="15">
        <f t="shared" si="0"/>
        <v>195975.21</v>
      </c>
      <c r="I6" s="15">
        <f t="shared" si="0"/>
        <v>195975.2</v>
      </c>
      <c r="J6" s="12">
        <f t="shared" ref="J6:J47" si="1">G6-D6</f>
        <v>-31519.979999999981</v>
      </c>
      <c r="K6" s="12">
        <f t="shared" ref="K6:K47" si="2">H6-E6</f>
        <v>9.9999999802093953E-3</v>
      </c>
      <c r="L6" s="12">
        <f t="shared" ref="L6:L47" si="3">I6-F6</f>
        <v>0</v>
      </c>
    </row>
    <row r="7" spans="1:12" ht="47.25" x14ac:dyDescent="0.25">
      <c r="A7" s="5" t="s">
        <v>11</v>
      </c>
      <c r="B7" s="4" t="s">
        <v>12</v>
      </c>
      <c r="C7" s="8" t="s">
        <v>13</v>
      </c>
      <c r="D7" s="16">
        <v>6844.7</v>
      </c>
      <c r="E7" s="16">
        <v>7048.6</v>
      </c>
      <c r="F7" s="16">
        <v>7110.6</v>
      </c>
      <c r="G7" s="16">
        <v>6844.74</v>
      </c>
      <c r="H7" s="16">
        <v>7048.6</v>
      </c>
      <c r="I7" s="16">
        <v>7110.6</v>
      </c>
      <c r="J7" s="12">
        <f t="shared" si="1"/>
        <v>3.999999999996362E-2</v>
      </c>
      <c r="K7" s="12">
        <f t="shared" si="2"/>
        <v>0</v>
      </c>
      <c r="L7" s="12">
        <f t="shared" si="3"/>
        <v>0</v>
      </c>
    </row>
    <row r="8" spans="1:12" ht="63" x14ac:dyDescent="0.25">
      <c r="A8" s="3" t="s">
        <v>14</v>
      </c>
      <c r="B8" s="4" t="s">
        <v>15</v>
      </c>
      <c r="C8" s="8" t="s">
        <v>16</v>
      </c>
      <c r="D8" s="16">
        <v>4681.2</v>
      </c>
      <c r="E8" s="16">
        <v>4819.5</v>
      </c>
      <c r="F8" s="16">
        <v>4819.5</v>
      </c>
      <c r="G8" s="16">
        <v>4681.18</v>
      </c>
      <c r="H8" s="16">
        <v>4819.55</v>
      </c>
      <c r="I8" s="16">
        <v>4819.5</v>
      </c>
      <c r="J8" s="12">
        <f t="shared" si="1"/>
        <v>-1.9999999999527063E-2</v>
      </c>
      <c r="K8" s="12">
        <f t="shared" si="2"/>
        <v>5.0000000000181899E-2</v>
      </c>
      <c r="L8" s="12">
        <f t="shared" si="3"/>
        <v>0</v>
      </c>
    </row>
    <row r="9" spans="1:12" ht="63" x14ac:dyDescent="0.25">
      <c r="A9" s="3" t="s">
        <v>17</v>
      </c>
      <c r="B9" s="4" t="s">
        <v>18</v>
      </c>
      <c r="C9" s="8" t="s">
        <v>19</v>
      </c>
      <c r="D9" s="16">
        <v>144718.9</v>
      </c>
      <c r="E9" s="16">
        <v>147255.6</v>
      </c>
      <c r="F9" s="16">
        <v>147193.60000000001</v>
      </c>
      <c r="G9" s="16">
        <v>144418.93</v>
      </c>
      <c r="H9" s="16">
        <v>147255.59</v>
      </c>
      <c r="I9" s="16">
        <v>147193.60000000001</v>
      </c>
      <c r="J9" s="12">
        <f t="shared" si="1"/>
        <v>-299.97000000000116</v>
      </c>
      <c r="K9" s="12">
        <f t="shared" si="2"/>
        <v>-1.0000000009313226E-2</v>
      </c>
      <c r="L9" s="12">
        <f t="shared" si="3"/>
        <v>0</v>
      </c>
    </row>
    <row r="10" spans="1:12" ht="15.75" x14ac:dyDescent="0.25">
      <c r="A10" s="5" t="s">
        <v>20</v>
      </c>
      <c r="B10" s="4" t="s">
        <v>21</v>
      </c>
      <c r="C10" s="8" t="s">
        <v>22</v>
      </c>
      <c r="D10" s="16">
        <v>5.4</v>
      </c>
      <c r="E10" s="16">
        <v>0</v>
      </c>
      <c r="F10" s="16">
        <v>0</v>
      </c>
      <c r="G10" s="16">
        <v>1.2</v>
      </c>
      <c r="H10" s="16">
        <v>0</v>
      </c>
      <c r="I10" s="16">
        <v>0</v>
      </c>
      <c r="J10" s="12">
        <f t="shared" si="1"/>
        <v>-4.2</v>
      </c>
      <c r="K10" s="12">
        <f t="shared" si="2"/>
        <v>0</v>
      </c>
      <c r="L10" s="12">
        <f t="shared" si="3"/>
        <v>0</v>
      </c>
    </row>
    <row r="11" spans="1:12" ht="47.25" x14ac:dyDescent="0.25">
      <c r="A11" s="3" t="s">
        <v>23</v>
      </c>
      <c r="B11" s="4" t="s">
        <v>24</v>
      </c>
      <c r="C11" s="8" t="s">
        <v>25</v>
      </c>
      <c r="D11" s="16">
        <v>26313.599999999999</v>
      </c>
      <c r="E11" s="16">
        <v>27355</v>
      </c>
      <c r="F11" s="16">
        <v>27355</v>
      </c>
      <c r="G11" s="16">
        <v>26313.58</v>
      </c>
      <c r="H11" s="16">
        <v>27354.95</v>
      </c>
      <c r="I11" s="16">
        <v>27355</v>
      </c>
      <c r="J11" s="12">
        <f t="shared" si="1"/>
        <v>-1.9999999996798579E-2</v>
      </c>
      <c r="K11" s="12">
        <f t="shared" si="2"/>
        <v>-4.9999999999272404E-2</v>
      </c>
      <c r="L11" s="12">
        <f t="shared" si="3"/>
        <v>0</v>
      </c>
    </row>
    <row r="12" spans="1:12" ht="15.75" x14ac:dyDescent="0.25">
      <c r="A12" s="3" t="s">
        <v>26</v>
      </c>
      <c r="B12" s="4" t="s">
        <v>27</v>
      </c>
      <c r="C12" s="8" t="s">
        <v>28</v>
      </c>
      <c r="D12" s="16">
        <v>5000</v>
      </c>
      <c r="E12" s="16">
        <v>5000</v>
      </c>
      <c r="F12" s="16">
        <v>5000</v>
      </c>
      <c r="G12" s="16">
        <v>5000</v>
      </c>
      <c r="H12" s="16">
        <v>5000</v>
      </c>
      <c r="I12" s="16">
        <v>5000</v>
      </c>
      <c r="J12" s="12">
        <f t="shared" si="1"/>
        <v>0</v>
      </c>
      <c r="K12" s="12">
        <f t="shared" si="2"/>
        <v>0</v>
      </c>
      <c r="L12" s="12">
        <f t="shared" si="3"/>
        <v>0</v>
      </c>
    </row>
    <row r="13" spans="1:12" ht="15.75" x14ac:dyDescent="0.25">
      <c r="A13" s="5" t="s">
        <v>29</v>
      </c>
      <c r="B13" s="4" t="s">
        <v>30</v>
      </c>
      <c r="C13" s="8" t="s">
        <v>31</v>
      </c>
      <c r="D13" s="16">
        <v>42415.4</v>
      </c>
      <c r="E13" s="16">
        <v>4496.5</v>
      </c>
      <c r="F13" s="16">
        <v>4496.5</v>
      </c>
      <c r="G13" s="16">
        <v>11199.59</v>
      </c>
      <c r="H13" s="16">
        <v>4496.5200000000004</v>
      </c>
      <c r="I13" s="16">
        <v>4496.5</v>
      </c>
      <c r="J13" s="12">
        <f t="shared" si="1"/>
        <v>-31215.81</v>
      </c>
      <c r="K13" s="12">
        <f t="shared" si="2"/>
        <v>2.0000000000436557E-2</v>
      </c>
      <c r="L13" s="12">
        <f t="shared" si="3"/>
        <v>0</v>
      </c>
    </row>
    <row r="14" spans="1:12" ht="15.75" x14ac:dyDescent="0.25">
      <c r="A14" s="3" t="s">
        <v>32</v>
      </c>
      <c r="B14" s="4" t="s">
        <v>33</v>
      </c>
      <c r="C14" s="8" t="s">
        <v>34</v>
      </c>
      <c r="D14" s="16">
        <f t="shared" ref="D14:I14" si="4">D15</f>
        <v>454.9</v>
      </c>
      <c r="E14" s="16">
        <f t="shared" si="4"/>
        <v>435.9</v>
      </c>
      <c r="F14" s="16">
        <f t="shared" si="4"/>
        <v>0</v>
      </c>
      <c r="G14" s="16">
        <f t="shared" si="4"/>
        <v>425</v>
      </c>
      <c r="H14" s="16">
        <f t="shared" si="4"/>
        <v>435.9</v>
      </c>
      <c r="I14" s="16">
        <f t="shared" si="4"/>
        <v>0</v>
      </c>
      <c r="J14" s="12">
        <f t="shared" si="1"/>
        <v>-29.899999999999977</v>
      </c>
      <c r="K14" s="12">
        <f t="shared" si="2"/>
        <v>0</v>
      </c>
      <c r="L14" s="12">
        <f t="shared" si="3"/>
        <v>0</v>
      </c>
    </row>
    <row r="15" spans="1:12" ht="15.75" x14ac:dyDescent="0.25">
      <c r="A15" s="3" t="s">
        <v>35</v>
      </c>
      <c r="B15" s="4" t="s">
        <v>36</v>
      </c>
      <c r="C15" s="8" t="s">
        <v>37</v>
      </c>
      <c r="D15" s="16">
        <v>454.9</v>
      </c>
      <c r="E15" s="16">
        <v>435.9</v>
      </c>
      <c r="F15" s="16">
        <v>0</v>
      </c>
      <c r="G15" s="16">
        <v>425</v>
      </c>
      <c r="H15" s="16">
        <v>435.9</v>
      </c>
      <c r="I15" s="16">
        <v>0</v>
      </c>
      <c r="J15" s="12">
        <f t="shared" si="1"/>
        <v>-29.899999999999977</v>
      </c>
      <c r="K15" s="12">
        <f t="shared" si="2"/>
        <v>0</v>
      </c>
      <c r="L15" s="12">
        <f t="shared" si="3"/>
        <v>0</v>
      </c>
    </row>
    <row r="16" spans="1:12" ht="31.5" x14ac:dyDescent="0.25">
      <c r="A16" s="3" t="s">
        <v>38</v>
      </c>
      <c r="B16" s="4" t="s">
        <v>39</v>
      </c>
      <c r="C16" s="8" t="s">
        <v>40</v>
      </c>
      <c r="D16" s="16">
        <f>D17++D18</f>
        <v>30415</v>
      </c>
      <c r="E16" s="16">
        <f>E17+E18</f>
        <v>30085.8</v>
      </c>
      <c r="F16" s="16">
        <f>F17+F18</f>
        <v>30489.8</v>
      </c>
      <c r="G16" s="16">
        <f>G17++G18</f>
        <v>30415.02</v>
      </c>
      <c r="H16" s="16">
        <f>H17+H18</f>
        <v>30085.8</v>
      </c>
      <c r="I16" s="16">
        <f>I17+I18</f>
        <v>30489.8</v>
      </c>
      <c r="J16" s="12">
        <f t="shared" si="1"/>
        <v>2.0000000000436557E-2</v>
      </c>
      <c r="K16" s="12">
        <f t="shared" si="2"/>
        <v>0</v>
      </c>
      <c r="L16" s="12">
        <f t="shared" si="3"/>
        <v>0</v>
      </c>
    </row>
    <row r="17" spans="1:12" ht="47.25" x14ac:dyDescent="0.25">
      <c r="A17" s="5" t="s">
        <v>41</v>
      </c>
      <c r="B17" s="4" t="s">
        <v>42</v>
      </c>
      <c r="C17" s="8" t="s">
        <v>43</v>
      </c>
      <c r="D17" s="16">
        <v>29975</v>
      </c>
      <c r="E17" s="16">
        <v>29985.8</v>
      </c>
      <c r="F17" s="16">
        <v>29959.8</v>
      </c>
      <c r="G17" s="16">
        <v>29975.02</v>
      </c>
      <c r="H17" s="16">
        <v>29985.8</v>
      </c>
      <c r="I17" s="16">
        <v>29959.8</v>
      </c>
      <c r="J17" s="12">
        <f t="shared" si="1"/>
        <v>2.0000000000436557E-2</v>
      </c>
      <c r="K17" s="12">
        <f t="shared" si="2"/>
        <v>0</v>
      </c>
      <c r="L17" s="12">
        <f t="shared" si="3"/>
        <v>0</v>
      </c>
    </row>
    <row r="18" spans="1:12" ht="15.75" x14ac:dyDescent="0.25">
      <c r="A18" s="3" t="s">
        <v>44</v>
      </c>
      <c r="B18" s="4" t="s">
        <v>45</v>
      </c>
      <c r="C18" s="8" t="s">
        <v>46</v>
      </c>
      <c r="D18" s="16">
        <v>440</v>
      </c>
      <c r="E18" s="16">
        <v>100</v>
      </c>
      <c r="F18" s="16">
        <v>530</v>
      </c>
      <c r="G18" s="16">
        <v>440</v>
      </c>
      <c r="H18" s="16">
        <v>100</v>
      </c>
      <c r="I18" s="16">
        <v>530</v>
      </c>
      <c r="J18" s="12">
        <f t="shared" si="1"/>
        <v>0</v>
      </c>
      <c r="K18" s="12">
        <f t="shared" si="2"/>
        <v>0</v>
      </c>
      <c r="L18" s="12">
        <f t="shared" si="3"/>
        <v>0</v>
      </c>
    </row>
    <row r="19" spans="1:12" ht="15.75" x14ac:dyDescent="0.25">
      <c r="A19" s="3" t="s">
        <v>47</v>
      </c>
      <c r="B19" s="4" t="s">
        <v>48</v>
      </c>
      <c r="C19" s="8" t="s">
        <v>49</v>
      </c>
      <c r="D19" s="16">
        <f t="shared" ref="D19:I19" si="5">+D21+D23+D22+D20</f>
        <v>133720.4</v>
      </c>
      <c r="E19" s="16">
        <f t="shared" si="5"/>
        <v>122501.8</v>
      </c>
      <c r="F19" s="16">
        <f t="shared" si="5"/>
        <v>115805.5</v>
      </c>
      <c r="G19" s="16">
        <f t="shared" si="5"/>
        <v>135492.10999999999</v>
      </c>
      <c r="H19" s="16">
        <f t="shared" si="5"/>
        <v>122501.73999999999</v>
      </c>
      <c r="I19" s="16">
        <f t="shared" si="5"/>
        <v>115805.5</v>
      </c>
      <c r="J19" s="12">
        <f t="shared" si="1"/>
        <v>1771.7099999999919</v>
      </c>
      <c r="K19" s="12">
        <f t="shared" si="2"/>
        <v>-6.0000000012223609E-2</v>
      </c>
      <c r="L19" s="12">
        <f t="shared" si="3"/>
        <v>0</v>
      </c>
    </row>
    <row r="20" spans="1:12" ht="15.75" x14ac:dyDescent="0.25">
      <c r="A20" s="3" t="s">
        <v>50</v>
      </c>
      <c r="B20" s="4" t="s">
        <v>51</v>
      </c>
      <c r="C20" s="8" t="s">
        <v>52</v>
      </c>
      <c r="D20" s="16">
        <v>2200</v>
      </c>
      <c r="E20" s="16">
        <v>2200</v>
      </c>
      <c r="F20" s="16">
        <v>2200</v>
      </c>
      <c r="G20" s="16">
        <v>2200</v>
      </c>
      <c r="H20" s="16">
        <v>2200</v>
      </c>
      <c r="I20" s="16">
        <v>2200</v>
      </c>
      <c r="J20" s="12">
        <f t="shared" si="1"/>
        <v>0</v>
      </c>
      <c r="K20" s="12">
        <f t="shared" si="2"/>
        <v>0</v>
      </c>
      <c r="L20" s="12">
        <f t="shared" si="3"/>
        <v>0</v>
      </c>
    </row>
    <row r="21" spans="1:12" ht="15.75" x14ac:dyDescent="0.25">
      <c r="A21" s="3" t="s">
        <v>53</v>
      </c>
      <c r="B21" s="4" t="s">
        <v>54</v>
      </c>
      <c r="C21" s="8" t="s">
        <v>55</v>
      </c>
      <c r="D21" s="16">
        <v>22541.9</v>
      </c>
      <c r="E21" s="16">
        <v>23849.3</v>
      </c>
      <c r="F21" s="16">
        <v>25184.9</v>
      </c>
      <c r="G21" s="16">
        <v>22541.9</v>
      </c>
      <c r="H21" s="16">
        <v>23849.3</v>
      </c>
      <c r="I21" s="16">
        <v>25184.9</v>
      </c>
      <c r="J21" s="12">
        <f t="shared" si="1"/>
        <v>0</v>
      </c>
      <c r="K21" s="12">
        <f t="shared" si="2"/>
        <v>0</v>
      </c>
      <c r="L21" s="12">
        <f t="shared" si="3"/>
        <v>0</v>
      </c>
    </row>
    <row r="22" spans="1:12" ht="15.75" x14ac:dyDescent="0.25">
      <c r="A22" s="3" t="s">
        <v>56</v>
      </c>
      <c r="B22" s="4" t="s">
        <v>57</v>
      </c>
      <c r="C22" s="8" t="s">
        <v>58</v>
      </c>
      <c r="D22" s="16">
        <v>63295.9</v>
      </c>
      <c r="E22" s="16">
        <v>51744.5</v>
      </c>
      <c r="F22" s="16">
        <v>45851.9</v>
      </c>
      <c r="G22" s="16">
        <v>64049.58</v>
      </c>
      <c r="H22" s="16">
        <v>51744.46</v>
      </c>
      <c r="I22" s="16">
        <v>45851.9</v>
      </c>
      <c r="J22" s="12">
        <f t="shared" si="1"/>
        <v>753.68000000000029</v>
      </c>
      <c r="K22" s="12">
        <f t="shared" si="2"/>
        <v>-4.0000000000873115E-2</v>
      </c>
      <c r="L22" s="12">
        <f t="shared" si="3"/>
        <v>0</v>
      </c>
    </row>
    <row r="23" spans="1:12" ht="15.75" x14ac:dyDescent="0.25">
      <c r="A23" s="3" t="s">
        <v>59</v>
      </c>
      <c r="B23" s="4" t="s">
        <v>60</v>
      </c>
      <c r="C23" s="8" t="s">
        <v>61</v>
      </c>
      <c r="D23" s="16">
        <v>45682.6</v>
      </c>
      <c r="E23" s="16">
        <v>44708</v>
      </c>
      <c r="F23" s="16">
        <v>42568.7</v>
      </c>
      <c r="G23" s="16">
        <v>46700.63</v>
      </c>
      <c r="H23" s="16">
        <v>44707.98</v>
      </c>
      <c r="I23" s="16">
        <v>42568.7</v>
      </c>
      <c r="J23" s="12">
        <f t="shared" si="1"/>
        <v>1018.0299999999988</v>
      </c>
      <c r="K23" s="12">
        <f t="shared" si="2"/>
        <v>-1.9999999996798579E-2</v>
      </c>
      <c r="L23" s="12">
        <f t="shared" si="3"/>
        <v>0</v>
      </c>
    </row>
    <row r="24" spans="1:12" ht="15.75" x14ac:dyDescent="0.25">
      <c r="A24" s="3" t="s">
        <v>62</v>
      </c>
      <c r="B24" s="4" t="s">
        <v>63</v>
      </c>
      <c r="C24" s="8" t="s">
        <v>64</v>
      </c>
      <c r="D24" s="16">
        <f t="shared" ref="D24:I24" si="6">D25+D26+D27+D28</f>
        <v>777379.9</v>
      </c>
      <c r="E24" s="16">
        <f t="shared" si="6"/>
        <v>389075.39999999997</v>
      </c>
      <c r="F24" s="16">
        <f t="shared" si="6"/>
        <v>416769.19999999995</v>
      </c>
      <c r="G24" s="16">
        <f t="shared" si="6"/>
        <v>805485.00999999989</v>
      </c>
      <c r="H24" s="16">
        <f t="shared" si="6"/>
        <v>390552.02</v>
      </c>
      <c r="I24" s="16">
        <f t="shared" si="6"/>
        <v>419109.07999999996</v>
      </c>
      <c r="J24" s="12">
        <f t="shared" si="1"/>
        <v>28105.10999999987</v>
      </c>
      <c r="K24" s="12">
        <f t="shared" si="2"/>
        <v>1476.6200000000536</v>
      </c>
      <c r="L24" s="12">
        <f t="shared" si="3"/>
        <v>2339.8800000000047</v>
      </c>
    </row>
    <row r="25" spans="1:12" ht="15.75" x14ac:dyDescent="0.25">
      <c r="A25" s="3" t="s">
        <v>65</v>
      </c>
      <c r="B25" s="4" t="s">
        <v>66</v>
      </c>
      <c r="C25" s="8" t="s">
        <v>67</v>
      </c>
      <c r="D25" s="16">
        <v>340216.1</v>
      </c>
      <c r="E25" s="16">
        <v>6500</v>
      </c>
      <c r="F25" s="16">
        <v>6500</v>
      </c>
      <c r="G25" s="16">
        <v>391763.22</v>
      </c>
      <c r="H25" s="16">
        <v>8100</v>
      </c>
      <c r="I25" s="16">
        <v>8839.8799999999992</v>
      </c>
      <c r="J25" s="12">
        <f t="shared" si="1"/>
        <v>51547.119999999995</v>
      </c>
      <c r="K25" s="12">
        <f t="shared" si="2"/>
        <v>1600</v>
      </c>
      <c r="L25" s="12">
        <f t="shared" si="3"/>
        <v>2339.8799999999992</v>
      </c>
    </row>
    <row r="26" spans="1:12" ht="15.75" x14ac:dyDescent="0.25">
      <c r="A26" s="3" t="s">
        <v>68</v>
      </c>
      <c r="B26" s="4" t="s">
        <v>69</v>
      </c>
      <c r="C26" s="8" t="s">
        <v>70</v>
      </c>
      <c r="D26" s="16">
        <v>351224.4</v>
      </c>
      <c r="E26" s="16">
        <v>329396.3</v>
      </c>
      <c r="F26" s="16">
        <v>356350.8</v>
      </c>
      <c r="G26" s="16">
        <v>327895.92</v>
      </c>
      <c r="H26" s="16">
        <v>329396.34000000003</v>
      </c>
      <c r="I26" s="16">
        <v>356350.8</v>
      </c>
      <c r="J26" s="12">
        <f t="shared" si="1"/>
        <v>-23328.48000000004</v>
      </c>
      <c r="K26" s="12">
        <f t="shared" si="2"/>
        <v>4.0000000037252903E-2</v>
      </c>
      <c r="L26" s="12">
        <f t="shared" si="3"/>
        <v>0</v>
      </c>
    </row>
    <row r="27" spans="1:12" ht="15.75" x14ac:dyDescent="0.25">
      <c r="A27" s="3" t="s">
        <v>71</v>
      </c>
      <c r="B27" s="4" t="s">
        <v>72</v>
      </c>
      <c r="C27" s="8" t="s">
        <v>73</v>
      </c>
      <c r="D27" s="16">
        <v>67058.100000000006</v>
      </c>
      <c r="E27" s="16">
        <v>33384</v>
      </c>
      <c r="F27" s="16">
        <v>34123.300000000003</v>
      </c>
      <c r="G27" s="16">
        <v>66932.05</v>
      </c>
      <c r="H27" s="16">
        <v>33260.58</v>
      </c>
      <c r="I27" s="16">
        <v>34123.300000000003</v>
      </c>
      <c r="J27" s="12">
        <f t="shared" si="1"/>
        <v>-126.05000000000291</v>
      </c>
      <c r="K27" s="12">
        <f t="shared" si="2"/>
        <v>-123.41999999999825</v>
      </c>
      <c r="L27" s="12">
        <f t="shared" si="3"/>
        <v>0</v>
      </c>
    </row>
    <row r="28" spans="1:12" ht="31.5" x14ac:dyDescent="0.25">
      <c r="A28" s="3" t="s">
        <v>74</v>
      </c>
      <c r="B28" s="4" t="s">
        <v>75</v>
      </c>
      <c r="C28" s="8" t="s">
        <v>76</v>
      </c>
      <c r="D28" s="16">
        <v>18881.3</v>
      </c>
      <c r="E28" s="16">
        <v>19795.099999999999</v>
      </c>
      <c r="F28" s="16">
        <v>19795.099999999999</v>
      </c>
      <c r="G28" s="16">
        <v>18893.82</v>
      </c>
      <c r="H28" s="16">
        <v>19795.099999999999</v>
      </c>
      <c r="I28" s="16">
        <v>19795.099999999999</v>
      </c>
      <c r="J28" s="12">
        <f t="shared" si="1"/>
        <v>12.520000000000437</v>
      </c>
      <c r="K28" s="12">
        <f t="shared" si="2"/>
        <v>0</v>
      </c>
      <c r="L28" s="12">
        <f t="shared" si="3"/>
        <v>0</v>
      </c>
    </row>
    <row r="29" spans="1:12" ht="15.75" x14ac:dyDescent="0.25">
      <c r="A29" s="3" t="s">
        <v>77</v>
      </c>
      <c r="B29" s="4" t="s">
        <v>78</v>
      </c>
      <c r="C29" s="8" t="s">
        <v>79</v>
      </c>
      <c r="D29" s="16">
        <f t="shared" ref="D29:I29" si="7">D30+D31+D32+D33</f>
        <v>523735.89999999997</v>
      </c>
      <c r="E29" s="16">
        <f t="shared" si="7"/>
        <v>529189.19999999995</v>
      </c>
      <c r="F29" s="16">
        <f t="shared" si="7"/>
        <v>502552.80000000005</v>
      </c>
      <c r="G29" s="16">
        <f t="shared" si="7"/>
        <v>524922.23</v>
      </c>
      <c r="H29" s="16">
        <f t="shared" si="7"/>
        <v>529189.19999999995</v>
      </c>
      <c r="I29" s="16">
        <f t="shared" si="7"/>
        <v>502552.80000000005</v>
      </c>
      <c r="J29" s="12">
        <f t="shared" si="1"/>
        <v>1186.3300000000163</v>
      </c>
      <c r="K29" s="12">
        <f t="shared" si="2"/>
        <v>0</v>
      </c>
      <c r="L29" s="12">
        <f t="shared" si="3"/>
        <v>0</v>
      </c>
    </row>
    <row r="30" spans="1:12" ht="15.75" x14ac:dyDescent="0.25">
      <c r="A30" s="3" t="s">
        <v>80</v>
      </c>
      <c r="B30" s="4" t="s">
        <v>81</v>
      </c>
      <c r="C30" s="8" t="s">
        <v>82</v>
      </c>
      <c r="D30" s="16">
        <v>122569.2</v>
      </c>
      <c r="E30" s="16">
        <v>118223.7</v>
      </c>
      <c r="F30" s="16">
        <v>116224.2</v>
      </c>
      <c r="G30" s="16">
        <v>123129.17</v>
      </c>
      <c r="H30" s="16">
        <v>118223.7</v>
      </c>
      <c r="I30" s="16">
        <v>116224.2</v>
      </c>
      <c r="J30" s="12">
        <f t="shared" si="1"/>
        <v>559.97000000000116</v>
      </c>
      <c r="K30" s="12">
        <f t="shared" si="2"/>
        <v>0</v>
      </c>
      <c r="L30" s="12">
        <f t="shared" si="3"/>
        <v>0</v>
      </c>
    </row>
    <row r="31" spans="1:12" ht="15.75" x14ac:dyDescent="0.25">
      <c r="A31" s="3" t="s">
        <v>83</v>
      </c>
      <c r="B31" s="4" t="s">
        <v>84</v>
      </c>
      <c r="C31" s="8" t="s">
        <v>85</v>
      </c>
      <c r="D31" s="16">
        <v>329478</v>
      </c>
      <c r="E31" s="16">
        <v>338402.1</v>
      </c>
      <c r="F31" s="16">
        <v>315608.40000000002</v>
      </c>
      <c r="G31" s="16">
        <v>330104.36</v>
      </c>
      <c r="H31" s="16">
        <v>338402.1</v>
      </c>
      <c r="I31" s="16">
        <v>315608.40000000002</v>
      </c>
      <c r="J31" s="12">
        <f t="shared" si="1"/>
        <v>626.35999999998603</v>
      </c>
      <c r="K31" s="12">
        <f t="shared" si="2"/>
        <v>0</v>
      </c>
      <c r="L31" s="12">
        <f t="shared" si="3"/>
        <v>0</v>
      </c>
    </row>
    <row r="32" spans="1:12" ht="15.75" x14ac:dyDescent="0.25">
      <c r="A32" s="3" t="s">
        <v>86</v>
      </c>
      <c r="B32" s="4" t="s">
        <v>87</v>
      </c>
      <c r="C32" s="8" t="s">
        <v>88</v>
      </c>
      <c r="D32" s="16">
        <v>10871.1</v>
      </c>
      <c r="E32" s="16">
        <v>10909.8</v>
      </c>
      <c r="F32" s="16">
        <v>10909.8</v>
      </c>
      <c r="G32" s="16">
        <v>10871.1</v>
      </c>
      <c r="H32" s="16">
        <v>10909.8</v>
      </c>
      <c r="I32" s="16">
        <v>10909.8</v>
      </c>
      <c r="J32" s="12">
        <f t="shared" si="1"/>
        <v>0</v>
      </c>
      <c r="K32" s="12">
        <f t="shared" si="2"/>
        <v>0</v>
      </c>
      <c r="L32" s="12">
        <f t="shared" si="3"/>
        <v>0</v>
      </c>
    </row>
    <row r="33" spans="1:12" ht="15.75" x14ac:dyDescent="0.25">
      <c r="A33" s="3" t="s">
        <v>89</v>
      </c>
      <c r="B33" s="4" t="s">
        <v>90</v>
      </c>
      <c r="C33" s="8" t="s">
        <v>91</v>
      </c>
      <c r="D33" s="16">
        <v>60817.599999999999</v>
      </c>
      <c r="E33" s="16">
        <v>61653.599999999999</v>
      </c>
      <c r="F33" s="16">
        <v>59810.400000000001</v>
      </c>
      <c r="G33" s="16">
        <v>60817.599999999999</v>
      </c>
      <c r="H33" s="16">
        <v>61653.599999999999</v>
      </c>
      <c r="I33" s="16">
        <v>59810.400000000001</v>
      </c>
      <c r="J33" s="12">
        <f t="shared" si="1"/>
        <v>0</v>
      </c>
      <c r="K33" s="12">
        <f t="shared" si="2"/>
        <v>0</v>
      </c>
      <c r="L33" s="12">
        <f t="shared" si="3"/>
        <v>0</v>
      </c>
    </row>
    <row r="34" spans="1:12" ht="15.75" x14ac:dyDescent="0.25">
      <c r="A34" s="3" t="s">
        <v>92</v>
      </c>
      <c r="B34" s="4" t="s">
        <v>93</v>
      </c>
      <c r="C34" s="8" t="s">
        <v>94</v>
      </c>
      <c r="D34" s="16">
        <f t="shared" ref="D34:I34" si="8">D35+D36</f>
        <v>117251.70000000001</v>
      </c>
      <c r="E34" s="16">
        <f t="shared" si="8"/>
        <v>109836.8</v>
      </c>
      <c r="F34" s="16">
        <f t="shared" si="8"/>
        <v>109829.4</v>
      </c>
      <c r="G34" s="16">
        <f t="shared" si="8"/>
        <v>117374.95000000001</v>
      </c>
      <c r="H34" s="16">
        <f t="shared" si="8"/>
        <v>109836.8</v>
      </c>
      <c r="I34" s="16">
        <f t="shared" si="8"/>
        <v>109829.4</v>
      </c>
      <c r="J34" s="12">
        <f t="shared" si="1"/>
        <v>123.25</v>
      </c>
      <c r="K34" s="12">
        <f t="shared" si="2"/>
        <v>0</v>
      </c>
      <c r="L34" s="12">
        <f t="shared" si="3"/>
        <v>0</v>
      </c>
    </row>
    <row r="35" spans="1:12" ht="15.75" x14ac:dyDescent="0.25">
      <c r="A35" s="3" t="s">
        <v>95</v>
      </c>
      <c r="B35" s="4" t="s">
        <v>96</v>
      </c>
      <c r="C35" s="8" t="s">
        <v>97</v>
      </c>
      <c r="D35" s="16">
        <v>94013.8</v>
      </c>
      <c r="E35" s="16">
        <v>85669.3</v>
      </c>
      <c r="F35" s="16">
        <v>85661.8</v>
      </c>
      <c r="G35" s="16">
        <v>94137.05</v>
      </c>
      <c r="H35" s="16">
        <v>85669.3</v>
      </c>
      <c r="I35" s="16">
        <v>85661.8</v>
      </c>
      <c r="J35" s="12">
        <f t="shared" si="1"/>
        <v>123.25</v>
      </c>
      <c r="K35" s="12">
        <f t="shared" si="2"/>
        <v>0</v>
      </c>
      <c r="L35" s="12">
        <f t="shared" si="3"/>
        <v>0</v>
      </c>
    </row>
    <row r="36" spans="1:12" ht="15.75" x14ac:dyDescent="0.25">
      <c r="A36" s="3" t="s">
        <v>98</v>
      </c>
      <c r="B36" s="4" t="s">
        <v>99</v>
      </c>
      <c r="C36" s="8" t="s">
        <v>100</v>
      </c>
      <c r="D36" s="16">
        <v>23237.9</v>
      </c>
      <c r="E36" s="16">
        <v>24167.5</v>
      </c>
      <c r="F36" s="16">
        <v>24167.599999999999</v>
      </c>
      <c r="G36" s="16">
        <v>23237.9</v>
      </c>
      <c r="H36" s="16">
        <v>24167.5</v>
      </c>
      <c r="I36" s="16">
        <v>24167.599999999999</v>
      </c>
      <c r="J36" s="12">
        <f t="shared" si="1"/>
        <v>0</v>
      </c>
      <c r="K36" s="12">
        <f t="shared" si="2"/>
        <v>0</v>
      </c>
      <c r="L36" s="12">
        <f t="shared" si="3"/>
        <v>0</v>
      </c>
    </row>
    <row r="37" spans="1:12" ht="15.75" x14ac:dyDescent="0.25">
      <c r="A37" s="3" t="s">
        <v>101</v>
      </c>
      <c r="B37" s="4" t="s">
        <v>102</v>
      </c>
      <c r="C37" s="8" t="s">
        <v>103</v>
      </c>
      <c r="D37" s="16">
        <f t="shared" ref="D37:I37" si="9">D38+D39+D40+D41+D42</f>
        <v>66683.3</v>
      </c>
      <c r="E37" s="16">
        <f t="shared" si="9"/>
        <v>66843.400000000009</v>
      </c>
      <c r="F37" s="16">
        <f t="shared" si="9"/>
        <v>66235.3</v>
      </c>
      <c r="G37" s="16">
        <f t="shared" si="9"/>
        <v>68332.740000000005</v>
      </c>
      <c r="H37" s="16">
        <f t="shared" si="9"/>
        <v>66843.400000000009</v>
      </c>
      <c r="I37" s="16">
        <f t="shared" si="9"/>
        <v>66235.3</v>
      </c>
      <c r="J37" s="12">
        <f t="shared" si="1"/>
        <v>1649.4400000000023</v>
      </c>
      <c r="K37" s="12">
        <f t="shared" si="2"/>
        <v>0</v>
      </c>
      <c r="L37" s="12">
        <f t="shared" si="3"/>
        <v>0</v>
      </c>
    </row>
    <row r="38" spans="1:12" ht="15.75" x14ac:dyDescent="0.25">
      <c r="A38" s="3" t="s">
        <v>104</v>
      </c>
      <c r="B38" s="4" t="s">
        <v>105</v>
      </c>
      <c r="C38" s="8" t="s">
        <v>106</v>
      </c>
      <c r="D38" s="16">
        <v>500</v>
      </c>
      <c r="E38" s="16">
        <v>500</v>
      </c>
      <c r="F38" s="16">
        <v>500</v>
      </c>
      <c r="G38" s="16">
        <v>500</v>
      </c>
      <c r="H38" s="16">
        <v>500</v>
      </c>
      <c r="I38" s="16">
        <v>500</v>
      </c>
      <c r="J38" s="12">
        <f t="shared" si="1"/>
        <v>0</v>
      </c>
      <c r="K38" s="12">
        <f t="shared" si="2"/>
        <v>0</v>
      </c>
      <c r="L38" s="12">
        <f t="shared" si="3"/>
        <v>0</v>
      </c>
    </row>
    <row r="39" spans="1:12" ht="15.75" x14ac:dyDescent="0.25">
      <c r="A39" s="3" t="s">
        <v>107</v>
      </c>
      <c r="B39" s="4" t="s">
        <v>108</v>
      </c>
      <c r="C39" s="8" t="s">
        <v>109</v>
      </c>
      <c r="D39" s="16">
        <v>27882</v>
      </c>
      <c r="E39" s="16">
        <v>27882</v>
      </c>
      <c r="F39" s="16">
        <v>27882</v>
      </c>
      <c r="G39" s="16">
        <v>27882</v>
      </c>
      <c r="H39" s="16">
        <v>27882</v>
      </c>
      <c r="I39" s="16">
        <v>27882</v>
      </c>
      <c r="J39" s="12">
        <f t="shared" si="1"/>
        <v>0</v>
      </c>
      <c r="K39" s="12">
        <f t="shared" si="2"/>
        <v>0</v>
      </c>
      <c r="L39" s="12">
        <f t="shared" si="3"/>
        <v>0</v>
      </c>
    </row>
    <row r="40" spans="1:12" ht="15.75" x14ac:dyDescent="0.25">
      <c r="A40" s="3" t="s">
        <v>110</v>
      </c>
      <c r="B40" s="4" t="s">
        <v>111</v>
      </c>
      <c r="C40" s="8" t="s">
        <v>112</v>
      </c>
      <c r="D40" s="16">
        <v>18835.400000000001</v>
      </c>
      <c r="E40" s="16">
        <v>18835.400000000001</v>
      </c>
      <c r="F40" s="16">
        <v>18227.3</v>
      </c>
      <c r="G40" s="16">
        <v>20323.68</v>
      </c>
      <c r="H40" s="16">
        <v>18835.400000000001</v>
      </c>
      <c r="I40" s="16">
        <v>18227.3</v>
      </c>
      <c r="J40" s="12">
        <f t="shared" si="1"/>
        <v>1488.2799999999988</v>
      </c>
      <c r="K40" s="12">
        <f t="shared" si="2"/>
        <v>0</v>
      </c>
      <c r="L40" s="12">
        <f t="shared" si="3"/>
        <v>0</v>
      </c>
    </row>
    <row r="41" spans="1:12" ht="15.75" x14ac:dyDescent="0.25">
      <c r="A41" s="3" t="s">
        <v>113</v>
      </c>
      <c r="B41" s="4" t="s">
        <v>114</v>
      </c>
      <c r="C41" s="8" t="s">
        <v>115</v>
      </c>
      <c r="D41" s="16">
        <v>2315.8000000000002</v>
      </c>
      <c r="E41" s="16">
        <v>2315.8000000000002</v>
      </c>
      <c r="F41" s="16">
        <v>2315.8000000000002</v>
      </c>
      <c r="G41" s="16">
        <v>2315.8000000000002</v>
      </c>
      <c r="H41" s="16">
        <v>2315.8000000000002</v>
      </c>
      <c r="I41" s="16">
        <v>2315.8000000000002</v>
      </c>
      <c r="J41" s="12">
        <f t="shared" si="1"/>
        <v>0</v>
      </c>
      <c r="K41" s="12">
        <f t="shared" si="2"/>
        <v>0</v>
      </c>
      <c r="L41" s="12">
        <f t="shared" si="3"/>
        <v>0</v>
      </c>
    </row>
    <row r="42" spans="1:12" ht="15.75" x14ac:dyDescent="0.25">
      <c r="A42" s="3" t="s">
        <v>116</v>
      </c>
      <c r="B42" s="4" t="s">
        <v>117</v>
      </c>
      <c r="C42" s="8" t="s">
        <v>118</v>
      </c>
      <c r="D42" s="16">
        <v>17150.099999999999</v>
      </c>
      <c r="E42" s="16">
        <v>17310.2</v>
      </c>
      <c r="F42" s="16">
        <v>17310.2</v>
      </c>
      <c r="G42" s="16">
        <v>17311.259999999998</v>
      </c>
      <c r="H42" s="16">
        <v>17310.2</v>
      </c>
      <c r="I42" s="16">
        <v>17310.2</v>
      </c>
      <c r="J42" s="12">
        <f t="shared" si="1"/>
        <v>161.15999999999985</v>
      </c>
      <c r="K42" s="12">
        <f t="shared" si="2"/>
        <v>0</v>
      </c>
      <c r="L42" s="12">
        <f t="shared" si="3"/>
        <v>0</v>
      </c>
    </row>
    <row r="43" spans="1:12" ht="15.75" x14ac:dyDescent="0.25">
      <c r="A43" s="3" t="s">
        <v>119</v>
      </c>
      <c r="B43" s="4" t="s">
        <v>120</v>
      </c>
      <c r="C43" s="8" t="s">
        <v>121</v>
      </c>
      <c r="D43" s="16">
        <f t="shared" ref="D43:I43" si="10">D44</f>
        <v>199097.7</v>
      </c>
      <c r="E43" s="16">
        <f t="shared" si="10"/>
        <v>32049.1</v>
      </c>
      <c r="F43" s="16">
        <f t="shared" si="10"/>
        <v>32049.1</v>
      </c>
      <c r="G43" s="16">
        <f t="shared" si="10"/>
        <v>199097.7</v>
      </c>
      <c r="H43" s="16">
        <f t="shared" si="10"/>
        <v>32049.1</v>
      </c>
      <c r="I43" s="16">
        <f t="shared" si="10"/>
        <v>32049.1</v>
      </c>
      <c r="J43" s="12">
        <f t="shared" si="1"/>
        <v>0</v>
      </c>
      <c r="K43" s="12">
        <f t="shared" si="2"/>
        <v>0</v>
      </c>
      <c r="L43" s="12">
        <f t="shared" si="3"/>
        <v>0</v>
      </c>
    </row>
    <row r="44" spans="1:12" ht="15.75" x14ac:dyDescent="0.25">
      <c r="A44" s="3" t="s">
        <v>122</v>
      </c>
      <c r="B44" s="4" t="s">
        <v>123</v>
      </c>
      <c r="C44" s="8" t="s">
        <v>124</v>
      </c>
      <c r="D44" s="16">
        <v>199097.7</v>
      </c>
      <c r="E44" s="16">
        <v>32049.1</v>
      </c>
      <c r="F44" s="16">
        <v>32049.1</v>
      </c>
      <c r="G44" s="16">
        <v>199097.7</v>
      </c>
      <c r="H44" s="16">
        <v>32049.1</v>
      </c>
      <c r="I44" s="16">
        <v>32049.1</v>
      </c>
      <c r="J44" s="12">
        <f t="shared" si="1"/>
        <v>0</v>
      </c>
      <c r="K44" s="12">
        <f t="shared" si="2"/>
        <v>0</v>
      </c>
      <c r="L44" s="12">
        <f t="shared" si="3"/>
        <v>0</v>
      </c>
    </row>
    <row r="45" spans="1:12" ht="15.75" x14ac:dyDescent="0.25">
      <c r="A45" s="3" t="s">
        <v>125</v>
      </c>
      <c r="B45" s="4" t="s">
        <v>126</v>
      </c>
      <c r="C45" s="8" t="s">
        <v>127</v>
      </c>
      <c r="D45" s="16">
        <f t="shared" ref="D45:I45" si="11">+D46</f>
        <v>18161</v>
      </c>
      <c r="E45" s="16">
        <f t="shared" si="11"/>
        <v>18961.099999999999</v>
      </c>
      <c r="F45" s="16">
        <f t="shared" si="11"/>
        <v>18961.099999999999</v>
      </c>
      <c r="G45" s="16">
        <f t="shared" si="11"/>
        <v>18161</v>
      </c>
      <c r="H45" s="16">
        <f t="shared" si="11"/>
        <v>18961.099999999999</v>
      </c>
      <c r="I45" s="16">
        <f t="shared" si="11"/>
        <v>18961.099999999999</v>
      </c>
      <c r="J45" s="12">
        <f t="shared" si="1"/>
        <v>0</v>
      </c>
      <c r="K45" s="12">
        <f t="shared" si="2"/>
        <v>0</v>
      </c>
      <c r="L45" s="12">
        <f t="shared" si="3"/>
        <v>0</v>
      </c>
    </row>
    <row r="46" spans="1:12" ht="15.75" x14ac:dyDescent="0.25">
      <c r="A46" s="3" t="s">
        <v>128</v>
      </c>
      <c r="B46" s="4" t="s">
        <v>129</v>
      </c>
      <c r="C46" s="8" t="s">
        <v>130</v>
      </c>
      <c r="D46" s="16">
        <v>18161</v>
      </c>
      <c r="E46" s="16">
        <v>18961.099999999999</v>
      </c>
      <c r="F46" s="16">
        <v>18961.099999999999</v>
      </c>
      <c r="G46" s="16">
        <v>18161</v>
      </c>
      <c r="H46" s="16">
        <v>18961.099999999999</v>
      </c>
      <c r="I46" s="16">
        <v>18961.099999999999</v>
      </c>
      <c r="J46" s="12">
        <f t="shared" si="1"/>
        <v>0</v>
      </c>
      <c r="K46" s="12">
        <f t="shared" si="2"/>
        <v>0</v>
      </c>
      <c r="L46" s="12">
        <f t="shared" si="3"/>
        <v>0</v>
      </c>
    </row>
    <row r="47" spans="1:12" ht="15.75" x14ac:dyDescent="0.25">
      <c r="A47" s="20" t="s">
        <v>131</v>
      </c>
      <c r="B47" s="21"/>
      <c r="C47" s="13"/>
      <c r="D47" s="11">
        <f>D6+D14+D16+D19+D24+D29+D34+D37+D43+D45</f>
        <v>2096878.9999999998</v>
      </c>
      <c r="E47" s="11">
        <f t="shared" ref="E47:F47" si="12">E6+E14+E16+E19+E24+E29+E34+E37+E43+E45</f>
        <v>1494953.7</v>
      </c>
      <c r="F47" s="11">
        <f t="shared" si="12"/>
        <v>1488667.4000000001</v>
      </c>
      <c r="G47" s="11">
        <f>G6+G14+G16+G19+G24+G29+G34+G37+G43+G45</f>
        <v>2098164.9799999995</v>
      </c>
      <c r="H47" s="11">
        <f t="shared" ref="H47:I47" si="13">H6+H14+H16+H19+H24+H29+H34+H37+H43+H45</f>
        <v>1496430.27</v>
      </c>
      <c r="I47" s="11">
        <f t="shared" si="13"/>
        <v>1491007.28</v>
      </c>
      <c r="J47" s="11">
        <f t="shared" si="1"/>
        <v>1285.9799999997485</v>
      </c>
      <c r="K47" s="11">
        <f t="shared" si="2"/>
        <v>1476.5700000000652</v>
      </c>
      <c r="L47" s="11">
        <f t="shared" si="3"/>
        <v>2339.8799999998882</v>
      </c>
    </row>
  </sheetData>
  <mergeCells count="2">
    <mergeCell ref="B2:K2"/>
    <mergeCell ref="A47:B47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7"/>
  <sheetViews>
    <sheetView topLeftCell="A19" workbookViewId="0">
      <selection activeCell="I47" sqref="I47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2" style="1" customWidth="1"/>
    <col min="6" max="6" width="20.42578125" style="1" customWidth="1"/>
    <col min="7" max="7" width="20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9" t="s">
        <v>135</v>
      </c>
      <c r="C2" s="19"/>
      <c r="D2" s="19"/>
      <c r="E2" s="19"/>
      <c r="F2" s="19"/>
      <c r="G2" s="19"/>
      <c r="H2" s="19"/>
      <c r="I2" s="19"/>
      <c r="J2" s="19"/>
      <c r="K2" s="19"/>
    </row>
    <row r="3" spans="1:12" x14ac:dyDescent="0.25">
      <c r="L3" s="14" t="s">
        <v>136</v>
      </c>
    </row>
    <row r="4" spans="1:12" ht="60" x14ac:dyDescent="0.25">
      <c r="A4" s="17" t="s">
        <v>0</v>
      </c>
      <c r="B4" s="17" t="s">
        <v>174</v>
      </c>
      <c r="C4" s="17" t="s">
        <v>1</v>
      </c>
      <c r="D4" s="17" t="s">
        <v>178</v>
      </c>
      <c r="E4" s="17" t="s">
        <v>179</v>
      </c>
      <c r="F4" s="17" t="s">
        <v>180</v>
      </c>
      <c r="G4" s="17" t="s">
        <v>144</v>
      </c>
      <c r="H4" s="17" t="s">
        <v>146</v>
      </c>
      <c r="I4" s="17" t="s">
        <v>145</v>
      </c>
      <c r="J4" s="17" t="s">
        <v>5</v>
      </c>
      <c r="K4" s="17" t="s">
        <v>6</v>
      </c>
      <c r="L4" s="17" t="s">
        <v>7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132</v>
      </c>
      <c r="K5" s="2" t="s">
        <v>133</v>
      </c>
      <c r="L5" s="2" t="s">
        <v>134</v>
      </c>
    </row>
    <row r="6" spans="1:12" ht="15.75" x14ac:dyDescent="0.25">
      <c r="A6" s="3" t="s">
        <v>8</v>
      </c>
      <c r="B6" s="4" t="s">
        <v>9</v>
      </c>
      <c r="C6" s="6" t="s">
        <v>10</v>
      </c>
      <c r="D6" s="15">
        <f t="shared" ref="D6:I6" si="0">D7+D8+D9+D11+D12+D13+D10</f>
        <v>198459.22</v>
      </c>
      <c r="E6" s="15">
        <f t="shared" si="0"/>
        <v>195975.21</v>
      </c>
      <c r="F6" s="15">
        <f t="shared" si="0"/>
        <v>195975.2</v>
      </c>
      <c r="G6" s="15">
        <f t="shared" si="0"/>
        <v>198459.22</v>
      </c>
      <c r="H6" s="15">
        <f t="shared" si="0"/>
        <v>195975.21</v>
      </c>
      <c r="I6" s="15">
        <f t="shared" si="0"/>
        <v>195975.2</v>
      </c>
      <c r="J6" s="12">
        <f t="shared" ref="J6:J47" si="1">G6-D6</f>
        <v>0</v>
      </c>
      <c r="K6" s="12">
        <f t="shared" ref="K6:K47" si="2">H6-E6</f>
        <v>0</v>
      </c>
      <c r="L6" s="12">
        <f t="shared" ref="L6:L47" si="3">I6-F6</f>
        <v>0</v>
      </c>
    </row>
    <row r="7" spans="1:12" ht="47.25" x14ac:dyDescent="0.25">
      <c r="A7" s="5" t="s">
        <v>11</v>
      </c>
      <c r="B7" s="4" t="s">
        <v>12</v>
      </c>
      <c r="C7" s="8" t="s">
        <v>13</v>
      </c>
      <c r="D7" s="16">
        <v>6844.74</v>
      </c>
      <c r="E7" s="16">
        <v>7048.6</v>
      </c>
      <c r="F7" s="16">
        <v>7110.6</v>
      </c>
      <c r="G7" s="16">
        <v>6844.74</v>
      </c>
      <c r="H7" s="16">
        <v>7048.6</v>
      </c>
      <c r="I7" s="16">
        <v>7110.6</v>
      </c>
      <c r="J7" s="12">
        <f t="shared" si="1"/>
        <v>0</v>
      </c>
      <c r="K7" s="12">
        <f t="shared" si="2"/>
        <v>0</v>
      </c>
      <c r="L7" s="12">
        <f t="shared" si="3"/>
        <v>0</v>
      </c>
    </row>
    <row r="8" spans="1:12" ht="63" x14ac:dyDescent="0.25">
      <c r="A8" s="3" t="s">
        <v>14</v>
      </c>
      <c r="B8" s="4" t="s">
        <v>15</v>
      </c>
      <c r="C8" s="8" t="s">
        <v>16</v>
      </c>
      <c r="D8" s="16">
        <v>4681.18</v>
      </c>
      <c r="E8" s="16">
        <v>4819.55</v>
      </c>
      <c r="F8" s="16">
        <v>4819.5</v>
      </c>
      <c r="G8" s="16">
        <v>4681.18</v>
      </c>
      <c r="H8" s="16">
        <v>4819.55</v>
      </c>
      <c r="I8" s="16">
        <v>4819.5</v>
      </c>
      <c r="J8" s="12">
        <f t="shared" si="1"/>
        <v>0</v>
      </c>
      <c r="K8" s="12">
        <f t="shared" si="2"/>
        <v>0</v>
      </c>
      <c r="L8" s="12">
        <f t="shared" si="3"/>
        <v>0</v>
      </c>
    </row>
    <row r="9" spans="1:12" ht="63" x14ac:dyDescent="0.25">
      <c r="A9" s="3" t="s">
        <v>17</v>
      </c>
      <c r="B9" s="4" t="s">
        <v>18</v>
      </c>
      <c r="C9" s="8" t="s">
        <v>19</v>
      </c>
      <c r="D9" s="16">
        <v>144418.93</v>
      </c>
      <c r="E9" s="16">
        <v>147255.59</v>
      </c>
      <c r="F9" s="16">
        <v>147193.60000000001</v>
      </c>
      <c r="G9" s="16">
        <v>144418.93</v>
      </c>
      <c r="H9" s="16">
        <v>147255.59</v>
      </c>
      <c r="I9" s="16">
        <v>147193.60000000001</v>
      </c>
      <c r="J9" s="12">
        <f t="shared" si="1"/>
        <v>0</v>
      </c>
      <c r="K9" s="12">
        <f t="shared" si="2"/>
        <v>0</v>
      </c>
      <c r="L9" s="12">
        <f t="shared" si="3"/>
        <v>0</v>
      </c>
    </row>
    <row r="10" spans="1:12" ht="15.75" x14ac:dyDescent="0.25">
      <c r="A10" s="5" t="s">
        <v>20</v>
      </c>
      <c r="B10" s="4" t="s">
        <v>21</v>
      </c>
      <c r="C10" s="8" t="s">
        <v>22</v>
      </c>
      <c r="D10" s="16">
        <v>1.2</v>
      </c>
      <c r="E10" s="16">
        <v>0</v>
      </c>
      <c r="F10" s="16">
        <v>0</v>
      </c>
      <c r="G10" s="16">
        <v>1.2</v>
      </c>
      <c r="H10" s="16">
        <v>0</v>
      </c>
      <c r="I10" s="16">
        <v>0</v>
      </c>
      <c r="J10" s="12">
        <f t="shared" si="1"/>
        <v>0</v>
      </c>
      <c r="K10" s="12">
        <f t="shared" si="2"/>
        <v>0</v>
      </c>
      <c r="L10" s="12">
        <f t="shared" si="3"/>
        <v>0</v>
      </c>
    </row>
    <row r="11" spans="1:12" ht="47.25" x14ac:dyDescent="0.25">
      <c r="A11" s="3" t="s">
        <v>23</v>
      </c>
      <c r="B11" s="4" t="s">
        <v>24</v>
      </c>
      <c r="C11" s="8" t="s">
        <v>25</v>
      </c>
      <c r="D11" s="16">
        <v>26313.58</v>
      </c>
      <c r="E11" s="16">
        <v>27354.95</v>
      </c>
      <c r="F11" s="16">
        <v>27355</v>
      </c>
      <c r="G11" s="16">
        <v>26313.58</v>
      </c>
      <c r="H11" s="16">
        <v>27354.95</v>
      </c>
      <c r="I11" s="16">
        <v>27355</v>
      </c>
      <c r="J11" s="12">
        <f t="shared" si="1"/>
        <v>0</v>
      </c>
      <c r="K11" s="12">
        <f t="shared" si="2"/>
        <v>0</v>
      </c>
      <c r="L11" s="12">
        <f t="shared" si="3"/>
        <v>0</v>
      </c>
    </row>
    <row r="12" spans="1:12" ht="15.75" x14ac:dyDescent="0.25">
      <c r="A12" s="3" t="s">
        <v>26</v>
      </c>
      <c r="B12" s="4" t="s">
        <v>27</v>
      </c>
      <c r="C12" s="8" t="s">
        <v>28</v>
      </c>
      <c r="D12" s="16">
        <v>5000</v>
      </c>
      <c r="E12" s="16">
        <v>5000</v>
      </c>
      <c r="F12" s="16">
        <v>5000</v>
      </c>
      <c r="G12" s="16">
        <v>5000</v>
      </c>
      <c r="H12" s="16">
        <v>5000</v>
      </c>
      <c r="I12" s="16">
        <v>5000</v>
      </c>
      <c r="J12" s="12">
        <f t="shared" si="1"/>
        <v>0</v>
      </c>
      <c r="K12" s="12">
        <f t="shared" si="2"/>
        <v>0</v>
      </c>
      <c r="L12" s="12">
        <f t="shared" si="3"/>
        <v>0</v>
      </c>
    </row>
    <row r="13" spans="1:12" ht="15.75" x14ac:dyDescent="0.25">
      <c r="A13" s="5" t="s">
        <v>29</v>
      </c>
      <c r="B13" s="4" t="s">
        <v>30</v>
      </c>
      <c r="C13" s="8" t="s">
        <v>31</v>
      </c>
      <c r="D13" s="16">
        <v>11199.59</v>
      </c>
      <c r="E13" s="16">
        <v>4496.5200000000004</v>
      </c>
      <c r="F13" s="16">
        <v>4496.5</v>
      </c>
      <c r="G13" s="16">
        <v>11199.59</v>
      </c>
      <c r="H13" s="16">
        <v>4496.5200000000004</v>
      </c>
      <c r="I13" s="16">
        <v>4496.5</v>
      </c>
      <c r="J13" s="12">
        <f t="shared" si="1"/>
        <v>0</v>
      </c>
      <c r="K13" s="12">
        <f t="shared" si="2"/>
        <v>0</v>
      </c>
      <c r="L13" s="12">
        <f t="shared" si="3"/>
        <v>0</v>
      </c>
    </row>
    <row r="14" spans="1:12" ht="15.75" x14ac:dyDescent="0.25">
      <c r="A14" s="3" t="s">
        <v>32</v>
      </c>
      <c r="B14" s="4" t="s">
        <v>33</v>
      </c>
      <c r="C14" s="8" t="s">
        <v>34</v>
      </c>
      <c r="D14" s="16">
        <f t="shared" ref="D14:I14" si="4">D15</f>
        <v>425</v>
      </c>
      <c r="E14" s="16">
        <f t="shared" si="4"/>
        <v>435.9</v>
      </c>
      <c r="F14" s="16">
        <f t="shared" si="4"/>
        <v>0</v>
      </c>
      <c r="G14" s="16">
        <f t="shared" si="4"/>
        <v>425</v>
      </c>
      <c r="H14" s="16">
        <f t="shared" si="4"/>
        <v>435.9</v>
      </c>
      <c r="I14" s="16">
        <f t="shared" si="4"/>
        <v>0</v>
      </c>
      <c r="J14" s="12">
        <f t="shared" si="1"/>
        <v>0</v>
      </c>
      <c r="K14" s="12">
        <f t="shared" si="2"/>
        <v>0</v>
      </c>
      <c r="L14" s="12">
        <f t="shared" si="3"/>
        <v>0</v>
      </c>
    </row>
    <row r="15" spans="1:12" ht="15.75" x14ac:dyDescent="0.25">
      <c r="A15" s="3" t="s">
        <v>35</v>
      </c>
      <c r="B15" s="4" t="s">
        <v>36</v>
      </c>
      <c r="C15" s="8" t="s">
        <v>37</v>
      </c>
      <c r="D15" s="16">
        <v>425</v>
      </c>
      <c r="E15" s="16">
        <v>435.9</v>
      </c>
      <c r="F15" s="16">
        <v>0</v>
      </c>
      <c r="G15" s="16">
        <v>425</v>
      </c>
      <c r="H15" s="16">
        <v>435.9</v>
      </c>
      <c r="I15" s="16">
        <v>0</v>
      </c>
      <c r="J15" s="12">
        <f t="shared" si="1"/>
        <v>0</v>
      </c>
      <c r="K15" s="12">
        <f t="shared" si="2"/>
        <v>0</v>
      </c>
      <c r="L15" s="12">
        <f t="shared" si="3"/>
        <v>0</v>
      </c>
    </row>
    <row r="16" spans="1:12" ht="31.5" x14ac:dyDescent="0.25">
      <c r="A16" s="3" t="s">
        <v>38</v>
      </c>
      <c r="B16" s="4" t="s">
        <v>39</v>
      </c>
      <c r="C16" s="8" t="s">
        <v>40</v>
      </c>
      <c r="D16" s="16">
        <f>D17++D18</f>
        <v>30415.02</v>
      </c>
      <c r="E16" s="16">
        <f>E17+E18</f>
        <v>30085.8</v>
      </c>
      <c r="F16" s="16">
        <f>F17+F18</f>
        <v>30489.8</v>
      </c>
      <c r="G16" s="16">
        <f>G17++G18</f>
        <v>30415.02</v>
      </c>
      <c r="H16" s="16">
        <f>H17+H18</f>
        <v>30085.8</v>
      </c>
      <c r="I16" s="16">
        <f>I17+I18</f>
        <v>30489.8</v>
      </c>
      <c r="J16" s="12">
        <f t="shared" si="1"/>
        <v>0</v>
      </c>
      <c r="K16" s="12">
        <f t="shared" si="2"/>
        <v>0</v>
      </c>
      <c r="L16" s="12">
        <f t="shared" si="3"/>
        <v>0</v>
      </c>
    </row>
    <row r="17" spans="1:12" ht="47.25" x14ac:dyDescent="0.25">
      <c r="A17" s="5" t="s">
        <v>41</v>
      </c>
      <c r="B17" s="4" t="s">
        <v>42</v>
      </c>
      <c r="C17" s="8" t="s">
        <v>43</v>
      </c>
      <c r="D17" s="16">
        <v>29975.02</v>
      </c>
      <c r="E17" s="16">
        <v>29985.8</v>
      </c>
      <c r="F17" s="16">
        <v>29959.8</v>
      </c>
      <c r="G17" s="16">
        <v>29975.02</v>
      </c>
      <c r="H17" s="16">
        <v>29985.8</v>
      </c>
      <c r="I17" s="16">
        <v>29959.8</v>
      </c>
      <c r="J17" s="12">
        <f t="shared" si="1"/>
        <v>0</v>
      </c>
      <c r="K17" s="12">
        <f t="shared" si="2"/>
        <v>0</v>
      </c>
      <c r="L17" s="12">
        <f t="shared" si="3"/>
        <v>0</v>
      </c>
    </row>
    <row r="18" spans="1:12" ht="15.75" x14ac:dyDescent="0.25">
      <c r="A18" s="3" t="s">
        <v>44</v>
      </c>
      <c r="B18" s="4" t="s">
        <v>45</v>
      </c>
      <c r="C18" s="8" t="s">
        <v>46</v>
      </c>
      <c r="D18" s="16">
        <v>440</v>
      </c>
      <c r="E18" s="16">
        <v>100</v>
      </c>
      <c r="F18" s="16">
        <v>530</v>
      </c>
      <c r="G18" s="16">
        <v>440</v>
      </c>
      <c r="H18" s="16">
        <v>100</v>
      </c>
      <c r="I18" s="16">
        <v>530</v>
      </c>
      <c r="J18" s="12">
        <f t="shared" si="1"/>
        <v>0</v>
      </c>
      <c r="K18" s="12">
        <f t="shared" si="2"/>
        <v>0</v>
      </c>
      <c r="L18" s="12">
        <f t="shared" si="3"/>
        <v>0</v>
      </c>
    </row>
    <row r="19" spans="1:12" ht="15.75" x14ac:dyDescent="0.25">
      <c r="A19" s="3" t="s">
        <v>47</v>
      </c>
      <c r="B19" s="4" t="s">
        <v>48</v>
      </c>
      <c r="C19" s="8" t="s">
        <v>49</v>
      </c>
      <c r="D19" s="16">
        <f t="shared" ref="D19:I19" si="5">+D21+D23+D22+D20</f>
        <v>135492.10999999999</v>
      </c>
      <c r="E19" s="16">
        <f t="shared" si="5"/>
        <v>122501.73999999999</v>
      </c>
      <c r="F19" s="16">
        <f t="shared" si="5"/>
        <v>115805.5</v>
      </c>
      <c r="G19" s="16">
        <f t="shared" si="5"/>
        <v>135492.10999999999</v>
      </c>
      <c r="H19" s="16">
        <f t="shared" si="5"/>
        <v>122501.73999999999</v>
      </c>
      <c r="I19" s="16">
        <f t="shared" si="5"/>
        <v>115805.5</v>
      </c>
      <c r="J19" s="12">
        <f t="shared" si="1"/>
        <v>0</v>
      </c>
      <c r="K19" s="12">
        <f t="shared" si="2"/>
        <v>0</v>
      </c>
      <c r="L19" s="12">
        <f t="shared" si="3"/>
        <v>0</v>
      </c>
    </row>
    <row r="20" spans="1:12" ht="15.75" x14ac:dyDescent="0.25">
      <c r="A20" s="3" t="s">
        <v>50</v>
      </c>
      <c r="B20" s="4" t="s">
        <v>51</v>
      </c>
      <c r="C20" s="8" t="s">
        <v>52</v>
      </c>
      <c r="D20" s="16">
        <v>2200</v>
      </c>
      <c r="E20" s="16">
        <v>2200</v>
      </c>
      <c r="F20" s="16">
        <v>2200</v>
      </c>
      <c r="G20" s="16">
        <v>2200</v>
      </c>
      <c r="H20" s="16">
        <v>2200</v>
      </c>
      <c r="I20" s="16">
        <v>2200</v>
      </c>
      <c r="J20" s="12">
        <f t="shared" si="1"/>
        <v>0</v>
      </c>
      <c r="K20" s="12">
        <f t="shared" si="2"/>
        <v>0</v>
      </c>
      <c r="L20" s="12">
        <f t="shared" si="3"/>
        <v>0</v>
      </c>
    </row>
    <row r="21" spans="1:12" ht="15.75" x14ac:dyDescent="0.25">
      <c r="A21" s="3" t="s">
        <v>53</v>
      </c>
      <c r="B21" s="4" t="s">
        <v>54</v>
      </c>
      <c r="C21" s="8" t="s">
        <v>55</v>
      </c>
      <c r="D21" s="16">
        <v>22541.9</v>
      </c>
      <c r="E21" s="16">
        <v>23849.3</v>
      </c>
      <c r="F21" s="16">
        <v>25184.9</v>
      </c>
      <c r="G21" s="16">
        <v>22541.9</v>
      </c>
      <c r="H21" s="16">
        <v>23849.3</v>
      </c>
      <c r="I21" s="16">
        <v>25184.9</v>
      </c>
      <c r="J21" s="12">
        <f t="shared" si="1"/>
        <v>0</v>
      </c>
      <c r="K21" s="12">
        <f t="shared" si="2"/>
        <v>0</v>
      </c>
      <c r="L21" s="12">
        <f t="shared" si="3"/>
        <v>0</v>
      </c>
    </row>
    <row r="22" spans="1:12" ht="15.75" x14ac:dyDescent="0.25">
      <c r="A22" s="3" t="s">
        <v>56</v>
      </c>
      <c r="B22" s="4" t="s">
        <v>57</v>
      </c>
      <c r="C22" s="8" t="s">
        <v>58</v>
      </c>
      <c r="D22" s="16">
        <v>64049.58</v>
      </c>
      <c r="E22" s="16">
        <v>51744.46</v>
      </c>
      <c r="F22" s="16">
        <v>45851.9</v>
      </c>
      <c r="G22" s="16">
        <v>64049.58</v>
      </c>
      <c r="H22" s="16">
        <v>51744.46</v>
      </c>
      <c r="I22" s="16">
        <v>45851.9</v>
      </c>
      <c r="J22" s="12">
        <f t="shared" si="1"/>
        <v>0</v>
      </c>
      <c r="K22" s="12">
        <f t="shared" si="2"/>
        <v>0</v>
      </c>
      <c r="L22" s="12">
        <f t="shared" si="3"/>
        <v>0</v>
      </c>
    </row>
    <row r="23" spans="1:12" ht="15.75" x14ac:dyDescent="0.25">
      <c r="A23" s="3" t="s">
        <v>59</v>
      </c>
      <c r="B23" s="4" t="s">
        <v>60</v>
      </c>
      <c r="C23" s="8" t="s">
        <v>61</v>
      </c>
      <c r="D23" s="16">
        <v>46700.63</v>
      </c>
      <c r="E23" s="16">
        <v>44707.98</v>
      </c>
      <c r="F23" s="16">
        <v>42568.7</v>
      </c>
      <c r="G23" s="16">
        <v>46700.63</v>
      </c>
      <c r="H23" s="16">
        <v>44707.98</v>
      </c>
      <c r="I23" s="16">
        <v>42568.7</v>
      </c>
      <c r="J23" s="12">
        <f t="shared" si="1"/>
        <v>0</v>
      </c>
      <c r="K23" s="12">
        <f t="shared" si="2"/>
        <v>0</v>
      </c>
      <c r="L23" s="12">
        <f t="shared" si="3"/>
        <v>0</v>
      </c>
    </row>
    <row r="24" spans="1:12" ht="15.75" x14ac:dyDescent="0.25">
      <c r="A24" s="3" t="s">
        <v>62</v>
      </c>
      <c r="B24" s="4" t="s">
        <v>63</v>
      </c>
      <c r="C24" s="8" t="s">
        <v>64</v>
      </c>
      <c r="D24" s="16">
        <f t="shared" ref="D24:I24" si="6">D25+D26+D27+D28</f>
        <v>805485.00999999989</v>
      </c>
      <c r="E24" s="16">
        <f t="shared" si="6"/>
        <v>390552.02</v>
      </c>
      <c r="F24" s="16">
        <f t="shared" si="6"/>
        <v>419109.07999999996</v>
      </c>
      <c r="G24" s="16">
        <f t="shared" si="6"/>
        <v>988453.98</v>
      </c>
      <c r="H24" s="16">
        <f t="shared" si="6"/>
        <v>390552.02</v>
      </c>
      <c r="I24" s="16">
        <f t="shared" si="6"/>
        <v>419109.07999999996</v>
      </c>
      <c r="J24" s="12">
        <f t="shared" si="1"/>
        <v>182968.97000000009</v>
      </c>
      <c r="K24" s="12">
        <f t="shared" si="2"/>
        <v>0</v>
      </c>
      <c r="L24" s="12">
        <f t="shared" si="3"/>
        <v>0</v>
      </c>
    </row>
    <row r="25" spans="1:12" ht="15.75" x14ac:dyDescent="0.25">
      <c r="A25" s="3" t="s">
        <v>65</v>
      </c>
      <c r="B25" s="4" t="s">
        <v>66</v>
      </c>
      <c r="C25" s="8" t="s">
        <v>67</v>
      </c>
      <c r="D25" s="16">
        <v>391763.22</v>
      </c>
      <c r="E25" s="16">
        <v>8100</v>
      </c>
      <c r="F25" s="16">
        <v>8839.8799999999992</v>
      </c>
      <c r="G25" s="16">
        <v>391763.24</v>
      </c>
      <c r="H25" s="16">
        <v>8100</v>
      </c>
      <c r="I25" s="16">
        <v>8839.8799999999992</v>
      </c>
      <c r="J25" s="12">
        <f t="shared" si="1"/>
        <v>2.0000000018626451E-2</v>
      </c>
      <c r="K25" s="12">
        <f t="shared" si="2"/>
        <v>0</v>
      </c>
      <c r="L25" s="12">
        <f t="shared" si="3"/>
        <v>0</v>
      </c>
    </row>
    <row r="26" spans="1:12" ht="15.75" x14ac:dyDescent="0.25">
      <c r="A26" s="3" t="s">
        <v>68</v>
      </c>
      <c r="B26" s="4" t="s">
        <v>69</v>
      </c>
      <c r="C26" s="8" t="s">
        <v>70</v>
      </c>
      <c r="D26" s="16">
        <v>327895.92</v>
      </c>
      <c r="E26" s="16">
        <v>329396.34000000003</v>
      </c>
      <c r="F26" s="16">
        <v>356350.8</v>
      </c>
      <c r="G26" s="16">
        <v>510864.8</v>
      </c>
      <c r="H26" s="16">
        <v>329396.34000000003</v>
      </c>
      <c r="I26" s="16">
        <v>356350.8</v>
      </c>
      <c r="J26" s="12">
        <f t="shared" si="1"/>
        <v>182968.88</v>
      </c>
      <c r="K26" s="12">
        <f t="shared" si="2"/>
        <v>0</v>
      </c>
      <c r="L26" s="12">
        <f t="shared" si="3"/>
        <v>0</v>
      </c>
    </row>
    <row r="27" spans="1:12" ht="15.75" x14ac:dyDescent="0.25">
      <c r="A27" s="3" t="s">
        <v>71</v>
      </c>
      <c r="B27" s="4" t="s">
        <v>72</v>
      </c>
      <c r="C27" s="8" t="s">
        <v>73</v>
      </c>
      <c r="D27" s="16">
        <v>66932.05</v>
      </c>
      <c r="E27" s="16">
        <v>33260.58</v>
      </c>
      <c r="F27" s="16">
        <v>34123.300000000003</v>
      </c>
      <c r="G27" s="16">
        <v>66932.100000000006</v>
      </c>
      <c r="H27" s="16">
        <v>33260.58</v>
      </c>
      <c r="I27" s="16">
        <v>34123.300000000003</v>
      </c>
      <c r="J27" s="12">
        <f t="shared" si="1"/>
        <v>5.0000000002910383E-2</v>
      </c>
      <c r="K27" s="12">
        <f t="shared" si="2"/>
        <v>0</v>
      </c>
      <c r="L27" s="12">
        <f t="shared" si="3"/>
        <v>0</v>
      </c>
    </row>
    <row r="28" spans="1:12" ht="31.5" x14ac:dyDescent="0.25">
      <c r="A28" s="3" t="s">
        <v>74</v>
      </c>
      <c r="B28" s="4" t="s">
        <v>75</v>
      </c>
      <c r="C28" s="8" t="s">
        <v>76</v>
      </c>
      <c r="D28" s="16">
        <v>18893.82</v>
      </c>
      <c r="E28" s="16">
        <v>19795.099999999999</v>
      </c>
      <c r="F28" s="16">
        <v>19795.099999999999</v>
      </c>
      <c r="G28" s="16">
        <v>18893.84</v>
      </c>
      <c r="H28" s="16">
        <v>19795.099999999999</v>
      </c>
      <c r="I28" s="16">
        <v>19795.099999999999</v>
      </c>
      <c r="J28" s="12">
        <f t="shared" si="1"/>
        <v>2.0000000000436557E-2</v>
      </c>
      <c r="K28" s="12">
        <f t="shared" si="2"/>
        <v>0</v>
      </c>
      <c r="L28" s="12">
        <f t="shared" si="3"/>
        <v>0</v>
      </c>
    </row>
    <row r="29" spans="1:12" ht="15.75" x14ac:dyDescent="0.25">
      <c r="A29" s="3" t="s">
        <v>77</v>
      </c>
      <c r="B29" s="4" t="s">
        <v>78</v>
      </c>
      <c r="C29" s="8" t="s">
        <v>79</v>
      </c>
      <c r="D29" s="16">
        <f t="shared" ref="D29:I29" si="7">D30+D31+D32+D33</f>
        <v>524922.23</v>
      </c>
      <c r="E29" s="16">
        <f t="shared" si="7"/>
        <v>529189.19999999995</v>
      </c>
      <c r="F29" s="16">
        <f t="shared" si="7"/>
        <v>502552.80000000005</v>
      </c>
      <c r="G29" s="16">
        <f t="shared" si="7"/>
        <v>524922.23</v>
      </c>
      <c r="H29" s="16">
        <f t="shared" si="7"/>
        <v>529189.19999999995</v>
      </c>
      <c r="I29" s="16">
        <f t="shared" si="7"/>
        <v>502552.80000000005</v>
      </c>
      <c r="J29" s="12">
        <f t="shared" si="1"/>
        <v>0</v>
      </c>
      <c r="K29" s="12">
        <f t="shared" si="2"/>
        <v>0</v>
      </c>
      <c r="L29" s="12">
        <f t="shared" si="3"/>
        <v>0</v>
      </c>
    </row>
    <row r="30" spans="1:12" ht="15.75" x14ac:dyDescent="0.25">
      <c r="A30" s="3" t="s">
        <v>80</v>
      </c>
      <c r="B30" s="4" t="s">
        <v>81</v>
      </c>
      <c r="C30" s="8" t="s">
        <v>82</v>
      </c>
      <c r="D30" s="16">
        <v>123129.17</v>
      </c>
      <c r="E30" s="16">
        <v>118223.7</v>
      </c>
      <c r="F30" s="16">
        <v>116224.2</v>
      </c>
      <c r="G30" s="16">
        <v>123129.17</v>
      </c>
      <c r="H30" s="16">
        <v>118223.7</v>
      </c>
      <c r="I30" s="16">
        <v>116224.2</v>
      </c>
      <c r="J30" s="12">
        <f t="shared" si="1"/>
        <v>0</v>
      </c>
      <c r="K30" s="12">
        <f t="shared" si="2"/>
        <v>0</v>
      </c>
      <c r="L30" s="12">
        <f t="shared" si="3"/>
        <v>0</v>
      </c>
    </row>
    <row r="31" spans="1:12" ht="15.75" x14ac:dyDescent="0.25">
      <c r="A31" s="3" t="s">
        <v>83</v>
      </c>
      <c r="B31" s="4" t="s">
        <v>84</v>
      </c>
      <c r="C31" s="8" t="s">
        <v>85</v>
      </c>
      <c r="D31" s="16">
        <v>330104.36</v>
      </c>
      <c r="E31" s="16">
        <v>338402.1</v>
      </c>
      <c r="F31" s="16">
        <v>315608.40000000002</v>
      </c>
      <c r="G31" s="16">
        <v>330104.36</v>
      </c>
      <c r="H31" s="16">
        <v>338402.1</v>
      </c>
      <c r="I31" s="16">
        <v>315608.40000000002</v>
      </c>
      <c r="J31" s="12">
        <f t="shared" si="1"/>
        <v>0</v>
      </c>
      <c r="K31" s="12">
        <f t="shared" si="2"/>
        <v>0</v>
      </c>
      <c r="L31" s="12">
        <f t="shared" si="3"/>
        <v>0</v>
      </c>
    </row>
    <row r="32" spans="1:12" ht="15.75" x14ac:dyDescent="0.25">
      <c r="A32" s="3" t="s">
        <v>86</v>
      </c>
      <c r="B32" s="4" t="s">
        <v>87</v>
      </c>
      <c r="C32" s="8" t="s">
        <v>88</v>
      </c>
      <c r="D32" s="16">
        <v>10871.1</v>
      </c>
      <c r="E32" s="16">
        <v>10909.8</v>
      </c>
      <c r="F32" s="16">
        <v>10909.8</v>
      </c>
      <c r="G32" s="16">
        <v>10871.1</v>
      </c>
      <c r="H32" s="16">
        <v>10909.8</v>
      </c>
      <c r="I32" s="16">
        <v>10909.8</v>
      </c>
      <c r="J32" s="12">
        <f t="shared" si="1"/>
        <v>0</v>
      </c>
      <c r="K32" s="12">
        <f t="shared" si="2"/>
        <v>0</v>
      </c>
      <c r="L32" s="12">
        <f t="shared" si="3"/>
        <v>0</v>
      </c>
    </row>
    <row r="33" spans="1:12" ht="15.75" x14ac:dyDescent="0.25">
      <c r="A33" s="3" t="s">
        <v>89</v>
      </c>
      <c r="B33" s="4" t="s">
        <v>90</v>
      </c>
      <c r="C33" s="8" t="s">
        <v>91</v>
      </c>
      <c r="D33" s="16">
        <v>60817.599999999999</v>
      </c>
      <c r="E33" s="16">
        <v>61653.599999999999</v>
      </c>
      <c r="F33" s="16">
        <v>59810.400000000001</v>
      </c>
      <c r="G33" s="16">
        <v>60817.599999999999</v>
      </c>
      <c r="H33" s="16">
        <v>61653.599999999999</v>
      </c>
      <c r="I33" s="16">
        <v>59810.400000000001</v>
      </c>
      <c r="J33" s="12">
        <f t="shared" si="1"/>
        <v>0</v>
      </c>
      <c r="K33" s="12">
        <f t="shared" si="2"/>
        <v>0</v>
      </c>
      <c r="L33" s="12">
        <f t="shared" si="3"/>
        <v>0</v>
      </c>
    </row>
    <row r="34" spans="1:12" ht="15.75" x14ac:dyDescent="0.25">
      <c r="A34" s="3" t="s">
        <v>92</v>
      </c>
      <c r="B34" s="4" t="s">
        <v>93</v>
      </c>
      <c r="C34" s="8" t="s">
        <v>94</v>
      </c>
      <c r="D34" s="16">
        <f t="shared" ref="D34:I34" si="8">D35+D36</f>
        <v>117374.95000000001</v>
      </c>
      <c r="E34" s="16">
        <f t="shared" si="8"/>
        <v>109836.8</v>
      </c>
      <c r="F34" s="16">
        <f t="shared" si="8"/>
        <v>109829.4</v>
      </c>
      <c r="G34" s="16">
        <f t="shared" si="8"/>
        <v>117374.95000000001</v>
      </c>
      <c r="H34" s="16">
        <f t="shared" si="8"/>
        <v>109836.8</v>
      </c>
      <c r="I34" s="16">
        <f t="shared" si="8"/>
        <v>109829.4</v>
      </c>
      <c r="J34" s="12">
        <f t="shared" si="1"/>
        <v>0</v>
      </c>
      <c r="K34" s="12">
        <f t="shared" si="2"/>
        <v>0</v>
      </c>
      <c r="L34" s="12">
        <f t="shared" si="3"/>
        <v>0</v>
      </c>
    </row>
    <row r="35" spans="1:12" ht="15.75" x14ac:dyDescent="0.25">
      <c r="A35" s="3" t="s">
        <v>95</v>
      </c>
      <c r="B35" s="4" t="s">
        <v>96</v>
      </c>
      <c r="C35" s="8" t="s">
        <v>97</v>
      </c>
      <c r="D35" s="16">
        <v>94137.05</v>
      </c>
      <c r="E35" s="16">
        <v>85669.3</v>
      </c>
      <c r="F35" s="16">
        <v>85661.8</v>
      </c>
      <c r="G35" s="16">
        <v>94137.05</v>
      </c>
      <c r="H35" s="16">
        <v>85669.3</v>
      </c>
      <c r="I35" s="16">
        <v>85661.8</v>
      </c>
      <c r="J35" s="12">
        <f t="shared" si="1"/>
        <v>0</v>
      </c>
      <c r="K35" s="12">
        <f t="shared" si="2"/>
        <v>0</v>
      </c>
      <c r="L35" s="12">
        <f t="shared" si="3"/>
        <v>0</v>
      </c>
    </row>
    <row r="36" spans="1:12" ht="15.75" x14ac:dyDescent="0.25">
      <c r="A36" s="3" t="s">
        <v>98</v>
      </c>
      <c r="B36" s="4" t="s">
        <v>99</v>
      </c>
      <c r="C36" s="8" t="s">
        <v>100</v>
      </c>
      <c r="D36" s="16">
        <v>23237.9</v>
      </c>
      <c r="E36" s="16">
        <v>24167.5</v>
      </c>
      <c r="F36" s="16">
        <v>24167.599999999999</v>
      </c>
      <c r="G36" s="16">
        <v>23237.9</v>
      </c>
      <c r="H36" s="16">
        <v>24167.5</v>
      </c>
      <c r="I36" s="16">
        <v>24167.599999999999</v>
      </c>
      <c r="J36" s="12">
        <f t="shared" si="1"/>
        <v>0</v>
      </c>
      <c r="K36" s="12">
        <f t="shared" si="2"/>
        <v>0</v>
      </c>
      <c r="L36" s="12">
        <f t="shared" si="3"/>
        <v>0</v>
      </c>
    </row>
    <row r="37" spans="1:12" ht="15.75" x14ac:dyDescent="0.25">
      <c r="A37" s="3" t="s">
        <v>101</v>
      </c>
      <c r="B37" s="4" t="s">
        <v>102</v>
      </c>
      <c r="C37" s="8" t="s">
        <v>103</v>
      </c>
      <c r="D37" s="16">
        <f t="shared" ref="D37:I37" si="9">D38+D39+D40+D41+D42</f>
        <v>68332.740000000005</v>
      </c>
      <c r="E37" s="16">
        <f t="shared" si="9"/>
        <v>66843.400000000009</v>
      </c>
      <c r="F37" s="16">
        <f t="shared" si="9"/>
        <v>66235.3</v>
      </c>
      <c r="G37" s="16">
        <f t="shared" si="9"/>
        <v>68332.740000000005</v>
      </c>
      <c r="H37" s="16">
        <f t="shared" si="9"/>
        <v>66843.400000000009</v>
      </c>
      <c r="I37" s="16">
        <f t="shared" si="9"/>
        <v>66235.3</v>
      </c>
      <c r="J37" s="12">
        <f t="shared" si="1"/>
        <v>0</v>
      </c>
      <c r="K37" s="12">
        <f t="shared" si="2"/>
        <v>0</v>
      </c>
      <c r="L37" s="12">
        <f t="shared" si="3"/>
        <v>0</v>
      </c>
    </row>
    <row r="38" spans="1:12" ht="15.75" x14ac:dyDescent="0.25">
      <c r="A38" s="3" t="s">
        <v>104</v>
      </c>
      <c r="B38" s="4" t="s">
        <v>105</v>
      </c>
      <c r="C38" s="8" t="s">
        <v>106</v>
      </c>
      <c r="D38" s="16">
        <v>500</v>
      </c>
      <c r="E38" s="16">
        <v>500</v>
      </c>
      <c r="F38" s="16">
        <v>500</v>
      </c>
      <c r="G38" s="16">
        <v>500</v>
      </c>
      <c r="H38" s="16">
        <v>500</v>
      </c>
      <c r="I38" s="16">
        <v>500</v>
      </c>
      <c r="J38" s="12">
        <f t="shared" si="1"/>
        <v>0</v>
      </c>
      <c r="K38" s="12">
        <f t="shared" si="2"/>
        <v>0</v>
      </c>
      <c r="L38" s="12">
        <f t="shared" si="3"/>
        <v>0</v>
      </c>
    </row>
    <row r="39" spans="1:12" ht="15.75" x14ac:dyDescent="0.25">
      <c r="A39" s="3" t="s">
        <v>107</v>
      </c>
      <c r="B39" s="4" t="s">
        <v>108</v>
      </c>
      <c r="C39" s="8" t="s">
        <v>109</v>
      </c>
      <c r="D39" s="16">
        <v>27882</v>
      </c>
      <c r="E39" s="16">
        <v>27882</v>
      </c>
      <c r="F39" s="16">
        <v>27882</v>
      </c>
      <c r="G39" s="16">
        <v>27882</v>
      </c>
      <c r="H39" s="16">
        <v>27882</v>
      </c>
      <c r="I39" s="16">
        <v>27882</v>
      </c>
      <c r="J39" s="12">
        <f t="shared" si="1"/>
        <v>0</v>
      </c>
      <c r="K39" s="12">
        <f t="shared" si="2"/>
        <v>0</v>
      </c>
      <c r="L39" s="12">
        <f t="shared" si="3"/>
        <v>0</v>
      </c>
    </row>
    <row r="40" spans="1:12" ht="15.75" x14ac:dyDescent="0.25">
      <c r="A40" s="3" t="s">
        <v>110</v>
      </c>
      <c r="B40" s="4" t="s">
        <v>111</v>
      </c>
      <c r="C40" s="8" t="s">
        <v>112</v>
      </c>
      <c r="D40" s="16">
        <v>20323.68</v>
      </c>
      <c r="E40" s="16">
        <v>18835.400000000001</v>
      </c>
      <c r="F40" s="16">
        <v>18227.3</v>
      </c>
      <c r="G40" s="16">
        <v>20323.68</v>
      </c>
      <c r="H40" s="16">
        <v>18835.400000000001</v>
      </c>
      <c r="I40" s="16">
        <v>18227.3</v>
      </c>
      <c r="J40" s="12">
        <f t="shared" si="1"/>
        <v>0</v>
      </c>
      <c r="K40" s="12">
        <f t="shared" si="2"/>
        <v>0</v>
      </c>
      <c r="L40" s="12">
        <f t="shared" si="3"/>
        <v>0</v>
      </c>
    </row>
    <row r="41" spans="1:12" ht="15.75" x14ac:dyDescent="0.25">
      <c r="A41" s="3" t="s">
        <v>113</v>
      </c>
      <c r="B41" s="4" t="s">
        <v>114</v>
      </c>
      <c r="C41" s="8" t="s">
        <v>115</v>
      </c>
      <c r="D41" s="16">
        <v>2315.8000000000002</v>
      </c>
      <c r="E41" s="16">
        <v>2315.8000000000002</v>
      </c>
      <c r="F41" s="16">
        <v>2315.8000000000002</v>
      </c>
      <c r="G41" s="16">
        <v>2315.8000000000002</v>
      </c>
      <c r="H41" s="16">
        <v>2315.8000000000002</v>
      </c>
      <c r="I41" s="16">
        <v>2315.8000000000002</v>
      </c>
      <c r="J41" s="12">
        <f t="shared" si="1"/>
        <v>0</v>
      </c>
      <c r="K41" s="12">
        <f t="shared" si="2"/>
        <v>0</v>
      </c>
      <c r="L41" s="12">
        <f t="shared" si="3"/>
        <v>0</v>
      </c>
    </row>
    <row r="42" spans="1:12" ht="15.75" x14ac:dyDescent="0.25">
      <c r="A42" s="3" t="s">
        <v>116</v>
      </c>
      <c r="B42" s="4" t="s">
        <v>117</v>
      </c>
      <c r="C42" s="8" t="s">
        <v>118</v>
      </c>
      <c r="D42" s="16">
        <v>17311.259999999998</v>
      </c>
      <c r="E42" s="16">
        <v>17310.2</v>
      </c>
      <c r="F42" s="16">
        <v>17310.2</v>
      </c>
      <c r="G42" s="16">
        <v>17311.259999999998</v>
      </c>
      <c r="H42" s="16">
        <v>17310.2</v>
      </c>
      <c r="I42" s="16">
        <v>17310.2</v>
      </c>
      <c r="J42" s="12">
        <f t="shared" si="1"/>
        <v>0</v>
      </c>
      <c r="K42" s="12">
        <f t="shared" si="2"/>
        <v>0</v>
      </c>
      <c r="L42" s="12">
        <f t="shared" si="3"/>
        <v>0</v>
      </c>
    </row>
    <row r="43" spans="1:12" ht="15.75" x14ac:dyDescent="0.25">
      <c r="A43" s="3" t="s">
        <v>119</v>
      </c>
      <c r="B43" s="4" t="s">
        <v>120</v>
      </c>
      <c r="C43" s="8" t="s">
        <v>121</v>
      </c>
      <c r="D43" s="16">
        <f t="shared" ref="D43:I43" si="10">D44</f>
        <v>199097.7</v>
      </c>
      <c r="E43" s="16">
        <f t="shared" si="10"/>
        <v>32049.1</v>
      </c>
      <c r="F43" s="16">
        <f t="shared" si="10"/>
        <v>32049.1</v>
      </c>
      <c r="G43" s="16">
        <f t="shared" si="10"/>
        <v>199097.7</v>
      </c>
      <c r="H43" s="16">
        <f t="shared" si="10"/>
        <v>32049.1</v>
      </c>
      <c r="I43" s="16">
        <f t="shared" si="10"/>
        <v>32049.1</v>
      </c>
      <c r="J43" s="12">
        <f t="shared" si="1"/>
        <v>0</v>
      </c>
      <c r="K43" s="12">
        <f t="shared" si="2"/>
        <v>0</v>
      </c>
      <c r="L43" s="12">
        <f t="shared" si="3"/>
        <v>0</v>
      </c>
    </row>
    <row r="44" spans="1:12" ht="15.75" x14ac:dyDescent="0.25">
      <c r="A44" s="3" t="s">
        <v>122</v>
      </c>
      <c r="B44" s="4" t="s">
        <v>123</v>
      </c>
      <c r="C44" s="8" t="s">
        <v>124</v>
      </c>
      <c r="D44" s="16">
        <v>199097.7</v>
      </c>
      <c r="E44" s="16">
        <v>32049.1</v>
      </c>
      <c r="F44" s="16">
        <v>32049.1</v>
      </c>
      <c r="G44" s="16">
        <v>199097.7</v>
      </c>
      <c r="H44" s="16">
        <v>32049.1</v>
      </c>
      <c r="I44" s="16">
        <v>32049.1</v>
      </c>
      <c r="J44" s="12">
        <f t="shared" si="1"/>
        <v>0</v>
      </c>
      <c r="K44" s="12">
        <f t="shared" si="2"/>
        <v>0</v>
      </c>
      <c r="L44" s="12">
        <f t="shared" si="3"/>
        <v>0</v>
      </c>
    </row>
    <row r="45" spans="1:12" ht="15.75" x14ac:dyDescent="0.25">
      <c r="A45" s="3" t="s">
        <v>125</v>
      </c>
      <c r="B45" s="4" t="s">
        <v>126</v>
      </c>
      <c r="C45" s="8" t="s">
        <v>127</v>
      </c>
      <c r="D45" s="16">
        <f t="shared" ref="D45:I45" si="11">+D46</f>
        <v>18161</v>
      </c>
      <c r="E45" s="16">
        <f t="shared" si="11"/>
        <v>18961.099999999999</v>
      </c>
      <c r="F45" s="16">
        <f t="shared" si="11"/>
        <v>18961.099999999999</v>
      </c>
      <c r="G45" s="16">
        <f t="shared" si="11"/>
        <v>18161</v>
      </c>
      <c r="H45" s="16">
        <f t="shared" si="11"/>
        <v>18961.099999999999</v>
      </c>
      <c r="I45" s="16">
        <f t="shared" si="11"/>
        <v>18961.099999999999</v>
      </c>
      <c r="J45" s="12">
        <f t="shared" si="1"/>
        <v>0</v>
      </c>
      <c r="K45" s="12">
        <f t="shared" si="2"/>
        <v>0</v>
      </c>
      <c r="L45" s="12">
        <f t="shared" si="3"/>
        <v>0</v>
      </c>
    </row>
    <row r="46" spans="1:12" ht="15.75" x14ac:dyDescent="0.25">
      <c r="A46" s="3" t="s">
        <v>128</v>
      </c>
      <c r="B46" s="4" t="s">
        <v>129</v>
      </c>
      <c r="C46" s="8" t="s">
        <v>130</v>
      </c>
      <c r="D46" s="16">
        <v>18161</v>
      </c>
      <c r="E46" s="16">
        <v>18961.099999999999</v>
      </c>
      <c r="F46" s="16">
        <v>18961.099999999999</v>
      </c>
      <c r="G46" s="16">
        <v>18161</v>
      </c>
      <c r="H46" s="16">
        <v>18961.099999999999</v>
      </c>
      <c r="I46" s="16">
        <v>18961.099999999999</v>
      </c>
      <c r="J46" s="12">
        <f t="shared" si="1"/>
        <v>0</v>
      </c>
      <c r="K46" s="12">
        <f t="shared" si="2"/>
        <v>0</v>
      </c>
      <c r="L46" s="12">
        <f t="shared" si="3"/>
        <v>0</v>
      </c>
    </row>
    <row r="47" spans="1:12" ht="15.75" x14ac:dyDescent="0.25">
      <c r="A47" s="20" t="s">
        <v>131</v>
      </c>
      <c r="B47" s="21"/>
      <c r="C47" s="13"/>
      <c r="D47" s="11">
        <f t="shared" ref="D47:I47" si="12">D6+D14+D16+D19+D24+D29+D34+D37+D43+D45</f>
        <v>2098164.9799999995</v>
      </c>
      <c r="E47" s="11">
        <f t="shared" si="12"/>
        <v>1496430.27</v>
      </c>
      <c r="F47" s="11">
        <f t="shared" si="12"/>
        <v>1491007.28</v>
      </c>
      <c r="G47" s="11">
        <f t="shared" si="12"/>
        <v>2281133.9500000002</v>
      </c>
      <c r="H47" s="11">
        <f t="shared" si="12"/>
        <v>1496430.27</v>
      </c>
      <c r="I47" s="11">
        <f t="shared" si="12"/>
        <v>1491007.28</v>
      </c>
      <c r="J47" s="11">
        <f t="shared" si="1"/>
        <v>182968.97000000067</v>
      </c>
      <c r="K47" s="11">
        <f t="shared" si="2"/>
        <v>0</v>
      </c>
      <c r="L47" s="11">
        <f t="shared" si="3"/>
        <v>0</v>
      </c>
    </row>
  </sheetData>
  <mergeCells count="2">
    <mergeCell ref="B2:K2"/>
    <mergeCell ref="A47:B47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7"/>
  <sheetViews>
    <sheetView topLeftCell="A25" workbookViewId="0">
      <selection activeCell="H47" sqref="H47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2.140625" style="1" customWidth="1"/>
    <col min="6" max="6" width="20.140625" style="1" customWidth="1"/>
    <col min="7" max="7" width="20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9" t="s">
        <v>135</v>
      </c>
      <c r="C2" s="19"/>
      <c r="D2" s="19"/>
      <c r="E2" s="19"/>
      <c r="F2" s="19"/>
      <c r="G2" s="19"/>
      <c r="H2" s="19"/>
      <c r="I2" s="19"/>
      <c r="J2" s="19"/>
      <c r="K2" s="19"/>
    </row>
    <row r="3" spans="1:12" x14ac:dyDescent="0.25">
      <c r="L3" s="14" t="s">
        <v>136</v>
      </c>
    </row>
    <row r="4" spans="1:12" ht="60" x14ac:dyDescent="0.25">
      <c r="A4" s="17" t="s">
        <v>0</v>
      </c>
      <c r="B4" s="17" t="s">
        <v>174</v>
      </c>
      <c r="C4" s="17" t="s">
        <v>1</v>
      </c>
      <c r="D4" s="17" t="s">
        <v>181</v>
      </c>
      <c r="E4" s="17" t="s">
        <v>182</v>
      </c>
      <c r="F4" s="17" t="s">
        <v>183</v>
      </c>
      <c r="G4" s="17" t="s">
        <v>147</v>
      </c>
      <c r="H4" s="17" t="s">
        <v>148</v>
      </c>
      <c r="I4" s="17" t="s">
        <v>149</v>
      </c>
      <c r="J4" s="17" t="s">
        <v>5</v>
      </c>
      <c r="K4" s="17" t="s">
        <v>6</v>
      </c>
      <c r="L4" s="17" t="s">
        <v>7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132</v>
      </c>
      <c r="K5" s="2" t="s">
        <v>133</v>
      </c>
      <c r="L5" s="2" t="s">
        <v>134</v>
      </c>
    </row>
    <row r="6" spans="1:12" ht="15.75" x14ac:dyDescent="0.25">
      <c r="A6" s="3" t="s">
        <v>8</v>
      </c>
      <c r="B6" s="4" t="s">
        <v>9</v>
      </c>
      <c r="C6" s="6" t="s">
        <v>10</v>
      </c>
      <c r="D6" s="15">
        <f t="shared" ref="D6:I6" si="0">D7+D8+D9+D11+D12+D13+D10</f>
        <v>198459.22</v>
      </c>
      <c r="E6" s="15">
        <f t="shared" si="0"/>
        <v>195975.21</v>
      </c>
      <c r="F6" s="15">
        <f t="shared" si="0"/>
        <v>195975.2</v>
      </c>
      <c r="G6" s="15">
        <f t="shared" si="0"/>
        <v>198459.22</v>
      </c>
      <c r="H6" s="15">
        <f t="shared" si="0"/>
        <v>195975.21</v>
      </c>
      <c r="I6" s="15">
        <f t="shared" si="0"/>
        <v>195975.2</v>
      </c>
      <c r="J6" s="12">
        <f t="shared" ref="J6:J47" si="1">G6-D6</f>
        <v>0</v>
      </c>
      <c r="K6" s="12">
        <f t="shared" ref="K6:K47" si="2">H6-E6</f>
        <v>0</v>
      </c>
      <c r="L6" s="12">
        <f t="shared" ref="L6:L47" si="3">I6-F6</f>
        <v>0</v>
      </c>
    </row>
    <row r="7" spans="1:12" ht="47.25" x14ac:dyDescent="0.25">
      <c r="A7" s="5" t="s">
        <v>11</v>
      </c>
      <c r="B7" s="4" t="s">
        <v>12</v>
      </c>
      <c r="C7" s="8" t="s">
        <v>13</v>
      </c>
      <c r="D7" s="16">
        <v>6844.74</v>
      </c>
      <c r="E7" s="16">
        <v>7048.6</v>
      </c>
      <c r="F7" s="16">
        <v>7110.6</v>
      </c>
      <c r="G7" s="16">
        <v>6844.74</v>
      </c>
      <c r="H7" s="16">
        <v>7048.6</v>
      </c>
      <c r="I7" s="16">
        <v>7110.6</v>
      </c>
      <c r="J7" s="12">
        <f t="shared" si="1"/>
        <v>0</v>
      </c>
      <c r="K7" s="12">
        <f t="shared" si="2"/>
        <v>0</v>
      </c>
      <c r="L7" s="12">
        <f t="shared" si="3"/>
        <v>0</v>
      </c>
    </row>
    <row r="8" spans="1:12" ht="63" x14ac:dyDescent="0.25">
      <c r="A8" s="3" t="s">
        <v>14</v>
      </c>
      <c r="B8" s="4" t="s">
        <v>15</v>
      </c>
      <c r="C8" s="8" t="s">
        <v>16</v>
      </c>
      <c r="D8" s="16">
        <v>4681.18</v>
      </c>
      <c r="E8" s="16">
        <v>4819.55</v>
      </c>
      <c r="F8" s="16">
        <v>4819.5</v>
      </c>
      <c r="G8" s="16">
        <v>4681.18</v>
      </c>
      <c r="H8" s="16">
        <v>4819.55</v>
      </c>
      <c r="I8" s="16">
        <v>4819.5</v>
      </c>
      <c r="J8" s="12">
        <f t="shared" si="1"/>
        <v>0</v>
      </c>
      <c r="K8" s="12">
        <f t="shared" si="2"/>
        <v>0</v>
      </c>
      <c r="L8" s="12">
        <f t="shared" si="3"/>
        <v>0</v>
      </c>
    </row>
    <row r="9" spans="1:12" ht="63" x14ac:dyDescent="0.25">
      <c r="A9" s="3" t="s">
        <v>17</v>
      </c>
      <c r="B9" s="4" t="s">
        <v>18</v>
      </c>
      <c r="C9" s="8" t="s">
        <v>19</v>
      </c>
      <c r="D9" s="16">
        <v>144418.93</v>
      </c>
      <c r="E9" s="16">
        <v>147255.59</v>
      </c>
      <c r="F9" s="16">
        <v>147193.60000000001</v>
      </c>
      <c r="G9" s="16">
        <v>144418.93</v>
      </c>
      <c r="H9" s="16">
        <v>147255.59</v>
      </c>
      <c r="I9" s="16">
        <v>147193.60000000001</v>
      </c>
      <c r="J9" s="12">
        <f t="shared" si="1"/>
        <v>0</v>
      </c>
      <c r="K9" s="12">
        <f t="shared" si="2"/>
        <v>0</v>
      </c>
      <c r="L9" s="12">
        <f t="shared" si="3"/>
        <v>0</v>
      </c>
    </row>
    <row r="10" spans="1:12" ht="15.75" x14ac:dyDescent="0.25">
      <c r="A10" s="5" t="s">
        <v>20</v>
      </c>
      <c r="B10" s="4" t="s">
        <v>21</v>
      </c>
      <c r="C10" s="8" t="s">
        <v>22</v>
      </c>
      <c r="D10" s="16">
        <v>1.2</v>
      </c>
      <c r="E10" s="16">
        <v>0</v>
      </c>
      <c r="F10" s="16">
        <v>0</v>
      </c>
      <c r="G10" s="16">
        <v>1.2</v>
      </c>
      <c r="H10" s="16">
        <v>0</v>
      </c>
      <c r="I10" s="16">
        <v>0</v>
      </c>
      <c r="J10" s="12">
        <f t="shared" si="1"/>
        <v>0</v>
      </c>
      <c r="K10" s="12">
        <f t="shared" si="2"/>
        <v>0</v>
      </c>
      <c r="L10" s="12">
        <f t="shared" si="3"/>
        <v>0</v>
      </c>
    </row>
    <row r="11" spans="1:12" ht="47.25" x14ac:dyDescent="0.25">
      <c r="A11" s="3" t="s">
        <v>23</v>
      </c>
      <c r="B11" s="4" t="s">
        <v>24</v>
      </c>
      <c r="C11" s="8" t="s">
        <v>25</v>
      </c>
      <c r="D11" s="16">
        <v>26313.58</v>
      </c>
      <c r="E11" s="16">
        <v>27354.95</v>
      </c>
      <c r="F11" s="16">
        <v>27355</v>
      </c>
      <c r="G11" s="16">
        <v>26313.58</v>
      </c>
      <c r="H11" s="16">
        <v>27354.95</v>
      </c>
      <c r="I11" s="16">
        <v>27355</v>
      </c>
      <c r="J11" s="12">
        <f t="shared" si="1"/>
        <v>0</v>
      </c>
      <c r="K11" s="12">
        <f t="shared" si="2"/>
        <v>0</v>
      </c>
      <c r="L11" s="12">
        <f t="shared" si="3"/>
        <v>0</v>
      </c>
    </row>
    <row r="12" spans="1:12" ht="15.75" x14ac:dyDescent="0.25">
      <c r="A12" s="3" t="s">
        <v>26</v>
      </c>
      <c r="B12" s="4" t="s">
        <v>27</v>
      </c>
      <c r="C12" s="8" t="s">
        <v>28</v>
      </c>
      <c r="D12" s="16">
        <v>5000</v>
      </c>
      <c r="E12" s="16">
        <v>5000</v>
      </c>
      <c r="F12" s="16">
        <v>5000</v>
      </c>
      <c r="G12" s="16">
        <v>5000</v>
      </c>
      <c r="H12" s="16">
        <v>5000</v>
      </c>
      <c r="I12" s="16">
        <v>5000</v>
      </c>
      <c r="J12" s="12">
        <f t="shared" si="1"/>
        <v>0</v>
      </c>
      <c r="K12" s="12">
        <f t="shared" si="2"/>
        <v>0</v>
      </c>
      <c r="L12" s="12">
        <f t="shared" si="3"/>
        <v>0</v>
      </c>
    </row>
    <row r="13" spans="1:12" ht="15.75" x14ac:dyDescent="0.25">
      <c r="A13" s="5" t="s">
        <v>29</v>
      </c>
      <c r="B13" s="4" t="s">
        <v>30</v>
      </c>
      <c r="C13" s="8" t="s">
        <v>31</v>
      </c>
      <c r="D13" s="16">
        <v>11199.59</v>
      </c>
      <c r="E13" s="16">
        <v>4496.5200000000004</v>
      </c>
      <c r="F13" s="16">
        <v>4496.5</v>
      </c>
      <c r="G13" s="16">
        <v>11199.59</v>
      </c>
      <c r="H13" s="16">
        <v>4496.5200000000004</v>
      </c>
      <c r="I13" s="16">
        <v>4496.5</v>
      </c>
      <c r="J13" s="12">
        <f t="shared" si="1"/>
        <v>0</v>
      </c>
      <c r="K13" s="12">
        <f t="shared" si="2"/>
        <v>0</v>
      </c>
      <c r="L13" s="12">
        <f t="shared" si="3"/>
        <v>0</v>
      </c>
    </row>
    <row r="14" spans="1:12" ht="15.75" x14ac:dyDescent="0.25">
      <c r="A14" s="3" t="s">
        <v>32</v>
      </c>
      <c r="B14" s="4" t="s">
        <v>33</v>
      </c>
      <c r="C14" s="8" t="s">
        <v>34</v>
      </c>
      <c r="D14" s="16">
        <f t="shared" ref="D14:I14" si="4">D15</f>
        <v>425</v>
      </c>
      <c r="E14" s="16">
        <f t="shared" si="4"/>
        <v>435.9</v>
      </c>
      <c r="F14" s="16">
        <f t="shared" si="4"/>
        <v>0</v>
      </c>
      <c r="G14" s="16">
        <f t="shared" si="4"/>
        <v>425</v>
      </c>
      <c r="H14" s="16">
        <f t="shared" si="4"/>
        <v>435.9</v>
      </c>
      <c r="I14" s="16">
        <f t="shared" si="4"/>
        <v>0</v>
      </c>
      <c r="J14" s="12">
        <f t="shared" si="1"/>
        <v>0</v>
      </c>
      <c r="K14" s="12">
        <f t="shared" si="2"/>
        <v>0</v>
      </c>
      <c r="L14" s="12">
        <f t="shared" si="3"/>
        <v>0</v>
      </c>
    </row>
    <row r="15" spans="1:12" ht="15.75" x14ac:dyDescent="0.25">
      <c r="A15" s="3" t="s">
        <v>35</v>
      </c>
      <c r="B15" s="4" t="s">
        <v>36</v>
      </c>
      <c r="C15" s="8" t="s">
        <v>37</v>
      </c>
      <c r="D15" s="16">
        <v>425</v>
      </c>
      <c r="E15" s="16">
        <v>435.9</v>
      </c>
      <c r="F15" s="16">
        <v>0</v>
      </c>
      <c r="G15" s="16">
        <v>425</v>
      </c>
      <c r="H15" s="16">
        <v>435.9</v>
      </c>
      <c r="I15" s="16">
        <v>0</v>
      </c>
      <c r="J15" s="12">
        <f t="shared" si="1"/>
        <v>0</v>
      </c>
      <c r="K15" s="12">
        <f t="shared" si="2"/>
        <v>0</v>
      </c>
      <c r="L15" s="12">
        <f t="shared" si="3"/>
        <v>0</v>
      </c>
    </row>
    <row r="16" spans="1:12" ht="31.5" x14ac:dyDescent="0.25">
      <c r="A16" s="3" t="s">
        <v>38</v>
      </c>
      <c r="B16" s="4" t="s">
        <v>39</v>
      </c>
      <c r="C16" s="8" t="s">
        <v>40</v>
      </c>
      <c r="D16" s="16">
        <f>D17++D18</f>
        <v>30415.02</v>
      </c>
      <c r="E16" s="16">
        <f>E17+E18</f>
        <v>30085.8</v>
      </c>
      <c r="F16" s="16">
        <f>F17+F18</f>
        <v>30489.8</v>
      </c>
      <c r="G16" s="16">
        <f>G17++G18</f>
        <v>30415.02</v>
      </c>
      <c r="H16" s="16">
        <f>H17+H18</f>
        <v>30085.8</v>
      </c>
      <c r="I16" s="16">
        <f>I17+I18</f>
        <v>30489.8</v>
      </c>
      <c r="J16" s="12">
        <f t="shared" si="1"/>
        <v>0</v>
      </c>
      <c r="K16" s="12">
        <f t="shared" si="2"/>
        <v>0</v>
      </c>
      <c r="L16" s="12">
        <f t="shared" si="3"/>
        <v>0</v>
      </c>
    </row>
    <row r="17" spans="1:12" ht="47.25" x14ac:dyDescent="0.25">
      <c r="A17" s="5" t="s">
        <v>41</v>
      </c>
      <c r="B17" s="4" t="s">
        <v>42</v>
      </c>
      <c r="C17" s="8" t="s">
        <v>43</v>
      </c>
      <c r="D17" s="16">
        <v>29975.02</v>
      </c>
      <c r="E17" s="16">
        <v>29985.8</v>
      </c>
      <c r="F17" s="16">
        <v>29959.8</v>
      </c>
      <c r="G17" s="16">
        <v>29975.02</v>
      </c>
      <c r="H17" s="16">
        <v>29985.8</v>
      </c>
      <c r="I17" s="16">
        <v>29959.8</v>
      </c>
      <c r="J17" s="12">
        <f t="shared" si="1"/>
        <v>0</v>
      </c>
      <c r="K17" s="12">
        <f t="shared" si="2"/>
        <v>0</v>
      </c>
      <c r="L17" s="12">
        <f t="shared" si="3"/>
        <v>0</v>
      </c>
    </row>
    <row r="18" spans="1:12" ht="15.75" x14ac:dyDescent="0.25">
      <c r="A18" s="3" t="s">
        <v>44</v>
      </c>
      <c r="B18" s="4" t="s">
        <v>45</v>
      </c>
      <c r="C18" s="8" t="s">
        <v>46</v>
      </c>
      <c r="D18" s="16">
        <v>440</v>
      </c>
      <c r="E18" s="16">
        <v>100</v>
      </c>
      <c r="F18" s="16">
        <v>530</v>
      </c>
      <c r="G18" s="16">
        <v>440</v>
      </c>
      <c r="H18" s="16">
        <v>100</v>
      </c>
      <c r="I18" s="16">
        <v>530</v>
      </c>
      <c r="J18" s="12">
        <f t="shared" si="1"/>
        <v>0</v>
      </c>
      <c r="K18" s="12">
        <f t="shared" si="2"/>
        <v>0</v>
      </c>
      <c r="L18" s="12">
        <f t="shared" si="3"/>
        <v>0</v>
      </c>
    </row>
    <row r="19" spans="1:12" ht="15.75" x14ac:dyDescent="0.25">
      <c r="A19" s="3" t="s">
        <v>47</v>
      </c>
      <c r="B19" s="4" t="s">
        <v>48</v>
      </c>
      <c r="C19" s="8" t="s">
        <v>49</v>
      </c>
      <c r="D19" s="16">
        <f t="shared" ref="D19:I19" si="5">+D21+D23+D22+D20</f>
        <v>135492.10999999999</v>
      </c>
      <c r="E19" s="16">
        <f t="shared" si="5"/>
        <v>122501.73999999999</v>
      </c>
      <c r="F19" s="16">
        <f t="shared" si="5"/>
        <v>115805.5</v>
      </c>
      <c r="G19" s="16">
        <f t="shared" si="5"/>
        <v>140829.1</v>
      </c>
      <c r="H19" s="16">
        <f t="shared" si="5"/>
        <v>122501.73999999999</v>
      </c>
      <c r="I19" s="16">
        <f t="shared" si="5"/>
        <v>115805.5</v>
      </c>
      <c r="J19" s="12">
        <f t="shared" si="1"/>
        <v>5336.9900000000198</v>
      </c>
      <c r="K19" s="12">
        <f t="shared" si="2"/>
        <v>0</v>
      </c>
      <c r="L19" s="12">
        <f t="shared" si="3"/>
        <v>0</v>
      </c>
    </row>
    <row r="20" spans="1:12" ht="15.75" x14ac:dyDescent="0.25">
      <c r="A20" s="3" t="s">
        <v>50</v>
      </c>
      <c r="B20" s="4" t="s">
        <v>51</v>
      </c>
      <c r="C20" s="8" t="s">
        <v>52</v>
      </c>
      <c r="D20" s="16">
        <v>2200</v>
      </c>
      <c r="E20" s="16">
        <v>2200</v>
      </c>
      <c r="F20" s="16">
        <v>2200</v>
      </c>
      <c r="G20" s="16">
        <v>2200</v>
      </c>
      <c r="H20" s="16">
        <v>2200</v>
      </c>
      <c r="I20" s="16">
        <v>2200</v>
      </c>
      <c r="J20" s="12">
        <f t="shared" si="1"/>
        <v>0</v>
      </c>
      <c r="K20" s="12">
        <f t="shared" si="2"/>
        <v>0</v>
      </c>
      <c r="L20" s="12">
        <f t="shared" si="3"/>
        <v>0</v>
      </c>
    </row>
    <row r="21" spans="1:12" ht="15.75" x14ac:dyDescent="0.25">
      <c r="A21" s="3" t="s">
        <v>53</v>
      </c>
      <c r="B21" s="4" t="s">
        <v>54</v>
      </c>
      <c r="C21" s="8" t="s">
        <v>55</v>
      </c>
      <c r="D21" s="16">
        <v>22541.9</v>
      </c>
      <c r="E21" s="16">
        <v>23849.3</v>
      </c>
      <c r="F21" s="16">
        <v>25184.9</v>
      </c>
      <c r="G21" s="16">
        <v>22541.9</v>
      </c>
      <c r="H21" s="16">
        <v>23849.3</v>
      </c>
      <c r="I21" s="16">
        <v>25184.9</v>
      </c>
      <c r="J21" s="12">
        <f t="shared" si="1"/>
        <v>0</v>
      </c>
      <c r="K21" s="12">
        <f t="shared" si="2"/>
        <v>0</v>
      </c>
      <c r="L21" s="12">
        <f t="shared" si="3"/>
        <v>0</v>
      </c>
    </row>
    <row r="22" spans="1:12" ht="15.75" x14ac:dyDescent="0.25">
      <c r="A22" s="3" t="s">
        <v>56</v>
      </c>
      <c r="B22" s="4" t="s">
        <v>57</v>
      </c>
      <c r="C22" s="8" t="s">
        <v>58</v>
      </c>
      <c r="D22" s="16">
        <v>64049.58</v>
      </c>
      <c r="E22" s="16">
        <v>51744.46</v>
      </c>
      <c r="F22" s="16">
        <v>45851.9</v>
      </c>
      <c r="G22" s="16">
        <v>63826.400000000001</v>
      </c>
      <c r="H22" s="16">
        <v>51744.46</v>
      </c>
      <c r="I22" s="16">
        <v>45851.9</v>
      </c>
      <c r="J22" s="12">
        <f t="shared" si="1"/>
        <v>-223.18000000000029</v>
      </c>
      <c r="K22" s="12">
        <f t="shared" si="2"/>
        <v>0</v>
      </c>
      <c r="L22" s="12">
        <f t="shared" si="3"/>
        <v>0</v>
      </c>
    </row>
    <row r="23" spans="1:12" ht="15.75" x14ac:dyDescent="0.25">
      <c r="A23" s="3" t="s">
        <v>59</v>
      </c>
      <c r="B23" s="4" t="s">
        <v>60</v>
      </c>
      <c r="C23" s="8" t="s">
        <v>61</v>
      </c>
      <c r="D23" s="16">
        <v>46700.63</v>
      </c>
      <c r="E23" s="16">
        <v>44707.98</v>
      </c>
      <c r="F23" s="16">
        <v>42568.7</v>
      </c>
      <c r="G23" s="16">
        <v>52260.800000000003</v>
      </c>
      <c r="H23" s="16">
        <v>44707.98</v>
      </c>
      <c r="I23" s="16">
        <v>42568.7</v>
      </c>
      <c r="J23" s="12">
        <f t="shared" si="1"/>
        <v>5560.1700000000055</v>
      </c>
      <c r="K23" s="12">
        <f t="shared" si="2"/>
        <v>0</v>
      </c>
      <c r="L23" s="12">
        <f t="shared" si="3"/>
        <v>0</v>
      </c>
    </row>
    <row r="24" spans="1:12" ht="15.75" x14ac:dyDescent="0.25">
      <c r="A24" s="3" t="s">
        <v>62</v>
      </c>
      <c r="B24" s="4" t="s">
        <v>63</v>
      </c>
      <c r="C24" s="8" t="s">
        <v>64</v>
      </c>
      <c r="D24" s="16">
        <f t="shared" ref="D24:I24" si="6">D25+D26+D27+D28</f>
        <v>988453.98</v>
      </c>
      <c r="E24" s="16">
        <f t="shared" si="6"/>
        <v>390552.02</v>
      </c>
      <c r="F24" s="16">
        <f t="shared" si="6"/>
        <v>419109.07999999996</v>
      </c>
      <c r="G24" s="16">
        <f t="shared" si="6"/>
        <v>989579.53999999992</v>
      </c>
      <c r="H24" s="16">
        <f t="shared" si="6"/>
        <v>390552.02</v>
      </c>
      <c r="I24" s="16">
        <f t="shared" si="6"/>
        <v>419109.07999999996</v>
      </c>
      <c r="J24" s="12">
        <f t="shared" si="1"/>
        <v>1125.5599999999395</v>
      </c>
      <c r="K24" s="12">
        <f t="shared" si="2"/>
        <v>0</v>
      </c>
      <c r="L24" s="12">
        <f t="shared" si="3"/>
        <v>0</v>
      </c>
    </row>
    <row r="25" spans="1:12" ht="15.75" x14ac:dyDescent="0.25">
      <c r="A25" s="3" t="s">
        <v>65</v>
      </c>
      <c r="B25" s="4" t="s">
        <v>66</v>
      </c>
      <c r="C25" s="8" t="s">
        <v>67</v>
      </c>
      <c r="D25" s="16">
        <v>391763.24</v>
      </c>
      <c r="E25" s="16">
        <v>8100</v>
      </c>
      <c r="F25" s="16">
        <v>8839.8799999999992</v>
      </c>
      <c r="G25" s="16">
        <v>398738.6</v>
      </c>
      <c r="H25" s="16">
        <v>8100</v>
      </c>
      <c r="I25" s="16">
        <v>8839.8799999999992</v>
      </c>
      <c r="J25" s="12">
        <f t="shared" si="1"/>
        <v>6975.359999999986</v>
      </c>
      <c r="K25" s="12">
        <f t="shared" si="2"/>
        <v>0</v>
      </c>
      <c r="L25" s="12">
        <f t="shared" si="3"/>
        <v>0</v>
      </c>
    </row>
    <row r="26" spans="1:12" ht="15.75" x14ac:dyDescent="0.25">
      <c r="A26" s="3" t="s">
        <v>68</v>
      </c>
      <c r="B26" s="4" t="s">
        <v>69</v>
      </c>
      <c r="C26" s="8" t="s">
        <v>70</v>
      </c>
      <c r="D26" s="16">
        <v>510864.8</v>
      </c>
      <c r="E26" s="16">
        <v>329396.34000000003</v>
      </c>
      <c r="F26" s="16">
        <v>356350.8</v>
      </c>
      <c r="G26" s="16">
        <v>504639.8</v>
      </c>
      <c r="H26" s="16">
        <v>329396.34000000003</v>
      </c>
      <c r="I26" s="16">
        <v>356350.8</v>
      </c>
      <c r="J26" s="12">
        <f t="shared" si="1"/>
        <v>-6225</v>
      </c>
      <c r="K26" s="12">
        <f t="shared" si="2"/>
        <v>0</v>
      </c>
      <c r="L26" s="12">
        <f t="shared" si="3"/>
        <v>0</v>
      </c>
    </row>
    <row r="27" spans="1:12" ht="15.75" x14ac:dyDescent="0.25">
      <c r="A27" s="3" t="s">
        <v>71</v>
      </c>
      <c r="B27" s="4" t="s">
        <v>72</v>
      </c>
      <c r="C27" s="8" t="s">
        <v>73</v>
      </c>
      <c r="D27" s="16">
        <v>66932.100000000006</v>
      </c>
      <c r="E27" s="16">
        <v>33260.58</v>
      </c>
      <c r="F27" s="16">
        <v>34123.300000000003</v>
      </c>
      <c r="G27" s="16">
        <v>67307.3</v>
      </c>
      <c r="H27" s="16">
        <v>33260.58</v>
      </c>
      <c r="I27" s="16">
        <v>34123.300000000003</v>
      </c>
      <c r="J27" s="12">
        <f t="shared" si="1"/>
        <v>375.19999999999709</v>
      </c>
      <c r="K27" s="12">
        <f t="shared" si="2"/>
        <v>0</v>
      </c>
      <c r="L27" s="12">
        <f t="shared" si="3"/>
        <v>0</v>
      </c>
    </row>
    <row r="28" spans="1:12" ht="31.5" x14ac:dyDescent="0.25">
      <c r="A28" s="3" t="s">
        <v>74</v>
      </c>
      <c r="B28" s="4" t="s">
        <v>75</v>
      </c>
      <c r="C28" s="8" t="s">
        <v>76</v>
      </c>
      <c r="D28" s="16">
        <v>18893.84</v>
      </c>
      <c r="E28" s="16">
        <v>19795.099999999999</v>
      </c>
      <c r="F28" s="16">
        <v>19795.099999999999</v>
      </c>
      <c r="G28" s="16">
        <v>18893.84</v>
      </c>
      <c r="H28" s="16">
        <v>19795.099999999999</v>
      </c>
      <c r="I28" s="16">
        <v>19795.099999999999</v>
      </c>
      <c r="J28" s="12">
        <f t="shared" si="1"/>
        <v>0</v>
      </c>
      <c r="K28" s="12">
        <f t="shared" si="2"/>
        <v>0</v>
      </c>
      <c r="L28" s="12">
        <f t="shared" si="3"/>
        <v>0</v>
      </c>
    </row>
    <row r="29" spans="1:12" ht="15.75" x14ac:dyDescent="0.25">
      <c r="A29" s="3" t="s">
        <v>77</v>
      </c>
      <c r="B29" s="4" t="s">
        <v>78</v>
      </c>
      <c r="C29" s="8" t="s">
        <v>79</v>
      </c>
      <c r="D29" s="16">
        <f t="shared" ref="D29:I29" si="7">D30+D31+D32+D33</f>
        <v>524922.23</v>
      </c>
      <c r="E29" s="16">
        <f t="shared" si="7"/>
        <v>529189.19999999995</v>
      </c>
      <c r="F29" s="16">
        <f t="shared" si="7"/>
        <v>502552.80000000005</v>
      </c>
      <c r="G29" s="16">
        <f t="shared" si="7"/>
        <v>525645</v>
      </c>
      <c r="H29" s="16">
        <f t="shared" si="7"/>
        <v>529189.19999999995</v>
      </c>
      <c r="I29" s="16">
        <f t="shared" si="7"/>
        <v>502552.80000000005</v>
      </c>
      <c r="J29" s="12">
        <f t="shared" si="1"/>
        <v>722.77000000001863</v>
      </c>
      <c r="K29" s="12">
        <f t="shared" si="2"/>
        <v>0</v>
      </c>
      <c r="L29" s="12">
        <f t="shared" si="3"/>
        <v>0</v>
      </c>
    </row>
    <row r="30" spans="1:12" ht="15.75" x14ac:dyDescent="0.25">
      <c r="A30" s="3" t="s">
        <v>80</v>
      </c>
      <c r="B30" s="4" t="s">
        <v>81</v>
      </c>
      <c r="C30" s="8" t="s">
        <v>82</v>
      </c>
      <c r="D30" s="16">
        <v>123129.17</v>
      </c>
      <c r="E30" s="16">
        <v>118223.7</v>
      </c>
      <c r="F30" s="16">
        <v>116224.2</v>
      </c>
      <c r="G30" s="16">
        <v>123588.6</v>
      </c>
      <c r="H30" s="16">
        <v>118223.7</v>
      </c>
      <c r="I30" s="16">
        <v>116224.2</v>
      </c>
      <c r="J30" s="12">
        <f t="shared" si="1"/>
        <v>459.43000000000757</v>
      </c>
      <c r="K30" s="12">
        <f t="shared" si="2"/>
        <v>0</v>
      </c>
      <c r="L30" s="12">
        <f t="shared" si="3"/>
        <v>0</v>
      </c>
    </row>
    <row r="31" spans="1:12" ht="15.75" x14ac:dyDescent="0.25">
      <c r="A31" s="3" t="s">
        <v>83</v>
      </c>
      <c r="B31" s="4" t="s">
        <v>84</v>
      </c>
      <c r="C31" s="8" t="s">
        <v>85</v>
      </c>
      <c r="D31" s="16">
        <v>330104.36</v>
      </c>
      <c r="E31" s="16">
        <v>338402.1</v>
      </c>
      <c r="F31" s="16">
        <v>315608.40000000002</v>
      </c>
      <c r="G31" s="16">
        <v>329652.59999999998</v>
      </c>
      <c r="H31" s="16">
        <v>338402.1</v>
      </c>
      <c r="I31" s="16">
        <v>315608.40000000002</v>
      </c>
      <c r="J31" s="12">
        <f t="shared" si="1"/>
        <v>-451.76000000000931</v>
      </c>
      <c r="K31" s="12">
        <f t="shared" si="2"/>
        <v>0</v>
      </c>
      <c r="L31" s="12">
        <f t="shared" si="3"/>
        <v>0</v>
      </c>
    </row>
    <row r="32" spans="1:12" ht="15.75" x14ac:dyDescent="0.25">
      <c r="A32" s="3" t="s">
        <v>86</v>
      </c>
      <c r="B32" s="4" t="s">
        <v>87</v>
      </c>
      <c r="C32" s="8" t="s">
        <v>88</v>
      </c>
      <c r="D32" s="16">
        <v>10871.1</v>
      </c>
      <c r="E32" s="16">
        <v>10909.8</v>
      </c>
      <c r="F32" s="16">
        <v>10909.8</v>
      </c>
      <c r="G32" s="16">
        <v>12019.5</v>
      </c>
      <c r="H32" s="16">
        <v>10909.8</v>
      </c>
      <c r="I32" s="16">
        <v>10909.8</v>
      </c>
      <c r="J32" s="12">
        <f t="shared" si="1"/>
        <v>1148.3999999999996</v>
      </c>
      <c r="K32" s="12">
        <f t="shared" si="2"/>
        <v>0</v>
      </c>
      <c r="L32" s="12">
        <f t="shared" si="3"/>
        <v>0</v>
      </c>
    </row>
    <row r="33" spans="1:12" ht="15.75" x14ac:dyDescent="0.25">
      <c r="A33" s="3" t="s">
        <v>89</v>
      </c>
      <c r="B33" s="4" t="s">
        <v>90</v>
      </c>
      <c r="C33" s="8" t="s">
        <v>91</v>
      </c>
      <c r="D33" s="16">
        <v>60817.599999999999</v>
      </c>
      <c r="E33" s="16">
        <v>61653.599999999999</v>
      </c>
      <c r="F33" s="16">
        <v>59810.400000000001</v>
      </c>
      <c r="G33" s="16">
        <v>60384.3</v>
      </c>
      <c r="H33" s="16">
        <v>61653.599999999999</v>
      </c>
      <c r="I33" s="16">
        <v>59810.400000000001</v>
      </c>
      <c r="J33" s="12">
        <f t="shared" si="1"/>
        <v>-433.29999999999563</v>
      </c>
      <c r="K33" s="12">
        <f t="shared" si="2"/>
        <v>0</v>
      </c>
      <c r="L33" s="12">
        <f t="shared" si="3"/>
        <v>0</v>
      </c>
    </row>
    <row r="34" spans="1:12" ht="15.75" x14ac:dyDescent="0.25">
      <c r="A34" s="3" t="s">
        <v>92</v>
      </c>
      <c r="B34" s="4" t="s">
        <v>93</v>
      </c>
      <c r="C34" s="8" t="s">
        <v>94</v>
      </c>
      <c r="D34" s="16">
        <f t="shared" ref="D34:I34" si="8">D35+D36</f>
        <v>117374.95000000001</v>
      </c>
      <c r="E34" s="16">
        <f t="shared" si="8"/>
        <v>109836.8</v>
      </c>
      <c r="F34" s="16">
        <f t="shared" si="8"/>
        <v>109829.4</v>
      </c>
      <c r="G34" s="16">
        <f t="shared" si="8"/>
        <v>113281.56</v>
      </c>
      <c r="H34" s="16">
        <f t="shared" si="8"/>
        <v>109836.8</v>
      </c>
      <c r="I34" s="16">
        <f t="shared" si="8"/>
        <v>109829.4</v>
      </c>
      <c r="J34" s="12">
        <f t="shared" si="1"/>
        <v>-4093.390000000014</v>
      </c>
      <c r="K34" s="12">
        <f t="shared" si="2"/>
        <v>0</v>
      </c>
      <c r="L34" s="12">
        <f t="shared" si="3"/>
        <v>0</v>
      </c>
    </row>
    <row r="35" spans="1:12" ht="15.75" x14ac:dyDescent="0.25">
      <c r="A35" s="3" t="s">
        <v>95</v>
      </c>
      <c r="B35" s="4" t="s">
        <v>96</v>
      </c>
      <c r="C35" s="8" t="s">
        <v>97</v>
      </c>
      <c r="D35" s="16">
        <v>94137.05</v>
      </c>
      <c r="E35" s="16">
        <v>85669.3</v>
      </c>
      <c r="F35" s="16">
        <v>85661.8</v>
      </c>
      <c r="G35" s="16">
        <v>90043.69</v>
      </c>
      <c r="H35" s="16">
        <v>85669.3</v>
      </c>
      <c r="I35" s="16">
        <v>85661.8</v>
      </c>
      <c r="J35" s="12">
        <f t="shared" si="1"/>
        <v>-4093.3600000000006</v>
      </c>
      <c r="K35" s="12">
        <f t="shared" si="2"/>
        <v>0</v>
      </c>
      <c r="L35" s="12">
        <f t="shared" si="3"/>
        <v>0</v>
      </c>
    </row>
    <row r="36" spans="1:12" ht="15.75" x14ac:dyDescent="0.25">
      <c r="A36" s="3" t="s">
        <v>98</v>
      </c>
      <c r="B36" s="4" t="s">
        <v>99</v>
      </c>
      <c r="C36" s="8" t="s">
        <v>100</v>
      </c>
      <c r="D36" s="16">
        <v>23237.9</v>
      </c>
      <c r="E36" s="16">
        <v>24167.5</v>
      </c>
      <c r="F36" s="16">
        <v>24167.599999999999</v>
      </c>
      <c r="G36" s="16">
        <v>23237.87</v>
      </c>
      <c r="H36" s="16">
        <v>24167.5</v>
      </c>
      <c r="I36" s="16">
        <v>24167.599999999999</v>
      </c>
      <c r="J36" s="12">
        <f t="shared" si="1"/>
        <v>-3.0000000002473826E-2</v>
      </c>
      <c r="K36" s="12">
        <f t="shared" si="2"/>
        <v>0</v>
      </c>
      <c r="L36" s="12">
        <f t="shared" si="3"/>
        <v>0</v>
      </c>
    </row>
    <row r="37" spans="1:12" ht="15.75" x14ac:dyDescent="0.25">
      <c r="A37" s="3" t="s">
        <v>101</v>
      </c>
      <c r="B37" s="4" t="s">
        <v>102</v>
      </c>
      <c r="C37" s="8" t="s">
        <v>103</v>
      </c>
      <c r="D37" s="16">
        <f t="shared" ref="D37:I37" si="9">D38+D39+D40+D41+D42</f>
        <v>68332.740000000005</v>
      </c>
      <c r="E37" s="16">
        <f t="shared" si="9"/>
        <v>66843.400000000009</v>
      </c>
      <c r="F37" s="16">
        <f t="shared" si="9"/>
        <v>66235.3</v>
      </c>
      <c r="G37" s="16">
        <f t="shared" si="9"/>
        <v>68852.930000000008</v>
      </c>
      <c r="H37" s="16">
        <f t="shared" si="9"/>
        <v>66843.400000000009</v>
      </c>
      <c r="I37" s="16">
        <f t="shared" si="9"/>
        <v>66235.3</v>
      </c>
      <c r="J37" s="12">
        <f t="shared" si="1"/>
        <v>520.19000000000233</v>
      </c>
      <c r="K37" s="12">
        <f t="shared" si="2"/>
        <v>0</v>
      </c>
      <c r="L37" s="12">
        <f t="shared" si="3"/>
        <v>0</v>
      </c>
    </row>
    <row r="38" spans="1:12" ht="15.75" x14ac:dyDescent="0.25">
      <c r="A38" s="3" t="s">
        <v>104</v>
      </c>
      <c r="B38" s="4" t="s">
        <v>105</v>
      </c>
      <c r="C38" s="8" t="s">
        <v>106</v>
      </c>
      <c r="D38" s="16">
        <v>500</v>
      </c>
      <c r="E38" s="16">
        <v>500</v>
      </c>
      <c r="F38" s="16">
        <v>500</v>
      </c>
      <c r="G38" s="16">
        <v>500</v>
      </c>
      <c r="H38" s="16">
        <v>500</v>
      </c>
      <c r="I38" s="16">
        <v>500</v>
      </c>
      <c r="J38" s="12">
        <f t="shared" si="1"/>
        <v>0</v>
      </c>
      <c r="K38" s="12">
        <f t="shared" si="2"/>
        <v>0</v>
      </c>
      <c r="L38" s="12">
        <f t="shared" si="3"/>
        <v>0</v>
      </c>
    </row>
    <row r="39" spans="1:12" ht="15.75" x14ac:dyDescent="0.25">
      <c r="A39" s="3" t="s">
        <v>107</v>
      </c>
      <c r="B39" s="4" t="s">
        <v>108</v>
      </c>
      <c r="C39" s="8" t="s">
        <v>109</v>
      </c>
      <c r="D39" s="16">
        <v>27882</v>
      </c>
      <c r="E39" s="16">
        <v>27882</v>
      </c>
      <c r="F39" s="16">
        <v>27882</v>
      </c>
      <c r="G39" s="16">
        <v>27882</v>
      </c>
      <c r="H39" s="16">
        <v>27882</v>
      </c>
      <c r="I39" s="16">
        <v>27882</v>
      </c>
      <c r="J39" s="12">
        <f t="shared" si="1"/>
        <v>0</v>
      </c>
      <c r="K39" s="12">
        <f t="shared" si="2"/>
        <v>0</v>
      </c>
      <c r="L39" s="12">
        <f t="shared" si="3"/>
        <v>0</v>
      </c>
    </row>
    <row r="40" spans="1:12" ht="15.75" x14ac:dyDescent="0.25">
      <c r="A40" s="3" t="s">
        <v>110</v>
      </c>
      <c r="B40" s="4" t="s">
        <v>111</v>
      </c>
      <c r="C40" s="8" t="s">
        <v>112</v>
      </c>
      <c r="D40" s="16">
        <v>20323.68</v>
      </c>
      <c r="E40" s="16">
        <v>18835.400000000001</v>
      </c>
      <c r="F40" s="16">
        <v>18227.3</v>
      </c>
      <c r="G40" s="16">
        <v>20323.68</v>
      </c>
      <c r="H40" s="16">
        <v>18835.400000000001</v>
      </c>
      <c r="I40" s="16">
        <v>18227.3</v>
      </c>
      <c r="J40" s="12">
        <f t="shared" si="1"/>
        <v>0</v>
      </c>
      <c r="K40" s="12">
        <f t="shared" si="2"/>
        <v>0</v>
      </c>
      <c r="L40" s="12">
        <f t="shared" si="3"/>
        <v>0</v>
      </c>
    </row>
    <row r="41" spans="1:12" ht="15.75" x14ac:dyDescent="0.25">
      <c r="A41" s="3" t="s">
        <v>113</v>
      </c>
      <c r="B41" s="4" t="s">
        <v>114</v>
      </c>
      <c r="C41" s="8" t="s">
        <v>115</v>
      </c>
      <c r="D41" s="16">
        <v>2315.8000000000002</v>
      </c>
      <c r="E41" s="16">
        <v>2315.8000000000002</v>
      </c>
      <c r="F41" s="16">
        <v>2315.8000000000002</v>
      </c>
      <c r="G41" s="16">
        <v>2315.8000000000002</v>
      </c>
      <c r="H41" s="16">
        <v>2315.8000000000002</v>
      </c>
      <c r="I41" s="16">
        <v>2315.8000000000002</v>
      </c>
      <c r="J41" s="12">
        <f t="shared" si="1"/>
        <v>0</v>
      </c>
      <c r="K41" s="12">
        <f t="shared" si="2"/>
        <v>0</v>
      </c>
      <c r="L41" s="12">
        <f t="shared" si="3"/>
        <v>0</v>
      </c>
    </row>
    <row r="42" spans="1:12" ht="15.75" x14ac:dyDescent="0.25">
      <c r="A42" s="3" t="s">
        <v>116</v>
      </c>
      <c r="B42" s="4" t="s">
        <v>117</v>
      </c>
      <c r="C42" s="8" t="s">
        <v>118</v>
      </c>
      <c r="D42" s="16">
        <v>17311.259999999998</v>
      </c>
      <c r="E42" s="16">
        <v>17310.2</v>
      </c>
      <c r="F42" s="16">
        <v>17310.2</v>
      </c>
      <c r="G42" s="16">
        <v>17831.45</v>
      </c>
      <c r="H42" s="16">
        <v>17310.2</v>
      </c>
      <c r="I42" s="16">
        <v>17310.2</v>
      </c>
      <c r="J42" s="12">
        <f t="shared" si="1"/>
        <v>520.19000000000233</v>
      </c>
      <c r="K42" s="12">
        <f t="shared" si="2"/>
        <v>0</v>
      </c>
      <c r="L42" s="12">
        <f t="shared" si="3"/>
        <v>0</v>
      </c>
    </row>
    <row r="43" spans="1:12" ht="15.75" x14ac:dyDescent="0.25">
      <c r="A43" s="3" t="s">
        <v>119</v>
      </c>
      <c r="B43" s="4" t="s">
        <v>120</v>
      </c>
      <c r="C43" s="8" t="s">
        <v>121</v>
      </c>
      <c r="D43" s="16">
        <f t="shared" ref="D43:I43" si="10">D44</f>
        <v>199097.7</v>
      </c>
      <c r="E43" s="16">
        <f t="shared" si="10"/>
        <v>32049.1</v>
      </c>
      <c r="F43" s="16">
        <f t="shared" si="10"/>
        <v>32049.1</v>
      </c>
      <c r="G43" s="16">
        <f t="shared" si="10"/>
        <v>196620.46</v>
      </c>
      <c r="H43" s="16">
        <f t="shared" si="10"/>
        <v>32049.1</v>
      </c>
      <c r="I43" s="16">
        <f t="shared" si="10"/>
        <v>32049.1</v>
      </c>
      <c r="J43" s="12">
        <f t="shared" si="1"/>
        <v>-2477.2400000000198</v>
      </c>
      <c r="K43" s="12">
        <f t="shared" si="2"/>
        <v>0</v>
      </c>
      <c r="L43" s="12">
        <f t="shared" si="3"/>
        <v>0</v>
      </c>
    </row>
    <row r="44" spans="1:12" ht="15.75" x14ac:dyDescent="0.25">
      <c r="A44" s="3" t="s">
        <v>122</v>
      </c>
      <c r="B44" s="4" t="s">
        <v>123</v>
      </c>
      <c r="C44" s="8" t="s">
        <v>124</v>
      </c>
      <c r="D44" s="16">
        <v>199097.7</v>
      </c>
      <c r="E44" s="16">
        <v>32049.1</v>
      </c>
      <c r="F44" s="16">
        <v>32049.1</v>
      </c>
      <c r="G44" s="16">
        <v>196620.46</v>
      </c>
      <c r="H44" s="16">
        <v>32049.1</v>
      </c>
      <c r="I44" s="16">
        <v>32049.1</v>
      </c>
      <c r="J44" s="12">
        <f t="shared" si="1"/>
        <v>-2477.2400000000198</v>
      </c>
      <c r="K44" s="12">
        <f t="shared" si="2"/>
        <v>0</v>
      </c>
      <c r="L44" s="12">
        <f t="shared" si="3"/>
        <v>0</v>
      </c>
    </row>
    <row r="45" spans="1:12" ht="15.75" x14ac:dyDescent="0.25">
      <c r="A45" s="3" t="s">
        <v>125</v>
      </c>
      <c r="B45" s="4" t="s">
        <v>126</v>
      </c>
      <c r="C45" s="8" t="s">
        <v>127</v>
      </c>
      <c r="D45" s="16">
        <f t="shared" ref="D45:I45" si="11">+D46</f>
        <v>18161</v>
      </c>
      <c r="E45" s="16">
        <f t="shared" si="11"/>
        <v>18961.099999999999</v>
      </c>
      <c r="F45" s="16">
        <f t="shared" si="11"/>
        <v>18961.099999999999</v>
      </c>
      <c r="G45" s="16">
        <f t="shared" si="11"/>
        <v>18161</v>
      </c>
      <c r="H45" s="16">
        <f t="shared" si="11"/>
        <v>18961.099999999999</v>
      </c>
      <c r="I45" s="16">
        <f t="shared" si="11"/>
        <v>18961.099999999999</v>
      </c>
      <c r="J45" s="12">
        <f t="shared" si="1"/>
        <v>0</v>
      </c>
      <c r="K45" s="12">
        <f t="shared" si="2"/>
        <v>0</v>
      </c>
      <c r="L45" s="12">
        <f t="shared" si="3"/>
        <v>0</v>
      </c>
    </row>
    <row r="46" spans="1:12" ht="15.75" x14ac:dyDescent="0.25">
      <c r="A46" s="3" t="s">
        <v>128</v>
      </c>
      <c r="B46" s="4" t="s">
        <v>129</v>
      </c>
      <c r="C46" s="8" t="s">
        <v>130</v>
      </c>
      <c r="D46" s="16">
        <v>18161</v>
      </c>
      <c r="E46" s="16">
        <v>18961.099999999999</v>
      </c>
      <c r="F46" s="16">
        <v>18961.099999999999</v>
      </c>
      <c r="G46" s="16">
        <v>18161</v>
      </c>
      <c r="H46" s="16">
        <v>18961.099999999999</v>
      </c>
      <c r="I46" s="16">
        <v>18961.099999999999</v>
      </c>
      <c r="J46" s="12">
        <f t="shared" si="1"/>
        <v>0</v>
      </c>
      <c r="K46" s="12">
        <f t="shared" si="2"/>
        <v>0</v>
      </c>
      <c r="L46" s="12">
        <f t="shared" si="3"/>
        <v>0</v>
      </c>
    </row>
    <row r="47" spans="1:12" ht="15.75" x14ac:dyDescent="0.25">
      <c r="A47" s="20" t="s">
        <v>131</v>
      </c>
      <c r="B47" s="21"/>
      <c r="C47" s="13"/>
      <c r="D47" s="11">
        <f t="shared" ref="D47:I47" si="12">D6+D14+D16+D19+D24+D29+D34+D37+D43+D45</f>
        <v>2281133.9500000002</v>
      </c>
      <c r="E47" s="11">
        <f t="shared" si="12"/>
        <v>1496430.27</v>
      </c>
      <c r="F47" s="11">
        <f t="shared" si="12"/>
        <v>1491007.28</v>
      </c>
      <c r="G47" s="11">
        <f t="shared" si="12"/>
        <v>2282268.83</v>
      </c>
      <c r="H47" s="11">
        <f t="shared" si="12"/>
        <v>1496430.27</v>
      </c>
      <c r="I47" s="11">
        <f t="shared" si="12"/>
        <v>1491007.28</v>
      </c>
      <c r="J47" s="11">
        <f t="shared" si="1"/>
        <v>1134.8799999998882</v>
      </c>
      <c r="K47" s="11">
        <f t="shared" si="2"/>
        <v>0</v>
      </c>
      <c r="L47" s="11">
        <f t="shared" si="3"/>
        <v>0</v>
      </c>
    </row>
  </sheetData>
  <mergeCells count="2">
    <mergeCell ref="B2:K2"/>
    <mergeCell ref="A47:B47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7"/>
  <sheetViews>
    <sheetView workbookViewId="0">
      <selection activeCell="I47" sqref="I47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7109375" style="1" customWidth="1"/>
    <col min="6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9" t="s">
        <v>135</v>
      </c>
      <c r="C2" s="19"/>
      <c r="D2" s="19"/>
      <c r="E2" s="19"/>
      <c r="F2" s="19"/>
      <c r="G2" s="19"/>
      <c r="H2" s="19"/>
      <c r="I2" s="19"/>
      <c r="J2" s="19"/>
      <c r="K2" s="19"/>
    </row>
    <row r="3" spans="1:12" x14ac:dyDescent="0.25">
      <c r="L3" s="14" t="s">
        <v>136</v>
      </c>
    </row>
    <row r="4" spans="1:12" ht="60" x14ac:dyDescent="0.25">
      <c r="A4" s="17" t="s">
        <v>0</v>
      </c>
      <c r="B4" s="17" t="s">
        <v>174</v>
      </c>
      <c r="C4" s="17" t="s">
        <v>1</v>
      </c>
      <c r="D4" s="17" t="s">
        <v>184</v>
      </c>
      <c r="E4" s="17" t="s">
        <v>185</v>
      </c>
      <c r="F4" s="17" t="s">
        <v>186</v>
      </c>
      <c r="G4" s="17" t="s">
        <v>150</v>
      </c>
      <c r="H4" s="17" t="s">
        <v>151</v>
      </c>
      <c r="I4" s="17" t="s">
        <v>152</v>
      </c>
      <c r="J4" s="17" t="s">
        <v>5</v>
      </c>
      <c r="K4" s="17" t="s">
        <v>6</v>
      </c>
      <c r="L4" s="17" t="s">
        <v>7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132</v>
      </c>
      <c r="K5" s="2" t="s">
        <v>133</v>
      </c>
      <c r="L5" s="2" t="s">
        <v>134</v>
      </c>
    </row>
    <row r="6" spans="1:12" ht="15.75" x14ac:dyDescent="0.25">
      <c r="A6" s="3" t="s">
        <v>8</v>
      </c>
      <c r="B6" s="4" t="s">
        <v>9</v>
      </c>
      <c r="C6" s="6" t="s">
        <v>10</v>
      </c>
      <c r="D6" s="15">
        <f t="shared" ref="D6:I6" si="0">D7+D8+D9+D11+D12+D13+D10</f>
        <v>198459.22</v>
      </c>
      <c r="E6" s="15">
        <f t="shared" si="0"/>
        <v>195975.21</v>
      </c>
      <c r="F6" s="15">
        <f t="shared" si="0"/>
        <v>195975.2</v>
      </c>
      <c r="G6" s="15">
        <f t="shared" si="0"/>
        <v>198808.37000000002</v>
      </c>
      <c r="H6" s="15">
        <f t="shared" si="0"/>
        <v>195975.21</v>
      </c>
      <c r="I6" s="15">
        <f t="shared" si="0"/>
        <v>195975.2</v>
      </c>
      <c r="J6" s="12">
        <f t="shared" ref="J6:J47" si="1">G6-D6</f>
        <v>349.15000000002328</v>
      </c>
      <c r="K6" s="12">
        <f t="shared" ref="K6:K47" si="2">H6-E6</f>
        <v>0</v>
      </c>
      <c r="L6" s="12">
        <f t="shared" ref="L6:L47" si="3">I6-F6</f>
        <v>0</v>
      </c>
    </row>
    <row r="7" spans="1:12" ht="47.25" x14ac:dyDescent="0.25">
      <c r="A7" s="5" t="s">
        <v>11</v>
      </c>
      <c r="B7" s="4" t="s">
        <v>12</v>
      </c>
      <c r="C7" s="8" t="s">
        <v>13</v>
      </c>
      <c r="D7" s="16">
        <v>6844.74</v>
      </c>
      <c r="E7" s="16">
        <v>7048.6</v>
      </c>
      <c r="F7" s="16">
        <v>7110.6</v>
      </c>
      <c r="G7" s="16">
        <v>6844.74</v>
      </c>
      <c r="H7" s="16">
        <v>7048.6</v>
      </c>
      <c r="I7" s="16">
        <v>7110.6</v>
      </c>
      <c r="J7" s="12">
        <f t="shared" si="1"/>
        <v>0</v>
      </c>
      <c r="K7" s="12">
        <f t="shared" si="2"/>
        <v>0</v>
      </c>
      <c r="L7" s="12">
        <f t="shared" si="3"/>
        <v>0</v>
      </c>
    </row>
    <row r="8" spans="1:12" ht="63" x14ac:dyDescent="0.25">
      <c r="A8" s="3" t="s">
        <v>14</v>
      </c>
      <c r="B8" s="4" t="s">
        <v>15</v>
      </c>
      <c r="C8" s="8" t="s">
        <v>16</v>
      </c>
      <c r="D8" s="16">
        <v>4681.18</v>
      </c>
      <c r="E8" s="16">
        <v>4819.55</v>
      </c>
      <c r="F8" s="16">
        <v>4819.5</v>
      </c>
      <c r="G8" s="16">
        <v>4681.18</v>
      </c>
      <c r="H8" s="16">
        <v>4819.55</v>
      </c>
      <c r="I8" s="16">
        <v>4819.5</v>
      </c>
      <c r="J8" s="12">
        <f t="shared" si="1"/>
        <v>0</v>
      </c>
      <c r="K8" s="12">
        <f t="shared" si="2"/>
        <v>0</v>
      </c>
      <c r="L8" s="12">
        <f t="shared" si="3"/>
        <v>0</v>
      </c>
    </row>
    <row r="9" spans="1:12" ht="63" x14ac:dyDescent="0.25">
      <c r="A9" s="3" t="s">
        <v>17</v>
      </c>
      <c r="B9" s="4" t="s">
        <v>18</v>
      </c>
      <c r="C9" s="8" t="s">
        <v>19</v>
      </c>
      <c r="D9" s="16">
        <v>144418.93</v>
      </c>
      <c r="E9" s="16">
        <v>147255.59</v>
      </c>
      <c r="F9" s="16">
        <v>147193.60000000001</v>
      </c>
      <c r="G9" s="16">
        <v>144768.07999999999</v>
      </c>
      <c r="H9" s="16">
        <v>147255.59</v>
      </c>
      <c r="I9" s="16">
        <v>147193.60000000001</v>
      </c>
      <c r="J9" s="12">
        <f t="shared" si="1"/>
        <v>349.14999999999418</v>
      </c>
      <c r="K9" s="12">
        <f t="shared" si="2"/>
        <v>0</v>
      </c>
      <c r="L9" s="12">
        <f t="shared" si="3"/>
        <v>0</v>
      </c>
    </row>
    <row r="10" spans="1:12" ht="15.75" x14ac:dyDescent="0.25">
      <c r="A10" s="5" t="s">
        <v>20</v>
      </c>
      <c r="B10" s="4" t="s">
        <v>21</v>
      </c>
      <c r="C10" s="8" t="s">
        <v>22</v>
      </c>
      <c r="D10" s="16">
        <v>1.2</v>
      </c>
      <c r="E10" s="16">
        <v>0</v>
      </c>
      <c r="F10" s="16">
        <v>0</v>
      </c>
      <c r="G10" s="16">
        <v>1.2</v>
      </c>
      <c r="H10" s="16">
        <v>0</v>
      </c>
      <c r="I10" s="16">
        <v>0</v>
      </c>
      <c r="J10" s="12">
        <f t="shared" si="1"/>
        <v>0</v>
      </c>
      <c r="K10" s="12">
        <f t="shared" si="2"/>
        <v>0</v>
      </c>
      <c r="L10" s="12">
        <f t="shared" si="3"/>
        <v>0</v>
      </c>
    </row>
    <row r="11" spans="1:12" ht="47.25" x14ac:dyDescent="0.25">
      <c r="A11" s="3" t="s">
        <v>23</v>
      </c>
      <c r="B11" s="4" t="s">
        <v>24</v>
      </c>
      <c r="C11" s="8" t="s">
        <v>25</v>
      </c>
      <c r="D11" s="16">
        <v>26313.58</v>
      </c>
      <c r="E11" s="16">
        <v>27354.95</v>
      </c>
      <c r="F11" s="16">
        <v>27355</v>
      </c>
      <c r="G11" s="16">
        <v>26313.58</v>
      </c>
      <c r="H11" s="16">
        <v>27354.95</v>
      </c>
      <c r="I11" s="16">
        <v>27355</v>
      </c>
      <c r="J11" s="12">
        <f t="shared" si="1"/>
        <v>0</v>
      </c>
      <c r="K11" s="12">
        <f t="shared" si="2"/>
        <v>0</v>
      </c>
      <c r="L11" s="12">
        <f t="shared" si="3"/>
        <v>0</v>
      </c>
    </row>
    <row r="12" spans="1:12" ht="15.75" x14ac:dyDescent="0.25">
      <c r="A12" s="3" t="s">
        <v>26</v>
      </c>
      <c r="B12" s="4" t="s">
        <v>27</v>
      </c>
      <c r="C12" s="8" t="s">
        <v>28</v>
      </c>
      <c r="D12" s="16">
        <v>5000</v>
      </c>
      <c r="E12" s="16">
        <v>5000</v>
      </c>
      <c r="F12" s="16">
        <v>5000</v>
      </c>
      <c r="G12" s="16">
        <v>5000</v>
      </c>
      <c r="H12" s="16">
        <v>5000</v>
      </c>
      <c r="I12" s="16">
        <v>5000</v>
      </c>
      <c r="J12" s="12">
        <f t="shared" si="1"/>
        <v>0</v>
      </c>
      <c r="K12" s="12">
        <f t="shared" si="2"/>
        <v>0</v>
      </c>
      <c r="L12" s="12">
        <f t="shared" si="3"/>
        <v>0</v>
      </c>
    </row>
    <row r="13" spans="1:12" ht="15.75" x14ac:dyDescent="0.25">
      <c r="A13" s="5" t="s">
        <v>29</v>
      </c>
      <c r="B13" s="4" t="s">
        <v>30</v>
      </c>
      <c r="C13" s="8" t="s">
        <v>31</v>
      </c>
      <c r="D13" s="16">
        <v>11199.59</v>
      </c>
      <c r="E13" s="16">
        <v>4496.5200000000004</v>
      </c>
      <c r="F13" s="16">
        <v>4496.5</v>
      </c>
      <c r="G13" s="16">
        <v>11199.59</v>
      </c>
      <c r="H13" s="16">
        <v>4496.5200000000004</v>
      </c>
      <c r="I13" s="16">
        <v>4496.5</v>
      </c>
      <c r="J13" s="12">
        <f t="shared" si="1"/>
        <v>0</v>
      </c>
      <c r="K13" s="12">
        <f t="shared" si="2"/>
        <v>0</v>
      </c>
      <c r="L13" s="12">
        <f t="shared" si="3"/>
        <v>0</v>
      </c>
    </row>
    <row r="14" spans="1:12" ht="15.75" x14ac:dyDescent="0.25">
      <c r="A14" s="3" t="s">
        <v>32</v>
      </c>
      <c r="B14" s="4" t="s">
        <v>33</v>
      </c>
      <c r="C14" s="8" t="s">
        <v>34</v>
      </c>
      <c r="D14" s="16">
        <f t="shared" ref="D14:I14" si="4">D15</f>
        <v>425</v>
      </c>
      <c r="E14" s="16">
        <f t="shared" si="4"/>
        <v>435.9</v>
      </c>
      <c r="F14" s="16">
        <f t="shared" si="4"/>
        <v>0</v>
      </c>
      <c r="G14" s="16">
        <f t="shared" si="4"/>
        <v>425</v>
      </c>
      <c r="H14" s="16">
        <f t="shared" si="4"/>
        <v>435.9</v>
      </c>
      <c r="I14" s="16">
        <f t="shared" si="4"/>
        <v>0</v>
      </c>
      <c r="J14" s="12">
        <f t="shared" si="1"/>
        <v>0</v>
      </c>
      <c r="K14" s="12">
        <f t="shared" si="2"/>
        <v>0</v>
      </c>
      <c r="L14" s="12">
        <f t="shared" si="3"/>
        <v>0</v>
      </c>
    </row>
    <row r="15" spans="1:12" ht="15.75" x14ac:dyDescent="0.25">
      <c r="A15" s="3" t="s">
        <v>35</v>
      </c>
      <c r="B15" s="4" t="s">
        <v>36</v>
      </c>
      <c r="C15" s="8" t="s">
        <v>37</v>
      </c>
      <c r="D15" s="16">
        <v>425</v>
      </c>
      <c r="E15" s="16">
        <v>435.9</v>
      </c>
      <c r="F15" s="16">
        <v>0</v>
      </c>
      <c r="G15" s="16">
        <v>425</v>
      </c>
      <c r="H15" s="16">
        <v>435.9</v>
      </c>
      <c r="I15" s="16">
        <v>0</v>
      </c>
      <c r="J15" s="12">
        <f t="shared" si="1"/>
        <v>0</v>
      </c>
      <c r="K15" s="12">
        <f t="shared" si="2"/>
        <v>0</v>
      </c>
      <c r="L15" s="12">
        <f t="shared" si="3"/>
        <v>0</v>
      </c>
    </row>
    <row r="16" spans="1:12" ht="31.5" x14ac:dyDescent="0.25">
      <c r="A16" s="3" t="s">
        <v>38</v>
      </c>
      <c r="B16" s="4" t="s">
        <v>39</v>
      </c>
      <c r="C16" s="8" t="s">
        <v>40</v>
      </c>
      <c r="D16" s="16">
        <f>D17++D18</f>
        <v>30415.02</v>
      </c>
      <c r="E16" s="16">
        <f>E17+E18</f>
        <v>30085.8</v>
      </c>
      <c r="F16" s="16">
        <f>F17+F18</f>
        <v>30489.8</v>
      </c>
      <c r="G16" s="16">
        <f>G17++G18</f>
        <v>30933.96</v>
      </c>
      <c r="H16" s="16">
        <f>H17+H18</f>
        <v>30085.8</v>
      </c>
      <c r="I16" s="16">
        <f>I17+I18</f>
        <v>30489.8</v>
      </c>
      <c r="J16" s="12">
        <f t="shared" si="1"/>
        <v>518.93999999999869</v>
      </c>
      <c r="K16" s="12">
        <f t="shared" si="2"/>
        <v>0</v>
      </c>
      <c r="L16" s="12">
        <f t="shared" si="3"/>
        <v>0</v>
      </c>
    </row>
    <row r="17" spans="1:12" ht="47.25" x14ac:dyDescent="0.25">
      <c r="A17" s="5" t="s">
        <v>41</v>
      </c>
      <c r="B17" s="4" t="s">
        <v>42</v>
      </c>
      <c r="C17" s="8" t="s">
        <v>43</v>
      </c>
      <c r="D17" s="16">
        <v>29975.02</v>
      </c>
      <c r="E17" s="16">
        <v>29985.8</v>
      </c>
      <c r="F17" s="16">
        <v>29959.8</v>
      </c>
      <c r="G17" s="16">
        <v>30493.96</v>
      </c>
      <c r="H17" s="16">
        <v>29985.8</v>
      </c>
      <c r="I17" s="16">
        <v>29959.8</v>
      </c>
      <c r="J17" s="12">
        <f t="shared" si="1"/>
        <v>518.93999999999869</v>
      </c>
      <c r="K17" s="12">
        <f t="shared" si="2"/>
        <v>0</v>
      </c>
      <c r="L17" s="12">
        <f t="shared" si="3"/>
        <v>0</v>
      </c>
    </row>
    <row r="18" spans="1:12" ht="15.75" x14ac:dyDescent="0.25">
      <c r="A18" s="3" t="s">
        <v>44</v>
      </c>
      <c r="B18" s="4" t="s">
        <v>45</v>
      </c>
      <c r="C18" s="8" t="s">
        <v>46</v>
      </c>
      <c r="D18" s="16">
        <v>440</v>
      </c>
      <c r="E18" s="16">
        <v>100</v>
      </c>
      <c r="F18" s="16">
        <v>530</v>
      </c>
      <c r="G18" s="16">
        <v>440</v>
      </c>
      <c r="H18" s="16">
        <v>100</v>
      </c>
      <c r="I18" s="16">
        <v>530</v>
      </c>
      <c r="J18" s="12">
        <f t="shared" si="1"/>
        <v>0</v>
      </c>
      <c r="K18" s="12">
        <f t="shared" si="2"/>
        <v>0</v>
      </c>
      <c r="L18" s="12">
        <f t="shared" si="3"/>
        <v>0</v>
      </c>
    </row>
    <row r="19" spans="1:12" ht="15.75" x14ac:dyDescent="0.25">
      <c r="A19" s="3" t="s">
        <v>47</v>
      </c>
      <c r="B19" s="4" t="s">
        <v>48</v>
      </c>
      <c r="C19" s="8" t="s">
        <v>49</v>
      </c>
      <c r="D19" s="16">
        <f t="shared" ref="D19:I19" si="5">+D21+D23+D22+D20</f>
        <v>140829.1</v>
      </c>
      <c r="E19" s="16">
        <f t="shared" si="5"/>
        <v>122501.73999999999</v>
      </c>
      <c r="F19" s="16">
        <f t="shared" si="5"/>
        <v>115805.5</v>
      </c>
      <c r="G19" s="16">
        <f t="shared" si="5"/>
        <v>205997.57</v>
      </c>
      <c r="H19" s="16">
        <f t="shared" si="5"/>
        <v>121302.51999999999</v>
      </c>
      <c r="I19" s="16">
        <f t="shared" si="5"/>
        <v>108590.63</v>
      </c>
      <c r="J19" s="12">
        <f t="shared" si="1"/>
        <v>65168.47</v>
      </c>
      <c r="K19" s="12">
        <f t="shared" si="2"/>
        <v>-1199.2200000000012</v>
      </c>
      <c r="L19" s="12">
        <f t="shared" si="3"/>
        <v>-7214.8699999999953</v>
      </c>
    </row>
    <row r="20" spans="1:12" ht="15.75" x14ac:dyDescent="0.25">
      <c r="A20" s="3" t="s">
        <v>50</v>
      </c>
      <c r="B20" s="4" t="s">
        <v>51</v>
      </c>
      <c r="C20" s="8" t="s">
        <v>52</v>
      </c>
      <c r="D20" s="16">
        <v>2200</v>
      </c>
      <c r="E20" s="16">
        <v>2200</v>
      </c>
      <c r="F20" s="16">
        <v>2200</v>
      </c>
      <c r="G20" s="16">
        <v>2200</v>
      </c>
      <c r="H20" s="16">
        <v>2200</v>
      </c>
      <c r="I20" s="16">
        <v>2200</v>
      </c>
      <c r="J20" s="12">
        <f t="shared" si="1"/>
        <v>0</v>
      </c>
      <c r="K20" s="12">
        <f t="shared" si="2"/>
        <v>0</v>
      </c>
      <c r="L20" s="12">
        <f t="shared" si="3"/>
        <v>0</v>
      </c>
    </row>
    <row r="21" spans="1:12" ht="15.75" x14ac:dyDescent="0.25">
      <c r="A21" s="3" t="s">
        <v>53</v>
      </c>
      <c r="B21" s="4" t="s">
        <v>54</v>
      </c>
      <c r="C21" s="8" t="s">
        <v>55</v>
      </c>
      <c r="D21" s="16">
        <v>22541.9</v>
      </c>
      <c r="E21" s="16">
        <v>23849.3</v>
      </c>
      <c r="F21" s="16">
        <v>25184.9</v>
      </c>
      <c r="G21" s="16">
        <v>22541.9</v>
      </c>
      <c r="H21" s="16">
        <v>23849.3</v>
      </c>
      <c r="I21" s="16">
        <v>25184.9</v>
      </c>
      <c r="J21" s="12">
        <f t="shared" si="1"/>
        <v>0</v>
      </c>
      <c r="K21" s="12">
        <f t="shared" si="2"/>
        <v>0</v>
      </c>
      <c r="L21" s="12">
        <f t="shared" si="3"/>
        <v>0</v>
      </c>
    </row>
    <row r="22" spans="1:12" ht="15.75" x14ac:dyDescent="0.25">
      <c r="A22" s="3" t="s">
        <v>56</v>
      </c>
      <c r="B22" s="4" t="s">
        <v>57</v>
      </c>
      <c r="C22" s="8" t="s">
        <v>58</v>
      </c>
      <c r="D22" s="16">
        <v>63826.400000000001</v>
      </c>
      <c r="E22" s="16">
        <v>51744.46</v>
      </c>
      <c r="F22" s="16">
        <v>45851.9</v>
      </c>
      <c r="G22" s="16">
        <v>85738.67</v>
      </c>
      <c r="H22" s="16">
        <v>50545.24</v>
      </c>
      <c r="I22" s="16">
        <v>38637.03</v>
      </c>
      <c r="J22" s="12">
        <f t="shared" si="1"/>
        <v>21912.269999999997</v>
      </c>
      <c r="K22" s="12">
        <f t="shared" si="2"/>
        <v>-1199.2200000000012</v>
      </c>
      <c r="L22" s="12">
        <f t="shared" si="3"/>
        <v>-7214.8700000000026</v>
      </c>
    </row>
    <row r="23" spans="1:12" ht="15.75" x14ac:dyDescent="0.25">
      <c r="A23" s="3" t="s">
        <v>59</v>
      </c>
      <c r="B23" s="4" t="s">
        <v>60</v>
      </c>
      <c r="C23" s="8" t="s">
        <v>61</v>
      </c>
      <c r="D23" s="16">
        <v>52260.800000000003</v>
      </c>
      <c r="E23" s="16">
        <v>44707.98</v>
      </c>
      <c r="F23" s="16">
        <v>42568.7</v>
      </c>
      <c r="G23" s="16">
        <v>95517</v>
      </c>
      <c r="H23" s="16">
        <v>44707.98</v>
      </c>
      <c r="I23" s="16">
        <v>42568.7</v>
      </c>
      <c r="J23" s="12">
        <f t="shared" si="1"/>
        <v>43256.2</v>
      </c>
      <c r="K23" s="12">
        <f t="shared" si="2"/>
        <v>0</v>
      </c>
      <c r="L23" s="12">
        <f t="shared" si="3"/>
        <v>0</v>
      </c>
    </row>
    <row r="24" spans="1:12" ht="15.75" x14ac:dyDescent="0.25">
      <c r="A24" s="3" t="s">
        <v>62</v>
      </c>
      <c r="B24" s="4" t="s">
        <v>63</v>
      </c>
      <c r="C24" s="8" t="s">
        <v>64</v>
      </c>
      <c r="D24" s="16">
        <f t="shared" ref="D24:I24" si="6">D25+D26+D27+D28</f>
        <v>989579.53999999992</v>
      </c>
      <c r="E24" s="16">
        <f t="shared" si="6"/>
        <v>390552.02</v>
      </c>
      <c r="F24" s="16">
        <f t="shared" si="6"/>
        <v>419109.07999999996</v>
      </c>
      <c r="G24" s="16">
        <f t="shared" si="6"/>
        <v>960405.69000000018</v>
      </c>
      <c r="H24" s="16">
        <f t="shared" si="6"/>
        <v>446056.13</v>
      </c>
      <c r="I24" s="16">
        <f t="shared" si="6"/>
        <v>419109.07999999996</v>
      </c>
      <c r="J24" s="12">
        <f t="shared" si="1"/>
        <v>-29173.849999999744</v>
      </c>
      <c r="K24" s="12">
        <f t="shared" si="2"/>
        <v>55504.109999999986</v>
      </c>
      <c r="L24" s="12">
        <f t="shared" si="3"/>
        <v>0</v>
      </c>
    </row>
    <row r="25" spans="1:12" ht="15.75" x14ac:dyDescent="0.25">
      <c r="A25" s="3" t="s">
        <v>65</v>
      </c>
      <c r="B25" s="4" t="s">
        <v>66</v>
      </c>
      <c r="C25" s="8" t="s">
        <v>67</v>
      </c>
      <c r="D25" s="16">
        <v>398738.6</v>
      </c>
      <c r="E25" s="16">
        <v>8100</v>
      </c>
      <c r="F25" s="16">
        <v>8839.8799999999992</v>
      </c>
      <c r="G25" s="16">
        <v>342758.08</v>
      </c>
      <c r="H25" s="16">
        <v>63604.11</v>
      </c>
      <c r="I25" s="16">
        <v>8839.8799999999992</v>
      </c>
      <c r="J25" s="12">
        <f t="shared" si="1"/>
        <v>-55980.51999999996</v>
      </c>
      <c r="K25" s="12">
        <f t="shared" si="2"/>
        <v>55504.11</v>
      </c>
      <c r="L25" s="12">
        <f t="shared" si="3"/>
        <v>0</v>
      </c>
    </row>
    <row r="26" spans="1:12" ht="15.75" x14ac:dyDescent="0.25">
      <c r="A26" s="3" t="s">
        <v>68</v>
      </c>
      <c r="B26" s="4" t="s">
        <v>69</v>
      </c>
      <c r="C26" s="8" t="s">
        <v>70</v>
      </c>
      <c r="D26" s="16">
        <v>504639.8</v>
      </c>
      <c r="E26" s="16">
        <v>329396.34000000003</v>
      </c>
      <c r="F26" s="16">
        <v>356350.8</v>
      </c>
      <c r="G26" s="16">
        <v>530191.25</v>
      </c>
      <c r="H26" s="16">
        <v>329396.34000000003</v>
      </c>
      <c r="I26" s="16">
        <v>356350.8</v>
      </c>
      <c r="J26" s="12">
        <f t="shared" si="1"/>
        <v>25551.450000000012</v>
      </c>
      <c r="K26" s="12">
        <f t="shared" si="2"/>
        <v>0</v>
      </c>
      <c r="L26" s="12">
        <f t="shared" si="3"/>
        <v>0</v>
      </c>
    </row>
    <row r="27" spans="1:12" ht="15.75" x14ac:dyDescent="0.25">
      <c r="A27" s="3" t="s">
        <v>71</v>
      </c>
      <c r="B27" s="4" t="s">
        <v>72</v>
      </c>
      <c r="C27" s="8" t="s">
        <v>73</v>
      </c>
      <c r="D27" s="16">
        <v>67307.3</v>
      </c>
      <c r="E27" s="16">
        <v>33260.58</v>
      </c>
      <c r="F27" s="16">
        <v>34123.300000000003</v>
      </c>
      <c r="G27" s="16">
        <v>68193.56</v>
      </c>
      <c r="H27" s="16">
        <v>33260.58</v>
      </c>
      <c r="I27" s="16">
        <v>34123.300000000003</v>
      </c>
      <c r="J27" s="12">
        <f t="shared" si="1"/>
        <v>886.25999999999476</v>
      </c>
      <c r="K27" s="12">
        <f t="shared" si="2"/>
        <v>0</v>
      </c>
      <c r="L27" s="12">
        <f t="shared" si="3"/>
        <v>0</v>
      </c>
    </row>
    <row r="28" spans="1:12" ht="31.5" x14ac:dyDescent="0.25">
      <c r="A28" s="3" t="s">
        <v>74</v>
      </c>
      <c r="B28" s="4" t="s">
        <v>75</v>
      </c>
      <c r="C28" s="8" t="s">
        <v>76</v>
      </c>
      <c r="D28" s="16">
        <v>18893.84</v>
      </c>
      <c r="E28" s="16">
        <v>19795.099999999999</v>
      </c>
      <c r="F28" s="16">
        <v>19795.099999999999</v>
      </c>
      <c r="G28" s="16">
        <v>19262.8</v>
      </c>
      <c r="H28" s="16">
        <v>19795.099999999999</v>
      </c>
      <c r="I28" s="16">
        <v>19795.099999999999</v>
      </c>
      <c r="J28" s="12">
        <f t="shared" si="1"/>
        <v>368.95999999999913</v>
      </c>
      <c r="K28" s="12">
        <f t="shared" si="2"/>
        <v>0</v>
      </c>
      <c r="L28" s="12">
        <f t="shared" si="3"/>
        <v>0</v>
      </c>
    </row>
    <row r="29" spans="1:12" ht="15.75" x14ac:dyDescent="0.25">
      <c r="A29" s="3" t="s">
        <v>77</v>
      </c>
      <c r="B29" s="4" t="s">
        <v>78</v>
      </c>
      <c r="C29" s="8" t="s">
        <v>79</v>
      </c>
      <c r="D29" s="16">
        <f t="shared" ref="D29:I29" si="7">D30+D31+D32+D33</f>
        <v>525645</v>
      </c>
      <c r="E29" s="16">
        <f t="shared" si="7"/>
        <v>529189.19999999995</v>
      </c>
      <c r="F29" s="16">
        <f t="shared" si="7"/>
        <v>502552.80000000005</v>
      </c>
      <c r="G29" s="16">
        <f t="shared" si="7"/>
        <v>529454.08000000007</v>
      </c>
      <c r="H29" s="16">
        <f t="shared" si="7"/>
        <v>529189.19999999995</v>
      </c>
      <c r="I29" s="16">
        <f t="shared" si="7"/>
        <v>502552.80000000005</v>
      </c>
      <c r="J29" s="12">
        <f t="shared" si="1"/>
        <v>3809.0800000000745</v>
      </c>
      <c r="K29" s="12">
        <f t="shared" si="2"/>
        <v>0</v>
      </c>
      <c r="L29" s="12">
        <f t="shared" si="3"/>
        <v>0</v>
      </c>
    </row>
    <row r="30" spans="1:12" ht="15.75" x14ac:dyDescent="0.25">
      <c r="A30" s="3" t="s">
        <v>80</v>
      </c>
      <c r="B30" s="4" t="s">
        <v>81</v>
      </c>
      <c r="C30" s="8" t="s">
        <v>82</v>
      </c>
      <c r="D30" s="16">
        <v>123588.6</v>
      </c>
      <c r="E30" s="16">
        <v>118223.7</v>
      </c>
      <c r="F30" s="16">
        <v>116224.2</v>
      </c>
      <c r="G30" s="16">
        <v>123588.6</v>
      </c>
      <c r="H30" s="16">
        <v>118223.7</v>
      </c>
      <c r="I30" s="16">
        <v>116224.2</v>
      </c>
      <c r="J30" s="12">
        <f t="shared" si="1"/>
        <v>0</v>
      </c>
      <c r="K30" s="12">
        <f t="shared" si="2"/>
        <v>0</v>
      </c>
      <c r="L30" s="12">
        <f t="shared" si="3"/>
        <v>0</v>
      </c>
    </row>
    <row r="31" spans="1:12" ht="15.75" x14ac:dyDescent="0.25">
      <c r="A31" s="3" t="s">
        <v>83</v>
      </c>
      <c r="B31" s="4" t="s">
        <v>84</v>
      </c>
      <c r="C31" s="8" t="s">
        <v>85</v>
      </c>
      <c r="D31" s="16">
        <v>329652.59999999998</v>
      </c>
      <c r="E31" s="16">
        <v>338402.1</v>
      </c>
      <c r="F31" s="16">
        <v>315608.40000000002</v>
      </c>
      <c r="G31" s="16">
        <v>329744.34000000003</v>
      </c>
      <c r="H31" s="16">
        <v>338402.1</v>
      </c>
      <c r="I31" s="16">
        <v>315608.40000000002</v>
      </c>
      <c r="J31" s="12">
        <f t="shared" si="1"/>
        <v>91.740000000048894</v>
      </c>
      <c r="K31" s="12">
        <f t="shared" si="2"/>
        <v>0</v>
      </c>
      <c r="L31" s="12">
        <f t="shared" si="3"/>
        <v>0</v>
      </c>
    </row>
    <row r="32" spans="1:12" ht="15.75" x14ac:dyDescent="0.25">
      <c r="A32" s="3" t="s">
        <v>86</v>
      </c>
      <c r="B32" s="4" t="s">
        <v>87</v>
      </c>
      <c r="C32" s="8" t="s">
        <v>88</v>
      </c>
      <c r="D32" s="16">
        <v>12019.5</v>
      </c>
      <c r="E32" s="16">
        <v>10909.8</v>
      </c>
      <c r="F32" s="16">
        <v>10909.8</v>
      </c>
      <c r="G32" s="16">
        <v>15736.84</v>
      </c>
      <c r="H32" s="16">
        <v>10909.8</v>
      </c>
      <c r="I32" s="16">
        <v>10909.8</v>
      </c>
      <c r="J32" s="12">
        <f t="shared" si="1"/>
        <v>3717.34</v>
      </c>
      <c r="K32" s="12">
        <f t="shared" si="2"/>
        <v>0</v>
      </c>
      <c r="L32" s="12">
        <f t="shared" si="3"/>
        <v>0</v>
      </c>
    </row>
    <row r="33" spans="1:12" ht="15.75" x14ac:dyDescent="0.25">
      <c r="A33" s="3" t="s">
        <v>89</v>
      </c>
      <c r="B33" s="4" t="s">
        <v>90</v>
      </c>
      <c r="C33" s="8" t="s">
        <v>91</v>
      </c>
      <c r="D33" s="16">
        <v>60384.3</v>
      </c>
      <c r="E33" s="16">
        <v>61653.599999999999</v>
      </c>
      <c r="F33" s="16">
        <v>59810.400000000001</v>
      </c>
      <c r="G33" s="16">
        <v>60384.3</v>
      </c>
      <c r="H33" s="16">
        <v>61653.599999999999</v>
      </c>
      <c r="I33" s="16">
        <v>59810.400000000001</v>
      </c>
      <c r="J33" s="12">
        <f t="shared" si="1"/>
        <v>0</v>
      </c>
      <c r="K33" s="12">
        <f t="shared" si="2"/>
        <v>0</v>
      </c>
      <c r="L33" s="12">
        <f t="shared" si="3"/>
        <v>0</v>
      </c>
    </row>
    <row r="34" spans="1:12" ht="15.75" x14ac:dyDescent="0.25">
      <c r="A34" s="3" t="s">
        <v>92</v>
      </c>
      <c r="B34" s="4" t="s">
        <v>93</v>
      </c>
      <c r="C34" s="8" t="s">
        <v>94</v>
      </c>
      <c r="D34" s="16">
        <f t="shared" ref="D34:I34" si="8">D35+D36</f>
        <v>113281.56</v>
      </c>
      <c r="E34" s="16">
        <f t="shared" si="8"/>
        <v>109836.8</v>
      </c>
      <c r="F34" s="16">
        <f t="shared" si="8"/>
        <v>109829.4</v>
      </c>
      <c r="G34" s="16">
        <f t="shared" si="8"/>
        <v>113531.56999999999</v>
      </c>
      <c r="H34" s="16">
        <f t="shared" si="8"/>
        <v>109836.8</v>
      </c>
      <c r="I34" s="16">
        <f t="shared" si="8"/>
        <v>109829.4</v>
      </c>
      <c r="J34" s="12">
        <f t="shared" si="1"/>
        <v>250.00999999999476</v>
      </c>
      <c r="K34" s="12">
        <f t="shared" si="2"/>
        <v>0</v>
      </c>
      <c r="L34" s="12">
        <f t="shared" si="3"/>
        <v>0</v>
      </c>
    </row>
    <row r="35" spans="1:12" ht="15.75" x14ac:dyDescent="0.25">
      <c r="A35" s="3" t="s">
        <v>95</v>
      </c>
      <c r="B35" s="4" t="s">
        <v>96</v>
      </c>
      <c r="C35" s="8" t="s">
        <v>97</v>
      </c>
      <c r="D35" s="16">
        <v>90043.69</v>
      </c>
      <c r="E35" s="16">
        <v>85669.3</v>
      </c>
      <c r="F35" s="16">
        <v>85661.8</v>
      </c>
      <c r="G35" s="16">
        <v>90293.7</v>
      </c>
      <c r="H35" s="16">
        <v>85669.3</v>
      </c>
      <c r="I35" s="16">
        <v>85661.8</v>
      </c>
      <c r="J35" s="12">
        <f t="shared" si="1"/>
        <v>250.00999999999476</v>
      </c>
      <c r="K35" s="12">
        <f t="shared" si="2"/>
        <v>0</v>
      </c>
      <c r="L35" s="12">
        <f t="shared" si="3"/>
        <v>0</v>
      </c>
    </row>
    <row r="36" spans="1:12" ht="15.75" x14ac:dyDescent="0.25">
      <c r="A36" s="3" t="s">
        <v>98</v>
      </c>
      <c r="B36" s="4" t="s">
        <v>99</v>
      </c>
      <c r="C36" s="8" t="s">
        <v>100</v>
      </c>
      <c r="D36" s="16">
        <v>23237.87</v>
      </c>
      <c r="E36" s="16">
        <v>24167.5</v>
      </c>
      <c r="F36" s="16">
        <v>24167.599999999999</v>
      </c>
      <c r="G36" s="16">
        <v>23237.87</v>
      </c>
      <c r="H36" s="16">
        <v>24167.5</v>
      </c>
      <c r="I36" s="16">
        <v>24167.599999999999</v>
      </c>
      <c r="J36" s="12">
        <f t="shared" si="1"/>
        <v>0</v>
      </c>
      <c r="K36" s="12">
        <f t="shared" si="2"/>
        <v>0</v>
      </c>
      <c r="L36" s="12">
        <f t="shared" si="3"/>
        <v>0</v>
      </c>
    </row>
    <row r="37" spans="1:12" ht="15.75" x14ac:dyDescent="0.25">
      <c r="A37" s="3" t="s">
        <v>101</v>
      </c>
      <c r="B37" s="4" t="s">
        <v>102</v>
      </c>
      <c r="C37" s="8" t="s">
        <v>103</v>
      </c>
      <c r="D37" s="16">
        <f t="shared" ref="D37:I37" si="9">D38+D39+D40+D41+D42</f>
        <v>68852.930000000008</v>
      </c>
      <c r="E37" s="16">
        <f t="shared" si="9"/>
        <v>66843.400000000009</v>
      </c>
      <c r="F37" s="16">
        <f t="shared" si="9"/>
        <v>66235.3</v>
      </c>
      <c r="G37" s="16">
        <f t="shared" si="9"/>
        <v>72777.107000000004</v>
      </c>
      <c r="H37" s="16">
        <f t="shared" si="9"/>
        <v>66843.400000000009</v>
      </c>
      <c r="I37" s="16">
        <f t="shared" si="9"/>
        <v>66235.3</v>
      </c>
      <c r="J37" s="12">
        <f t="shared" si="1"/>
        <v>3924.176999999996</v>
      </c>
      <c r="K37" s="12">
        <f t="shared" si="2"/>
        <v>0</v>
      </c>
      <c r="L37" s="12">
        <f t="shared" si="3"/>
        <v>0</v>
      </c>
    </row>
    <row r="38" spans="1:12" ht="15.75" x14ac:dyDescent="0.25">
      <c r="A38" s="3" t="s">
        <v>104</v>
      </c>
      <c r="B38" s="4" t="s">
        <v>105</v>
      </c>
      <c r="C38" s="8" t="s">
        <v>106</v>
      </c>
      <c r="D38" s="16">
        <v>500</v>
      </c>
      <c r="E38" s="16">
        <v>500</v>
      </c>
      <c r="F38" s="16">
        <v>500</v>
      </c>
      <c r="G38" s="16">
        <v>500</v>
      </c>
      <c r="H38" s="16">
        <v>500</v>
      </c>
      <c r="I38" s="16">
        <v>500</v>
      </c>
      <c r="J38" s="12">
        <f t="shared" si="1"/>
        <v>0</v>
      </c>
      <c r="K38" s="12">
        <f t="shared" si="2"/>
        <v>0</v>
      </c>
      <c r="L38" s="12">
        <f t="shared" si="3"/>
        <v>0</v>
      </c>
    </row>
    <row r="39" spans="1:12" ht="15.75" x14ac:dyDescent="0.25">
      <c r="A39" s="3" t="s">
        <v>107</v>
      </c>
      <c r="B39" s="4" t="s">
        <v>108</v>
      </c>
      <c r="C39" s="8" t="s">
        <v>109</v>
      </c>
      <c r="D39" s="16">
        <v>27882</v>
      </c>
      <c r="E39" s="16">
        <v>27882</v>
      </c>
      <c r="F39" s="16">
        <v>27882</v>
      </c>
      <c r="G39" s="16">
        <v>27882</v>
      </c>
      <c r="H39" s="16">
        <v>27882</v>
      </c>
      <c r="I39" s="16">
        <v>27882</v>
      </c>
      <c r="J39" s="12">
        <f t="shared" si="1"/>
        <v>0</v>
      </c>
      <c r="K39" s="12">
        <f t="shared" si="2"/>
        <v>0</v>
      </c>
      <c r="L39" s="12">
        <f t="shared" si="3"/>
        <v>0</v>
      </c>
    </row>
    <row r="40" spans="1:12" ht="15.75" x14ac:dyDescent="0.25">
      <c r="A40" s="3" t="s">
        <v>110</v>
      </c>
      <c r="B40" s="4" t="s">
        <v>111</v>
      </c>
      <c r="C40" s="8" t="s">
        <v>112</v>
      </c>
      <c r="D40" s="16">
        <v>20323.68</v>
      </c>
      <c r="E40" s="16">
        <v>18835.400000000001</v>
      </c>
      <c r="F40" s="16">
        <v>18227.3</v>
      </c>
      <c r="G40" s="16">
        <v>24247.857</v>
      </c>
      <c r="H40" s="16">
        <v>18835.400000000001</v>
      </c>
      <c r="I40" s="16">
        <v>18227.3</v>
      </c>
      <c r="J40" s="12">
        <f t="shared" si="1"/>
        <v>3924.1769999999997</v>
      </c>
      <c r="K40" s="12">
        <f t="shared" si="2"/>
        <v>0</v>
      </c>
      <c r="L40" s="12">
        <f t="shared" si="3"/>
        <v>0</v>
      </c>
    </row>
    <row r="41" spans="1:12" ht="15.75" x14ac:dyDescent="0.25">
      <c r="A41" s="3" t="s">
        <v>113</v>
      </c>
      <c r="B41" s="4" t="s">
        <v>114</v>
      </c>
      <c r="C41" s="8" t="s">
        <v>115</v>
      </c>
      <c r="D41" s="16">
        <v>2315.8000000000002</v>
      </c>
      <c r="E41" s="16">
        <v>2315.8000000000002</v>
      </c>
      <c r="F41" s="16">
        <v>2315.8000000000002</v>
      </c>
      <c r="G41" s="16">
        <v>2315.8000000000002</v>
      </c>
      <c r="H41" s="16">
        <v>2315.8000000000002</v>
      </c>
      <c r="I41" s="16">
        <v>2315.8000000000002</v>
      </c>
      <c r="J41" s="12">
        <f t="shared" si="1"/>
        <v>0</v>
      </c>
      <c r="K41" s="12">
        <f t="shared" si="2"/>
        <v>0</v>
      </c>
      <c r="L41" s="12">
        <f t="shared" si="3"/>
        <v>0</v>
      </c>
    </row>
    <row r="42" spans="1:12" ht="15.75" x14ac:dyDescent="0.25">
      <c r="A42" s="3" t="s">
        <v>116</v>
      </c>
      <c r="B42" s="4" t="s">
        <v>117</v>
      </c>
      <c r="C42" s="8" t="s">
        <v>118</v>
      </c>
      <c r="D42" s="16">
        <v>17831.45</v>
      </c>
      <c r="E42" s="16">
        <v>17310.2</v>
      </c>
      <c r="F42" s="16">
        <v>17310.2</v>
      </c>
      <c r="G42" s="16">
        <v>17831.45</v>
      </c>
      <c r="H42" s="16">
        <v>17310.2</v>
      </c>
      <c r="I42" s="16">
        <v>17310.2</v>
      </c>
      <c r="J42" s="12">
        <f t="shared" si="1"/>
        <v>0</v>
      </c>
      <c r="K42" s="12">
        <f t="shared" si="2"/>
        <v>0</v>
      </c>
      <c r="L42" s="12">
        <f t="shared" si="3"/>
        <v>0</v>
      </c>
    </row>
    <row r="43" spans="1:12" ht="15.75" x14ac:dyDescent="0.25">
      <c r="A43" s="3" t="s">
        <v>119</v>
      </c>
      <c r="B43" s="4" t="s">
        <v>120</v>
      </c>
      <c r="C43" s="8" t="s">
        <v>121</v>
      </c>
      <c r="D43" s="16">
        <f t="shared" ref="D43:I43" si="10">D44</f>
        <v>196620.46</v>
      </c>
      <c r="E43" s="16">
        <f t="shared" si="10"/>
        <v>32049.1</v>
      </c>
      <c r="F43" s="16">
        <f t="shared" si="10"/>
        <v>32049.1</v>
      </c>
      <c r="G43" s="16">
        <f t="shared" si="10"/>
        <v>196620.46</v>
      </c>
      <c r="H43" s="16">
        <f t="shared" si="10"/>
        <v>32049.1</v>
      </c>
      <c r="I43" s="16">
        <f t="shared" si="10"/>
        <v>32049.1</v>
      </c>
      <c r="J43" s="12">
        <f t="shared" si="1"/>
        <v>0</v>
      </c>
      <c r="K43" s="12">
        <f t="shared" si="2"/>
        <v>0</v>
      </c>
      <c r="L43" s="12">
        <f t="shared" si="3"/>
        <v>0</v>
      </c>
    </row>
    <row r="44" spans="1:12" ht="15.75" x14ac:dyDescent="0.25">
      <c r="A44" s="3" t="s">
        <v>122</v>
      </c>
      <c r="B44" s="4" t="s">
        <v>123</v>
      </c>
      <c r="C44" s="8" t="s">
        <v>124</v>
      </c>
      <c r="D44" s="16">
        <v>196620.46</v>
      </c>
      <c r="E44" s="16">
        <v>32049.1</v>
      </c>
      <c r="F44" s="16">
        <v>32049.1</v>
      </c>
      <c r="G44" s="16">
        <v>196620.46</v>
      </c>
      <c r="H44" s="16">
        <v>32049.1</v>
      </c>
      <c r="I44" s="16">
        <v>32049.1</v>
      </c>
      <c r="J44" s="12">
        <f t="shared" si="1"/>
        <v>0</v>
      </c>
      <c r="K44" s="12">
        <f t="shared" si="2"/>
        <v>0</v>
      </c>
      <c r="L44" s="12">
        <f t="shared" si="3"/>
        <v>0</v>
      </c>
    </row>
    <row r="45" spans="1:12" ht="15.75" x14ac:dyDescent="0.25">
      <c r="A45" s="3" t="s">
        <v>125</v>
      </c>
      <c r="B45" s="4" t="s">
        <v>126</v>
      </c>
      <c r="C45" s="8" t="s">
        <v>127</v>
      </c>
      <c r="D45" s="16">
        <f t="shared" ref="D45:I45" si="11">+D46</f>
        <v>18161</v>
      </c>
      <c r="E45" s="16">
        <f t="shared" si="11"/>
        <v>18961.099999999999</v>
      </c>
      <c r="F45" s="16">
        <f t="shared" si="11"/>
        <v>18961.099999999999</v>
      </c>
      <c r="G45" s="16">
        <f t="shared" si="11"/>
        <v>18161</v>
      </c>
      <c r="H45" s="16">
        <f t="shared" si="11"/>
        <v>18961.099999999999</v>
      </c>
      <c r="I45" s="16">
        <f t="shared" si="11"/>
        <v>18961.099999999999</v>
      </c>
      <c r="J45" s="12">
        <f t="shared" si="1"/>
        <v>0</v>
      </c>
      <c r="K45" s="12">
        <f t="shared" si="2"/>
        <v>0</v>
      </c>
      <c r="L45" s="12">
        <f t="shared" si="3"/>
        <v>0</v>
      </c>
    </row>
    <row r="46" spans="1:12" ht="15.75" x14ac:dyDescent="0.25">
      <c r="A46" s="3" t="s">
        <v>128</v>
      </c>
      <c r="B46" s="4" t="s">
        <v>129</v>
      </c>
      <c r="C46" s="8" t="s">
        <v>130</v>
      </c>
      <c r="D46" s="16">
        <v>18161</v>
      </c>
      <c r="E46" s="16">
        <v>18961.099999999999</v>
      </c>
      <c r="F46" s="16">
        <v>18961.099999999999</v>
      </c>
      <c r="G46" s="18">
        <v>18161</v>
      </c>
      <c r="H46" s="18">
        <v>18961.099999999999</v>
      </c>
      <c r="I46" s="18">
        <v>18961.099999999999</v>
      </c>
      <c r="J46" s="12">
        <f t="shared" si="1"/>
        <v>0</v>
      </c>
      <c r="K46" s="12">
        <f t="shared" si="2"/>
        <v>0</v>
      </c>
      <c r="L46" s="12">
        <f t="shared" si="3"/>
        <v>0</v>
      </c>
    </row>
    <row r="47" spans="1:12" ht="15.75" x14ac:dyDescent="0.25">
      <c r="A47" s="20" t="s">
        <v>131</v>
      </c>
      <c r="B47" s="21"/>
      <c r="C47" s="13"/>
      <c r="D47" s="11">
        <f t="shared" ref="D47:I47" si="12">D6+D14+D16+D19+D24+D29+D34+D37+D43+D45</f>
        <v>2282268.83</v>
      </c>
      <c r="E47" s="11">
        <f t="shared" si="12"/>
        <v>1496430.27</v>
      </c>
      <c r="F47" s="11">
        <f t="shared" si="12"/>
        <v>1491007.28</v>
      </c>
      <c r="G47" s="11">
        <f t="shared" si="12"/>
        <v>2327114.8070000005</v>
      </c>
      <c r="H47" s="11">
        <f t="shared" si="12"/>
        <v>1550735.16</v>
      </c>
      <c r="I47" s="11">
        <f t="shared" si="12"/>
        <v>1483792.4100000001</v>
      </c>
      <c r="J47" s="11">
        <f t="shared" si="1"/>
        <v>44845.977000000421</v>
      </c>
      <c r="K47" s="11">
        <f t="shared" si="2"/>
        <v>54304.889999999898</v>
      </c>
      <c r="L47" s="11">
        <f t="shared" si="3"/>
        <v>-7214.8699999998789</v>
      </c>
    </row>
  </sheetData>
  <mergeCells count="2">
    <mergeCell ref="B2:K2"/>
    <mergeCell ref="A47:B47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7"/>
  <sheetViews>
    <sheetView topLeftCell="A13" workbookViewId="0">
      <selection activeCell="I47" sqref="I47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85546875" style="1" customWidth="1"/>
    <col min="6" max="6" width="20.42578125" style="1" customWidth="1"/>
    <col min="7" max="7" width="20.71093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9" t="s">
        <v>135</v>
      </c>
      <c r="C2" s="19"/>
      <c r="D2" s="19"/>
      <c r="E2" s="19"/>
      <c r="F2" s="19"/>
      <c r="G2" s="19"/>
      <c r="H2" s="19"/>
      <c r="I2" s="19"/>
      <c r="J2" s="19"/>
      <c r="K2" s="19"/>
    </row>
    <row r="3" spans="1:12" x14ac:dyDescent="0.25">
      <c r="L3" s="14" t="s">
        <v>136</v>
      </c>
    </row>
    <row r="4" spans="1:12" ht="60" x14ac:dyDescent="0.25">
      <c r="A4" s="17" t="s">
        <v>0</v>
      </c>
      <c r="B4" s="17" t="s">
        <v>174</v>
      </c>
      <c r="C4" s="17" t="s">
        <v>1</v>
      </c>
      <c r="D4" s="17" t="s">
        <v>187</v>
      </c>
      <c r="E4" s="17" t="s">
        <v>188</v>
      </c>
      <c r="F4" s="17" t="s">
        <v>189</v>
      </c>
      <c r="G4" s="17" t="s">
        <v>190</v>
      </c>
      <c r="H4" s="17" t="s">
        <v>153</v>
      </c>
      <c r="I4" s="17" t="s">
        <v>154</v>
      </c>
      <c r="J4" s="17" t="s">
        <v>5</v>
      </c>
      <c r="K4" s="17" t="s">
        <v>6</v>
      </c>
      <c r="L4" s="17" t="s">
        <v>7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132</v>
      </c>
      <c r="K5" s="2" t="s">
        <v>133</v>
      </c>
      <c r="L5" s="2" t="s">
        <v>134</v>
      </c>
    </row>
    <row r="6" spans="1:12" ht="15.75" x14ac:dyDescent="0.25">
      <c r="A6" s="3" t="s">
        <v>8</v>
      </c>
      <c r="B6" s="4" t="s">
        <v>9</v>
      </c>
      <c r="C6" s="6" t="s">
        <v>10</v>
      </c>
      <c r="D6" s="15">
        <f t="shared" ref="D6:I6" si="0">D7+D8+D9+D11+D12+D13+D10</f>
        <v>198808.37000000002</v>
      </c>
      <c r="E6" s="15">
        <f t="shared" si="0"/>
        <v>195975.21</v>
      </c>
      <c r="F6" s="15">
        <f t="shared" si="0"/>
        <v>195975.2</v>
      </c>
      <c r="G6" s="15">
        <f t="shared" si="0"/>
        <v>229491.36</v>
      </c>
      <c r="H6" s="15">
        <f t="shared" si="0"/>
        <v>195975.21</v>
      </c>
      <c r="I6" s="15">
        <f t="shared" si="0"/>
        <v>195975.2</v>
      </c>
      <c r="J6" s="12">
        <f t="shared" ref="J6:J47" si="1">G6-D6</f>
        <v>30682.989999999962</v>
      </c>
      <c r="K6" s="12">
        <f t="shared" ref="K6:K47" si="2">H6-E6</f>
        <v>0</v>
      </c>
      <c r="L6" s="12">
        <f t="shared" ref="L6:L47" si="3">I6-F6</f>
        <v>0</v>
      </c>
    </row>
    <row r="7" spans="1:12" ht="47.25" x14ac:dyDescent="0.25">
      <c r="A7" s="5" t="s">
        <v>11</v>
      </c>
      <c r="B7" s="4" t="s">
        <v>12</v>
      </c>
      <c r="C7" s="8" t="s">
        <v>13</v>
      </c>
      <c r="D7" s="16">
        <v>6844.74</v>
      </c>
      <c r="E7" s="16">
        <v>7048.6</v>
      </c>
      <c r="F7" s="16">
        <v>7110.6</v>
      </c>
      <c r="G7" s="16">
        <v>7219.1</v>
      </c>
      <c r="H7" s="16">
        <v>7048.6</v>
      </c>
      <c r="I7" s="16">
        <v>7110.6</v>
      </c>
      <c r="J7" s="12">
        <f t="shared" si="1"/>
        <v>374.36000000000058</v>
      </c>
      <c r="K7" s="12">
        <f t="shared" si="2"/>
        <v>0</v>
      </c>
      <c r="L7" s="12">
        <f t="shared" si="3"/>
        <v>0</v>
      </c>
    </row>
    <row r="8" spans="1:12" ht="63" x14ac:dyDescent="0.25">
      <c r="A8" s="3" t="s">
        <v>14</v>
      </c>
      <c r="B8" s="4" t="s">
        <v>15</v>
      </c>
      <c r="C8" s="8" t="s">
        <v>16</v>
      </c>
      <c r="D8" s="16">
        <v>4681.18</v>
      </c>
      <c r="E8" s="16">
        <v>4819.55</v>
      </c>
      <c r="F8" s="16">
        <v>4819.5</v>
      </c>
      <c r="G8" s="16">
        <v>4681.18</v>
      </c>
      <c r="H8" s="16">
        <v>4819.55</v>
      </c>
      <c r="I8" s="16">
        <v>4819.5</v>
      </c>
      <c r="J8" s="12">
        <f t="shared" si="1"/>
        <v>0</v>
      </c>
      <c r="K8" s="12">
        <f t="shared" si="2"/>
        <v>0</v>
      </c>
      <c r="L8" s="12">
        <f t="shared" si="3"/>
        <v>0</v>
      </c>
    </row>
    <row r="9" spans="1:12" ht="63" x14ac:dyDescent="0.25">
      <c r="A9" s="3" t="s">
        <v>17</v>
      </c>
      <c r="B9" s="4" t="s">
        <v>18</v>
      </c>
      <c r="C9" s="8" t="s">
        <v>19</v>
      </c>
      <c r="D9" s="16">
        <v>144768.07999999999</v>
      </c>
      <c r="E9" s="16">
        <v>147255.59</v>
      </c>
      <c r="F9" s="16">
        <v>147193.60000000001</v>
      </c>
      <c r="G9" s="16">
        <v>145130</v>
      </c>
      <c r="H9" s="16">
        <v>147255.59</v>
      </c>
      <c r="I9" s="16">
        <v>147193.60000000001</v>
      </c>
      <c r="J9" s="12">
        <f t="shared" si="1"/>
        <v>361.92000000001281</v>
      </c>
      <c r="K9" s="12">
        <f t="shared" si="2"/>
        <v>0</v>
      </c>
      <c r="L9" s="12">
        <f t="shared" si="3"/>
        <v>0</v>
      </c>
    </row>
    <row r="10" spans="1:12" ht="15.75" x14ac:dyDescent="0.25">
      <c r="A10" s="5" t="s">
        <v>20</v>
      </c>
      <c r="B10" s="4" t="s">
        <v>21</v>
      </c>
      <c r="C10" s="8" t="s">
        <v>22</v>
      </c>
      <c r="D10" s="16">
        <v>1.2</v>
      </c>
      <c r="E10" s="16">
        <v>0</v>
      </c>
      <c r="F10" s="16">
        <v>0</v>
      </c>
      <c r="G10" s="16">
        <v>1.5</v>
      </c>
      <c r="H10" s="16">
        <v>0</v>
      </c>
      <c r="I10" s="16">
        <v>0</v>
      </c>
      <c r="J10" s="12">
        <f t="shared" si="1"/>
        <v>0.30000000000000004</v>
      </c>
      <c r="K10" s="12">
        <f t="shared" si="2"/>
        <v>0</v>
      </c>
      <c r="L10" s="12">
        <f t="shared" si="3"/>
        <v>0</v>
      </c>
    </row>
    <row r="11" spans="1:12" ht="47.25" x14ac:dyDescent="0.25">
      <c r="A11" s="3" t="s">
        <v>23</v>
      </c>
      <c r="B11" s="4" t="s">
        <v>24</v>
      </c>
      <c r="C11" s="8" t="s">
        <v>25</v>
      </c>
      <c r="D11" s="16">
        <v>26313.58</v>
      </c>
      <c r="E11" s="16">
        <v>27354.95</v>
      </c>
      <c r="F11" s="16">
        <v>27355</v>
      </c>
      <c r="G11" s="16">
        <v>26313.58</v>
      </c>
      <c r="H11" s="16">
        <v>27354.95</v>
      </c>
      <c r="I11" s="16">
        <v>27355</v>
      </c>
      <c r="J11" s="12">
        <f t="shared" si="1"/>
        <v>0</v>
      </c>
      <c r="K11" s="12">
        <f t="shared" si="2"/>
        <v>0</v>
      </c>
      <c r="L11" s="12">
        <f t="shared" si="3"/>
        <v>0</v>
      </c>
    </row>
    <row r="12" spans="1:12" ht="15.75" x14ac:dyDescent="0.25">
      <c r="A12" s="3" t="s">
        <v>26</v>
      </c>
      <c r="B12" s="4" t="s">
        <v>27</v>
      </c>
      <c r="C12" s="8" t="s">
        <v>28</v>
      </c>
      <c r="D12" s="16">
        <v>5000</v>
      </c>
      <c r="E12" s="16">
        <v>5000</v>
      </c>
      <c r="F12" s="16">
        <v>5000</v>
      </c>
      <c r="G12" s="16">
        <v>2500</v>
      </c>
      <c r="H12" s="16">
        <v>5000</v>
      </c>
      <c r="I12" s="16">
        <v>5000</v>
      </c>
      <c r="J12" s="12">
        <f t="shared" si="1"/>
        <v>-2500</v>
      </c>
      <c r="K12" s="12">
        <f t="shared" si="2"/>
        <v>0</v>
      </c>
      <c r="L12" s="12">
        <f t="shared" si="3"/>
        <v>0</v>
      </c>
    </row>
    <row r="13" spans="1:12" ht="15.75" x14ac:dyDescent="0.25">
      <c r="A13" s="5" t="s">
        <v>29</v>
      </c>
      <c r="B13" s="4" t="s">
        <v>30</v>
      </c>
      <c r="C13" s="8" t="s">
        <v>31</v>
      </c>
      <c r="D13" s="16">
        <v>11199.59</v>
      </c>
      <c r="E13" s="16">
        <v>4496.5200000000004</v>
      </c>
      <c r="F13" s="16">
        <v>4496.5</v>
      </c>
      <c r="G13" s="16">
        <v>43646</v>
      </c>
      <c r="H13" s="16">
        <v>4496.5200000000004</v>
      </c>
      <c r="I13" s="16">
        <v>4496.5</v>
      </c>
      <c r="J13" s="12">
        <f t="shared" si="1"/>
        <v>32446.41</v>
      </c>
      <c r="K13" s="12">
        <f t="shared" si="2"/>
        <v>0</v>
      </c>
      <c r="L13" s="12">
        <f t="shared" si="3"/>
        <v>0</v>
      </c>
    </row>
    <row r="14" spans="1:12" ht="15.75" x14ac:dyDescent="0.25">
      <c r="A14" s="3" t="s">
        <v>32</v>
      </c>
      <c r="B14" s="4" t="s">
        <v>33</v>
      </c>
      <c r="C14" s="8" t="s">
        <v>34</v>
      </c>
      <c r="D14" s="16">
        <f t="shared" ref="D14:I14" si="4">D15</f>
        <v>425</v>
      </c>
      <c r="E14" s="16">
        <f t="shared" si="4"/>
        <v>435.9</v>
      </c>
      <c r="F14" s="16">
        <f t="shared" si="4"/>
        <v>0</v>
      </c>
      <c r="G14" s="16">
        <f t="shared" si="4"/>
        <v>432.3</v>
      </c>
      <c r="H14" s="16">
        <f t="shared" si="4"/>
        <v>435.9</v>
      </c>
      <c r="I14" s="16">
        <f t="shared" si="4"/>
        <v>0</v>
      </c>
      <c r="J14" s="12">
        <f t="shared" si="1"/>
        <v>7.3000000000000114</v>
      </c>
      <c r="K14" s="12">
        <f t="shared" si="2"/>
        <v>0</v>
      </c>
      <c r="L14" s="12">
        <f t="shared" si="3"/>
        <v>0</v>
      </c>
    </row>
    <row r="15" spans="1:12" ht="15.75" x14ac:dyDescent="0.25">
      <c r="A15" s="3" t="s">
        <v>35</v>
      </c>
      <c r="B15" s="4" t="s">
        <v>36</v>
      </c>
      <c r="C15" s="8" t="s">
        <v>37</v>
      </c>
      <c r="D15" s="16">
        <v>425</v>
      </c>
      <c r="E15" s="16">
        <v>435.9</v>
      </c>
      <c r="F15" s="16">
        <v>0</v>
      </c>
      <c r="G15" s="16">
        <v>432.3</v>
      </c>
      <c r="H15" s="16">
        <v>435.9</v>
      </c>
      <c r="I15" s="16">
        <v>0</v>
      </c>
      <c r="J15" s="12">
        <f t="shared" si="1"/>
        <v>7.3000000000000114</v>
      </c>
      <c r="K15" s="12">
        <f t="shared" si="2"/>
        <v>0</v>
      </c>
      <c r="L15" s="12">
        <f t="shared" si="3"/>
        <v>0</v>
      </c>
    </row>
    <row r="16" spans="1:12" ht="31.5" x14ac:dyDescent="0.25">
      <c r="A16" s="3" t="s">
        <v>38</v>
      </c>
      <c r="B16" s="4" t="s">
        <v>39</v>
      </c>
      <c r="C16" s="8" t="s">
        <v>40</v>
      </c>
      <c r="D16" s="16">
        <f>D17++D18</f>
        <v>30933.96</v>
      </c>
      <c r="E16" s="16">
        <f>E17+E18</f>
        <v>30085.8</v>
      </c>
      <c r="F16" s="16">
        <f>F17+F18</f>
        <v>30489.8</v>
      </c>
      <c r="G16" s="16">
        <f>G17++G18</f>
        <v>35143</v>
      </c>
      <c r="H16" s="16">
        <f>H17+H18</f>
        <v>30085.8</v>
      </c>
      <c r="I16" s="16">
        <f>I17+I18</f>
        <v>30489.8</v>
      </c>
      <c r="J16" s="12">
        <f t="shared" si="1"/>
        <v>4209.0400000000009</v>
      </c>
      <c r="K16" s="12">
        <f t="shared" si="2"/>
        <v>0</v>
      </c>
      <c r="L16" s="12">
        <f t="shared" si="3"/>
        <v>0</v>
      </c>
    </row>
    <row r="17" spans="1:12" ht="47.25" x14ac:dyDescent="0.25">
      <c r="A17" s="5" t="s">
        <v>41</v>
      </c>
      <c r="B17" s="4" t="s">
        <v>42</v>
      </c>
      <c r="C17" s="8" t="s">
        <v>43</v>
      </c>
      <c r="D17" s="16">
        <v>30493.96</v>
      </c>
      <c r="E17" s="16">
        <v>29985.8</v>
      </c>
      <c r="F17" s="16">
        <v>29959.8</v>
      </c>
      <c r="G17" s="16">
        <v>30849.7</v>
      </c>
      <c r="H17" s="16">
        <v>29985.8</v>
      </c>
      <c r="I17" s="16">
        <v>29959.8</v>
      </c>
      <c r="J17" s="12">
        <f t="shared" si="1"/>
        <v>355.7400000000016</v>
      </c>
      <c r="K17" s="12">
        <f t="shared" si="2"/>
        <v>0</v>
      </c>
      <c r="L17" s="12">
        <f t="shared" si="3"/>
        <v>0</v>
      </c>
    </row>
    <row r="18" spans="1:12" ht="15.75" x14ac:dyDescent="0.25">
      <c r="A18" s="3" t="s">
        <v>44</v>
      </c>
      <c r="B18" s="4" t="s">
        <v>45</v>
      </c>
      <c r="C18" s="8" t="s">
        <v>46</v>
      </c>
      <c r="D18" s="16">
        <v>440</v>
      </c>
      <c r="E18" s="16">
        <v>100</v>
      </c>
      <c r="F18" s="16">
        <v>530</v>
      </c>
      <c r="G18" s="16">
        <v>4293.3</v>
      </c>
      <c r="H18" s="16">
        <v>100</v>
      </c>
      <c r="I18" s="16">
        <v>530</v>
      </c>
      <c r="J18" s="12">
        <f t="shared" si="1"/>
        <v>3853.3</v>
      </c>
      <c r="K18" s="12">
        <f t="shared" si="2"/>
        <v>0</v>
      </c>
      <c r="L18" s="12">
        <f t="shared" si="3"/>
        <v>0</v>
      </c>
    </row>
    <row r="19" spans="1:12" ht="15.75" x14ac:dyDescent="0.25">
      <c r="A19" s="3" t="s">
        <v>47</v>
      </c>
      <c r="B19" s="4" t="s">
        <v>48</v>
      </c>
      <c r="C19" s="8" t="s">
        <v>49</v>
      </c>
      <c r="D19" s="16">
        <f t="shared" ref="D19:I19" si="5">+D21+D23+D22+D20</f>
        <v>205997.57</v>
      </c>
      <c r="E19" s="16">
        <f t="shared" si="5"/>
        <v>121302.51999999999</v>
      </c>
      <c r="F19" s="16">
        <f t="shared" si="5"/>
        <v>108590.63</v>
      </c>
      <c r="G19" s="16">
        <f t="shared" si="5"/>
        <v>219606.40000000002</v>
      </c>
      <c r="H19" s="16">
        <f t="shared" si="5"/>
        <v>121302.51999999999</v>
      </c>
      <c r="I19" s="16">
        <f t="shared" si="5"/>
        <v>108590.63</v>
      </c>
      <c r="J19" s="12">
        <f t="shared" si="1"/>
        <v>13608.830000000016</v>
      </c>
      <c r="K19" s="12">
        <f t="shared" si="2"/>
        <v>0</v>
      </c>
      <c r="L19" s="12">
        <f t="shared" si="3"/>
        <v>0</v>
      </c>
    </row>
    <row r="20" spans="1:12" ht="15.75" x14ac:dyDescent="0.25">
      <c r="A20" s="3" t="s">
        <v>50</v>
      </c>
      <c r="B20" s="4" t="s">
        <v>51</v>
      </c>
      <c r="C20" s="8" t="s">
        <v>52</v>
      </c>
      <c r="D20" s="16">
        <v>2200</v>
      </c>
      <c r="E20" s="16">
        <v>2200</v>
      </c>
      <c r="F20" s="16">
        <v>2200</v>
      </c>
      <c r="G20" s="16">
        <v>2200</v>
      </c>
      <c r="H20" s="16">
        <v>2200</v>
      </c>
      <c r="I20" s="16">
        <v>2200</v>
      </c>
      <c r="J20" s="12">
        <f t="shared" si="1"/>
        <v>0</v>
      </c>
      <c r="K20" s="12">
        <f t="shared" si="2"/>
        <v>0</v>
      </c>
      <c r="L20" s="12">
        <f t="shared" si="3"/>
        <v>0</v>
      </c>
    </row>
    <row r="21" spans="1:12" ht="15.75" x14ac:dyDescent="0.25">
      <c r="A21" s="3" t="s">
        <v>53</v>
      </c>
      <c r="B21" s="4" t="s">
        <v>54</v>
      </c>
      <c r="C21" s="8" t="s">
        <v>55</v>
      </c>
      <c r="D21" s="16">
        <v>22541.9</v>
      </c>
      <c r="E21" s="16">
        <v>23849.3</v>
      </c>
      <c r="F21" s="16">
        <v>25184.9</v>
      </c>
      <c r="G21" s="16">
        <v>22541.9</v>
      </c>
      <c r="H21" s="16">
        <v>23849.3</v>
      </c>
      <c r="I21" s="16">
        <v>25184.9</v>
      </c>
      <c r="J21" s="12">
        <f t="shared" si="1"/>
        <v>0</v>
      </c>
      <c r="K21" s="12">
        <f t="shared" si="2"/>
        <v>0</v>
      </c>
      <c r="L21" s="12">
        <f t="shared" si="3"/>
        <v>0</v>
      </c>
    </row>
    <row r="22" spans="1:12" ht="15.75" x14ac:dyDescent="0.25">
      <c r="A22" s="3" t="s">
        <v>56</v>
      </c>
      <c r="B22" s="4" t="s">
        <v>57</v>
      </c>
      <c r="C22" s="8" t="s">
        <v>58</v>
      </c>
      <c r="D22" s="16">
        <v>85738.67</v>
      </c>
      <c r="E22" s="16">
        <v>50545.24</v>
      </c>
      <c r="F22" s="16">
        <v>38637.03</v>
      </c>
      <c r="G22" s="16">
        <v>98745.7</v>
      </c>
      <c r="H22" s="16">
        <v>50545.24</v>
      </c>
      <c r="I22" s="16">
        <v>38637.03</v>
      </c>
      <c r="J22" s="12">
        <f t="shared" si="1"/>
        <v>13007.029999999999</v>
      </c>
      <c r="K22" s="12">
        <f t="shared" si="2"/>
        <v>0</v>
      </c>
      <c r="L22" s="12">
        <f t="shared" si="3"/>
        <v>0</v>
      </c>
    </row>
    <row r="23" spans="1:12" ht="15.75" x14ac:dyDescent="0.25">
      <c r="A23" s="3" t="s">
        <v>59</v>
      </c>
      <c r="B23" s="4" t="s">
        <v>60</v>
      </c>
      <c r="C23" s="8" t="s">
        <v>61</v>
      </c>
      <c r="D23" s="16">
        <v>95517</v>
      </c>
      <c r="E23" s="16">
        <v>44707.98</v>
      </c>
      <c r="F23" s="16">
        <v>42568.7</v>
      </c>
      <c r="G23" s="16">
        <v>96118.8</v>
      </c>
      <c r="H23" s="16">
        <v>44707.98</v>
      </c>
      <c r="I23" s="16">
        <v>42568.7</v>
      </c>
      <c r="J23" s="12">
        <f t="shared" si="1"/>
        <v>601.80000000000291</v>
      </c>
      <c r="K23" s="12">
        <f t="shared" si="2"/>
        <v>0</v>
      </c>
      <c r="L23" s="12">
        <f t="shared" si="3"/>
        <v>0</v>
      </c>
    </row>
    <row r="24" spans="1:12" ht="15.75" x14ac:dyDescent="0.25">
      <c r="A24" s="3" t="s">
        <v>62</v>
      </c>
      <c r="B24" s="4" t="s">
        <v>63</v>
      </c>
      <c r="C24" s="8" t="s">
        <v>64</v>
      </c>
      <c r="D24" s="16">
        <f t="shared" ref="D24:I24" si="6">D25+D26+D27+D28</f>
        <v>960405.69000000018</v>
      </c>
      <c r="E24" s="16">
        <f t="shared" si="6"/>
        <v>446056.13</v>
      </c>
      <c r="F24" s="16">
        <f t="shared" si="6"/>
        <v>419109.07999999996</v>
      </c>
      <c r="G24" s="16">
        <f t="shared" si="6"/>
        <v>976796.1</v>
      </c>
      <c r="H24" s="16">
        <f t="shared" si="6"/>
        <v>446056.13</v>
      </c>
      <c r="I24" s="16">
        <f t="shared" si="6"/>
        <v>419109.07999999996</v>
      </c>
      <c r="J24" s="12">
        <f t="shared" si="1"/>
        <v>16390.4099999998</v>
      </c>
      <c r="K24" s="12">
        <f t="shared" si="2"/>
        <v>0</v>
      </c>
      <c r="L24" s="12">
        <f t="shared" si="3"/>
        <v>0</v>
      </c>
    </row>
    <row r="25" spans="1:12" ht="15.75" x14ac:dyDescent="0.25">
      <c r="A25" s="3" t="s">
        <v>65</v>
      </c>
      <c r="B25" s="4" t="s">
        <v>66</v>
      </c>
      <c r="C25" s="8" t="s">
        <v>67</v>
      </c>
      <c r="D25" s="16">
        <v>342758.08</v>
      </c>
      <c r="E25" s="16">
        <v>63604.11</v>
      </c>
      <c r="F25" s="16">
        <v>8839.8799999999992</v>
      </c>
      <c r="G25" s="16">
        <v>342002.1</v>
      </c>
      <c r="H25" s="16">
        <v>63604.11</v>
      </c>
      <c r="I25" s="16">
        <v>8839.8799999999992</v>
      </c>
      <c r="J25" s="12">
        <f t="shared" si="1"/>
        <v>-755.98000000003958</v>
      </c>
      <c r="K25" s="12">
        <f t="shared" si="2"/>
        <v>0</v>
      </c>
      <c r="L25" s="12">
        <f t="shared" si="3"/>
        <v>0</v>
      </c>
    </row>
    <row r="26" spans="1:12" ht="15.75" x14ac:dyDescent="0.25">
      <c r="A26" s="3" t="s">
        <v>68</v>
      </c>
      <c r="B26" s="4" t="s">
        <v>69</v>
      </c>
      <c r="C26" s="8" t="s">
        <v>70</v>
      </c>
      <c r="D26" s="16">
        <v>530191.25</v>
      </c>
      <c r="E26" s="16">
        <v>329396.34000000003</v>
      </c>
      <c r="F26" s="16">
        <v>356350.8</v>
      </c>
      <c r="G26" s="16">
        <v>547843.6</v>
      </c>
      <c r="H26" s="16">
        <v>329396.34000000003</v>
      </c>
      <c r="I26" s="16">
        <v>356350.8</v>
      </c>
      <c r="J26" s="12">
        <f t="shared" si="1"/>
        <v>17652.349999999977</v>
      </c>
      <c r="K26" s="12">
        <f t="shared" si="2"/>
        <v>0</v>
      </c>
      <c r="L26" s="12">
        <f t="shared" si="3"/>
        <v>0</v>
      </c>
    </row>
    <row r="27" spans="1:12" ht="15.75" x14ac:dyDescent="0.25">
      <c r="A27" s="3" t="s">
        <v>71</v>
      </c>
      <c r="B27" s="4" t="s">
        <v>72</v>
      </c>
      <c r="C27" s="8" t="s">
        <v>73</v>
      </c>
      <c r="D27" s="16">
        <v>68193.56</v>
      </c>
      <c r="E27" s="16">
        <v>33260.58</v>
      </c>
      <c r="F27" s="16">
        <v>34123.300000000003</v>
      </c>
      <c r="G27" s="16">
        <v>67687.600000000006</v>
      </c>
      <c r="H27" s="16">
        <v>33260.58</v>
      </c>
      <c r="I27" s="16">
        <v>34123.300000000003</v>
      </c>
      <c r="J27" s="12">
        <f t="shared" si="1"/>
        <v>-505.95999999999185</v>
      </c>
      <c r="K27" s="12">
        <f t="shared" si="2"/>
        <v>0</v>
      </c>
      <c r="L27" s="12">
        <f t="shared" si="3"/>
        <v>0</v>
      </c>
    </row>
    <row r="28" spans="1:12" ht="31.5" x14ac:dyDescent="0.25">
      <c r="A28" s="3" t="s">
        <v>74</v>
      </c>
      <c r="B28" s="4" t="s">
        <v>75</v>
      </c>
      <c r="C28" s="8" t="s">
        <v>76</v>
      </c>
      <c r="D28" s="16">
        <v>19262.8</v>
      </c>
      <c r="E28" s="16">
        <v>19795.099999999999</v>
      </c>
      <c r="F28" s="16">
        <v>19795.099999999999</v>
      </c>
      <c r="G28" s="16">
        <v>19262.8</v>
      </c>
      <c r="H28" s="16">
        <v>19795.099999999999</v>
      </c>
      <c r="I28" s="16">
        <v>19795.099999999999</v>
      </c>
      <c r="J28" s="12">
        <f t="shared" si="1"/>
        <v>0</v>
      </c>
      <c r="K28" s="12">
        <f t="shared" si="2"/>
        <v>0</v>
      </c>
      <c r="L28" s="12">
        <f t="shared" si="3"/>
        <v>0</v>
      </c>
    </row>
    <row r="29" spans="1:12" ht="15.75" x14ac:dyDescent="0.25">
      <c r="A29" s="3" t="s">
        <v>77</v>
      </c>
      <c r="B29" s="4" t="s">
        <v>78</v>
      </c>
      <c r="C29" s="8" t="s">
        <v>79</v>
      </c>
      <c r="D29" s="16">
        <f t="shared" ref="D29:I29" si="7">D30+D31+D32+D33</f>
        <v>529454.08000000007</v>
      </c>
      <c r="E29" s="16">
        <f t="shared" si="7"/>
        <v>529189.19999999995</v>
      </c>
      <c r="F29" s="16">
        <f t="shared" si="7"/>
        <v>502552.80000000005</v>
      </c>
      <c r="G29" s="16">
        <f t="shared" si="7"/>
        <v>525428.19999999995</v>
      </c>
      <c r="H29" s="16">
        <f t="shared" si="7"/>
        <v>529189.19999999995</v>
      </c>
      <c r="I29" s="16">
        <f t="shared" si="7"/>
        <v>502552.80000000005</v>
      </c>
      <c r="J29" s="12">
        <f t="shared" si="1"/>
        <v>-4025.8800000001211</v>
      </c>
      <c r="K29" s="12">
        <f t="shared" si="2"/>
        <v>0</v>
      </c>
      <c r="L29" s="12">
        <f t="shared" si="3"/>
        <v>0</v>
      </c>
    </row>
    <row r="30" spans="1:12" ht="15.75" x14ac:dyDescent="0.25">
      <c r="A30" s="3" t="s">
        <v>80</v>
      </c>
      <c r="B30" s="4" t="s">
        <v>81</v>
      </c>
      <c r="C30" s="8" t="s">
        <v>82</v>
      </c>
      <c r="D30" s="16">
        <v>123588.6</v>
      </c>
      <c r="E30" s="16">
        <v>118223.7</v>
      </c>
      <c r="F30" s="16">
        <v>116224.2</v>
      </c>
      <c r="G30" s="16">
        <v>123572.4</v>
      </c>
      <c r="H30" s="16">
        <v>118223.7</v>
      </c>
      <c r="I30" s="16">
        <v>116224.2</v>
      </c>
      <c r="J30" s="12">
        <f t="shared" si="1"/>
        <v>-16.200000000011642</v>
      </c>
      <c r="K30" s="12">
        <f t="shared" si="2"/>
        <v>0</v>
      </c>
      <c r="L30" s="12">
        <f t="shared" si="3"/>
        <v>0</v>
      </c>
    </row>
    <row r="31" spans="1:12" ht="15.75" x14ac:dyDescent="0.25">
      <c r="A31" s="3" t="s">
        <v>83</v>
      </c>
      <c r="B31" s="4" t="s">
        <v>84</v>
      </c>
      <c r="C31" s="8" t="s">
        <v>85</v>
      </c>
      <c r="D31" s="16">
        <v>329744.34000000003</v>
      </c>
      <c r="E31" s="16">
        <v>338402.1</v>
      </c>
      <c r="F31" s="16">
        <v>315608.40000000002</v>
      </c>
      <c r="G31" s="16">
        <v>325617.8</v>
      </c>
      <c r="H31" s="16">
        <v>338402.1</v>
      </c>
      <c r="I31" s="16">
        <v>315608.40000000002</v>
      </c>
      <c r="J31" s="12">
        <f t="shared" si="1"/>
        <v>-4126.5400000000373</v>
      </c>
      <c r="K31" s="12">
        <f t="shared" si="2"/>
        <v>0</v>
      </c>
      <c r="L31" s="12">
        <f t="shared" si="3"/>
        <v>0</v>
      </c>
    </row>
    <row r="32" spans="1:12" ht="15.75" x14ac:dyDescent="0.25">
      <c r="A32" s="3" t="s">
        <v>86</v>
      </c>
      <c r="B32" s="4" t="s">
        <v>87</v>
      </c>
      <c r="C32" s="8" t="s">
        <v>88</v>
      </c>
      <c r="D32" s="16">
        <v>15736.84</v>
      </c>
      <c r="E32" s="16">
        <v>10909.8</v>
      </c>
      <c r="F32" s="16">
        <v>10909.8</v>
      </c>
      <c r="G32" s="16">
        <v>15853.7</v>
      </c>
      <c r="H32" s="16">
        <v>10909.8</v>
      </c>
      <c r="I32" s="16">
        <v>10909.8</v>
      </c>
      <c r="J32" s="12">
        <f t="shared" si="1"/>
        <v>116.86000000000058</v>
      </c>
      <c r="K32" s="12">
        <f t="shared" si="2"/>
        <v>0</v>
      </c>
      <c r="L32" s="12">
        <f t="shared" si="3"/>
        <v>0</v>
      </c>
    </row>
    <row r="33" spans="1:12" ht="15.75" x14ac:dyDescent="0.25">
      <c r="A33" s="3" t="s">
        <v>89</v>
      </c>
      <c r="B33" s="4" t="s">
        <v>90</v>
      </c>
      <c r="C33" s="8" t="s">
        <v>91</v>
      </c>
      <c r="D33" s="16">
        <v>60384.3</v>
      </c>
      <c r="E33" s="16">
        <v>61653.599999999999</v>
      </c>
      <c r="F33" s="16">
        <v>59810.400000000001</v>
      </c>
      <c r="G33" s="16">
        <v>60384.3</v>
      </c>
      <c r="H33" s="16">
        <v>61653.599999999999</v>
      </c>
      <c r="I33" s="16">
        <v>59810.400000000001</v>
      </c>
      <c r="J33" s="12">
        <f t="shared" si="1"/>
        <v>0</v>
      </c>
      <c r="K33" s="12">
        <f t="shared" si="2"/>
        <v>0</v>
      </c>
      <c r="L33" s="12">
        <f t="shared" si="3"/>
        <v>0</v>
      </c>
    </row>
    <row r="34" spans="1:12" ht="15.75" x14ac:dyDescent="0.25">
      <c r="A34" s="3" t="s">
        <v>92</v>
      </c>
      <c r="B34" s="4" t="s">
        <v>93</v>
      </c>
      <c r="C34" s="8" t="s">
        <v>94</v>
      </c>
      <c r="D34" s="16">
        <f t="shared" ref="D34:I34" si="8">D35+D36</f>
        <v>113531.56999999999</v>
      </c>
      <c r="E34" s="16">
        <f t="shared" si="8"/>
        <v>109836.8</v>
      </c>
      <c r="F34" s="16">
        <f t="shared" si="8"/>
        <v>109829.4</v>
      </c>
      <c r="G34" s="16">
        <f t="shared" si="8"/>
        <v>113372.1</v>
      </c>
      <c r="H34" s="16">
        <f t="shared" si="8"/>
        <v>109836.8</v>
      </c>
      <c r="I34" s="16">
        <f t="shared" si="8"/>
        <v>109829.4</v>
      </c>
      <c r="J34" s="12">
        <f t="shared" si="1"/>
        <v>-159.46999999998661</v>
      </c>
      <c r="K34" s="12">
        <f t="shared" si="2"/>
        <v>0</v>
      </c>
      <c r="L34" s="12">
        <f t="shared" si="3"/>
        <v>0</v>
      </c>
    </row>
    <row r="35" spans="1:12" ht="15.75" x14ac:dyDescent="0.25">
      <c r="A35" s="3" t="s">
        <v>95</v>
      </c>
      <c r="B35" s="4" t="s">
        <v>96</v>
      </c>
      <c r="C35" s="8" t="s">
        <v>97</v>
      </c>
      <c r="D35" s="16">
        <v>90293.7</v>
      </c>
      <c r="E35" s="16">
        <v>85669.3</v>
      </c>
      <c r="F35" s="16">
        <v>85661.8</v>
      </c>
      <c r="G35" s="16">
        <v>89641.3</v>
      </c>
      <c r="H35" s="16">
        <v>85669.3</v>
      </c>
      <c r="I35" s="16">
        <v>85661.8</v>
      </c>
      <c r="J35" s="12">
        <f t="shared" si="1"/>
        <v>-652.39999999999418</v>
      </c>
      <c r="K35" s="12">
        <f t="shared" si="2"/>
        <v>0</v>
      </c>
      <c r="L35" s="12">
        <f t="shared" si="3"/>
        <v>0</v>
      </c>
    </row>
    <row r="36" spans="1:12" ht="15.75" x14ac:dyDescent="0.25">
      <c r="A36" s="3" t="s">
        <v>98</v>
      </c>
      <c r="B36" s="4" t="s">
        <v>99</v>
      </c>
      <c r="C36" s="8" t="s">
        <v>100</v>
      </c>
      <c r="D36" s="16">
        <v>23237.87</v>
      </c>
      <c r="E36" s="16">
        <v>24167.5</v>
      </c>
      <c r="F36" s="16">
        <v>24167.599999999999</v>
      </c>
      <c r="G36" s="16">
        <v>23730.799999999999</v>
      </c>
      <c r="H36" s="16">
        <v>24167.5</v>
      </c>
      <c r="I36" s="16">
        <v>24167.599999999999</v>
      </c>
      <c r="J36" s="12">
        <f t="shared" si="1"/>
        <v>492.93000000000029</v>
      </c>
      <c r="K36" s="12">
        <f t="shared" si="2"/>
        <v>0</v>
      </c>
      <c r="L36" s="12">
        <f t="shared" si="3"/>
        <v>0</v>
      </c>
    </row>
    <row r="37" spans="1:12" ht="15.75" x14ac:dyDescent="0.25">
      <c r="A37" s="3" t="s">
        <v>101</v>
      </c>
      <c r="B37" s="4" t="s">
        <v>102</v>
      </c>
      <c r="C37" s="8" t="s">
        <v>103</v>
      </c>
      <c r="D37" s="16">
        <f t="shared" ref="D37:I37" si="9">D38+D39+D40+D41+D42</f>
        <v>72777.107000000004</v>
      </c>
      <c r="E37" s="16">
        <f t="shared" si="9"/>
        <v>66843.400000000009</v>
      </c>
      <c r="F37" s="16">
        <f t="shared" si="9"/>
        <v>66235.3</v>
      </c>
      <c r="G37" s="16">
        <f t="shared" si="9"/>
        <v>75810</v>
      </c>
      <c r="H37" s="16">
        <f t="shared" si="9"/>
        <v>66843.400000000009</v>
      </c>
      <c r="I37" s="16">
        <f t="shared" si="9"/>
        <v>66235.3</v>
      </c>
      <c r="J37" s="12">
        <f t="shared" si="1"/>
        <v>3032.8929999999964</v>
      </c>
      <c r="K37" s="12">
        <f t="shared" si="2"/>
        <v>0</v>
      </c>
      <c r="L37" s="12">
        <f t="shared" si="3"/>
        <v>0</v>
      </c>
    </row>
    <row r="38" spans="1:12" ht="15.75" x14ac:dyDescent="0.25">
      <c r="A38" s="3" t="s">
        <v>104</v>
      </c>
      <c r="B38" s="4" t="s">
        <v>105</v>
      </c>
      <c r="C38" s="8" t="s">
        <v>106</v>
      </c>
      <c r="D38" s="16">
        <v>500</v>
      </c>
      <c r="E38" s="16">
        <v>500</v>
      </c>
      <c r="F38" s="16">
        <v>500</v>
      </c>
      <c r="G38" s="16">
        <v>500</v>
      </c>
      <c r="H38" s="16">
        <v>500</v>
      </c>
      <c r="I38" s="16">
        <v>500</v>
      </c>
      <c r="J38" s="12">
        <f t="shared" si="1"/>
        <v>0</v>
      </c>
      <c r="K38" s="12">
        <f t="shared" si="2"/>
        <v>0</v>
      </c>
      <c r="L38" s="12">
        <f t="shared" si="3"/>
        <v>0</v>
      </c>
    </row>
    <row r="39" spans="1:12" ht="15.75" x14ac:dyDescent="0.25">
      <c r="A39" s="3" t="s">
        <v>107</v>
      </c>
      <c r="B39" s="4" t="s">
        <v>108</v>
      </c>
      <c r="C39" s="8" t="s">
        <v>109</v>
      </c>
      <c r="D39" s="16">
        <v>27882</v>
      </c>
      <c r="E39" s="16">
        <v>27882</v>
      </c>
      <c r="F39" s="16">
        <v>27882</v>
      </c>
      <c r="G39" s="16">
        <v>27882</v>
      </c>
      <c r="H39" s="16">
        <v>27882</v>
      </c>
      <c r="I39" s="16">
        <v>27882</v>
      </c>
      <c r="J39" s="12">
        <f t="shared" si="1"/>
        <v>0</v>
      </c>
      <c r="K39" s="12">
        <f t="shared" si="2"/>
        <v>0</v>
      </c>
      <c r="L39" s="12">
        <f t="shared" si="3"/>
        <v>0</v>
      </c>
    </row>
    <row r="40" spans="1:12" ht="15.75" x14ac:dyDescent="0.25">
      <c r="A40" s="3" t="s">
        <v>110</v>
      </c>
      <c r="B40" s="4" t="s">
        <v>111</v>
      </c>
      <c r="C40" s="8" t="s">
        <v>112</v>
      </c>
      <c r="D40" s="16">
        <v>24247.857</v>
      </c>
      <c r="E40" s="16">
        <v>18835.400000000001</v>
      </c>
      <c r="F40" s="16">
        <v>18227.3</v>
      </c>
      <c r="G40" s="16">
        <v>24780.799999999999</v>
      </c>
      <c r="H40" s="16">
        <v>18835.400000000001</v>
      </c>
      <c r="I40" s="16">
        <v>18227.3</v>
      </c>
      <c r="J40" s="12">
        <f t="shared" si="1"/>
        <v>532.9429999999993</v>
      </c>
      <c r="K40" s="12">
        <f t="shared" si="2"/>
        <v>0</v>
      </c>
      <c r="L40" s="12">
        <f t="shared" si="3"/>
        <v>0</v>
      </c>
    </row>
    <row r="41" spans="1:12" ht="15.75" x14ac:dyDescent="0.25">
      <c r="A41" s="3" t="s">
        <v>113</v>
      </c>
      <c r="B41" s="4" t="s">
        <v>114</v>
      </c>
      <c r="C41" s="8" t="s">
        <v>115</v>
      </c>
      <c r="D41" s="16">
        <v>2315.8000000000002</v>
      </c>
      <c r="E41" s="16">
        <v>2315.8000000000002</v>
      </c>
      <c r="F41" s="16">
        <v>2315.8000000000002</v>
      </c>
      <c r="G41" s="16">
        <v>2315.8000000000002</v>
      </c>
      <c r="H41" s="16">
        <v>2315.8000000000002</v>
      </c>
      <c r="I41" s="16">
        <v>2315.8000000000002</v>
      </c>
      <c r="J41" s="12">
        <f t="shared" si="1"/>
        <v>0</v>
      </c>
      <c r="K41" s="12">
        <f t="shared" si="2"/>
        <v>0</v>
      </c>
      <c r="L41" s="12">
        <f t="shared" si="3"/>
        <v>0</v>
      </c>
    </row>
    <row r="42" spans="1:12" ht="15.75" x14ac:dyDescent="0.25">
      <c r="A42" s="3" t="s">
        <v>116</v>
      </c>
      <c r="B42" s="4" t="s">
        <v>117</v>
      </c>
      <c r="C42" s="8" t="s">
        <v>118</v>
      </c>
      <c r="D42" s="16">
        <v>17831.45</v>
      </c>
      <c r="E42" s="16">
        <v>17310.2</v>
      </c>
      <c r="F42" s="16">
        <v>17310.2</v>
      </c>
      <c r="G42" s="16">
        <v>20331.400000000001</v>
      </c>
      <c r="H42" s="16">
        <v>17310.2</v>
      </c>
      <c r="I42" s="16">
        <v>17310.2</v>
      </c>
      <c r="J42" s="12">
        <f t="shared" si="1"/>
        <v>2499.9500000000007</v>
      </c>
      <c r="K42" s="12">
        <f t="shared" si="2"/>
        <v>0</v>
      </c>
      <c r="L42" s="12">
        <f t="shared" si="3"/>
        <v>0</v>
      </c>
    </row>
    <row r="43" spans="1:12" ht="15.75" x14ac:dyDescent="0.25">
      <c r="A43" s="3" t="s">
        <v>119</v>
      </c>
      <c r="B43" s="4" t="s">
        <v>120</v>
      </c>
      <c r="C43" s="8" t="s">
        <v>121</v>
      </c>
      <c r="D43" s="16">
        <f t="shared" ref="D43:I43" si="10">D44</f>
        <v>196620.46</v>
      </c>
      <c r="E43" s="16">
        <f t="shared" si="10"/>
        <v>32049.1</v>
      </c>
      <c r="F43" s="16">
        <f t="shared" si="10"/>
        <v>32049.1</v>
      </c>
      <c r="G43" s="16">
        <f t="shared" si="10"/>
        <v>196620.46</v>
      </c>
      <c r="H43" s="16">
        <f t="shared" si="10"/>
        <v>32049.1</v>
      </c>
      <c r="I43" s="16">
        <f t="shared" si="10"/>
        <v>32049.1</v>
      </c>
      <c r="J43" s="12">
        <f t="shared" si="1"/>
        <v>0</v>
      </c>
      <c r="K43" s="12">
        <f t="shared" si="2"/>
        <v>0</v>
      </c>
      <c r="L43" s="12">
        <f t="shared" si="3"/>
        <v>0</v>
      </c>
    </row>
    <row r="44" spans="1:12" ht="15.75" x14ac:dyDescent="0.25">
      <c r="A44" s="3" t="s">
        <v>122</v>
      </c>
      <c r="B44" s="4" t="s">
        <v>123</v>
      </c>
      <c r="C44" s="8" t="s">
        <v>124</v>
      </c>
      <c r="D44" s="16">
        <v>196620.46</v>
      </c>
      <c r="E44" s="16">
        <v>32049.1</v>
      </c>
      <c r="F44" s="16">
        <v>32049.1</v>
      </c>
      <c r="G44" s="16">
        <v>196620.46</v>
      </c>
      <c r="H44" s="16">
        <v>32049.1</v>
      </c>
      <c r="I44" s="16">
        <v>32049.1</v>
      </c>
      <c r="J44" s="12">
        <f t="shared" si="1"/>
        <v>0</v>
      </c>
      <c r="K44" s="12">
        <f t="shared" si="2"/>
        <v>0</v>
      </c>
      <c r="L44" s="12">
        <f t="shared" si="3"/>
        <v>0</v>
      </c>
    </row>
    <row r="45" spans="1:12" ht="15.75" x14ac:dyDescent="0.25">
      <c r="A45" s="3" t="s">
        <v>125</v>
      </c>
      <c r="B45" s="4" t="s">
        <v>126</v>
      </c>
      <c r="C45" s="8" t="s">
        <v>127</v>
      </c>
      <c r="D45" s="16">
        <f t="shared" ref="D45:I45" si="11">+D46</f>
        <v>18161</v>
      </c>
      <c r="E45" s="16">
        <f t="shared" si="11"/>
        <v>18961.099999999999</v>
      </c>
      <c r="F45" s="16">
        <f t="shared" si="11"/>
        <v>18961.099999999999</v>
      </c>
      <c r="G45" s="16">
        <f t="shared" si="11"/>
        <v>18291.3</v>
      </c>
      <c r="H45" s="16">
        <f t="shared" si="11"/>
        <v>18961.099999999999</v>
      </c>
      <c r="I45" s="16">
        <f t="shared" si="11"/>
        <v>18961.099999999999</v>
      </c>
      <c r="J45" s="12">
        <f t="shared" si="1"/>
        <v>130.29999999999927</v>
      </c>
      <c r="K45" s="12">
        <f t="shared" si="2"/>
        <v>0</v>
      </c>
      <c r="L45" s="12">
        <f t="shared" si="3"/>
        <v>0</v>
      </c>
    </row>
    <row r="46" spans="1:12" ht="15.75" x14ac:dyDescent="0.25">
      <c r="A46" s="3" t="s">
        <v>128</v>
      </c>
      <c r="B46" s="4" t="s">
        <v>129</v>
      </c>
      <c r="C46" s="8" t="s">
        <v>130</v>
      </c>
      <c r="D46" s="18">
        <v>18161</v>
      </c>
      <c r="E46" s="18">
        <v>18961.099999999999</v>
      </c>
      <c r="F46" s="18">
        <v>18961.099999999999</v>
      </c>
      <c r="G46" s="18">
        <v>18291.3</v>
      </c>
      <c r="H46" s="18">
        <v>18961.099999999999</v>
      </c>
      <c r="I46" s="18">
        <v>18961.099999999999</v>
      </c>
      <c r="J46" s="12">
        <f t="shared" si="1"/>
        <v>130.29999999999927</v>
      </c>
      <c r="K46" s="12">
        <f t="shared" si="2"/>
        <v>0</v>
      </c>
      <c r="L46" s="12">
        <f t="shared" si="3"/>
        <v>0</v>
      </c>
    </row>
    <row r="47" spans="1:12" ht="15.75" x14ac:dyDescent="0.25">
      <c r="A47" s="20" t="s">
        <v>131</v>
      </c>
      <c r="B47" s="21"/>
      <c r="C47" s="13"/>
      <c r="D47" s="11">
        <f t="shared" ref="D47:I47" si="12">D6+D14+D16+D19+D24+D29+D34+D37+D43+D45</f>
        <v>2327114.8070000005</v>
      </c>
      <c r="E47" s="11">
        <f t="shared" si="12"/>
        <v>1550735.16</v>
      </c>
      <c r="F47" s="11">
        <f t="shared" si="12"/>
        <v>1483792.4100000001</v>
      </c>
      <c r="G47" s="11">
        <f t="shared" si="12"/>
        <v>2390991.2199999997</v>
      </c>
      <c r="H47" s="11">
        <f t="shared" si="12"/>
        <v>1550735.16</v>
      </c>
      <c r="I47" s="11">
        <f t="shared" si="12"/>
        <v>1483792.4100000001</v>
      </c>
      <c r="J47" s="11">
        <f t="shared" si="1"/>
        <v>63876.412999999244</v>
      </c>
      <c r="K47" s="11">
        <f t="shared" si="2"/>
        <v>0</v>
      </c>
      <c r="L47" s="11">
        <f t="shared" si="3"/>
        <v>0</v>
      </c>
    </row>
  </sheetData>
  <mergeCells count="2">
    <mergeCell ref="B2:K2"/>
    <mergeCell ref="A47:B47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7"/>
  <sheetViews>
    <sheetView workbookViewId="0">
      <selection activeCell="G47" sqref="G47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6" width="21.28515625" style="1" customWidth="1"/>
    <col min="7" max="7" width="20.570312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9" t="s">
        <v>135</v>
      </c>
      <c r="C2" s="19"/>
      <c r="D2" s="19"/>
      <c r="E2" s="19"/>
      <c r="F2" s="19"/>
      <c r="G2" s="19"/>
      <c r="H2" s="19"/>
      <c r="I2" s="19"/>
      <c r="J2" s="19"/>
      <c r="K2" s="19"/>
    </row>
    <row r="3" spans="1:12" x14ac:dyDescent="0.25">
      <c r="L3" s="14" t="s">
        <v>136</v>
      </c>
    </row>
    <row r="4" spans="1:12" ht="60" x14ac:dyDescent="0.25">
      <c r="A4" s="17" t="s">
        <v>0</v>
      </c>
      <c r="B4" s="17" t="s">
        <v>174</v>
      </c>
      <c r="C4" s="17" t="s">
        <v>1</v>
      </c>
      <c r="D4" s="17" t="s">
        <v>190</v>
      </c>
      <c r="E4" s="17" t="s">
        <v>191</v>
      </c>
      <c r="F4" s="17" t="s">
        <v>192</v>
      </c>
      <c r="G4" s="17" t="s">
        <v>193</v>
      </c>
      <c r="H4" s="17" t="s">
        <v>155</v>
      </c>
      <c r="I4" s="17" t="s">
        <v>156</v>
      </c>
      <c r="J4" s="17" t="s">
        <v>5</v>
      </c>
      <c r="K4" s="17" t="s">
        <v>6</v>
      </c>
      <c r="L4" s="17" t="s">
        <v>7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132</v>
      </c>
      <c r="K5" s="2" t="s">
        <v>133</v>
      </c>
      <c r="L5" s="2" t="s">
        <v>134</v>
      </c>
    </row>
    <row r="6" spans="1:12" ht="15.75" x14ac:dyDescent="0.25">
      <c r="A6" s="3" t="s">
        <v>8</v>
      </c>
      <c r="B6" s="4" t="s">
        <v>9</v>
      </c>
      <c r="C6" s="6" t="s">
        <v>10</v>
      </c>
      <c r="D6" s="15">
        <f t="shared" ref="D6:I6" si="0">D7+D8+D9+D11+D12+D13+D10</f>
        <v>229491.36</v>
      </c>
      <c r="E6" s="15">
        <f t="shared" si="0"/>
        <v>195975.21</v>
      </c>
      <c r="F6" s="15">
        <f t="shared" si="0"/>
        <v>195975.2</v>
      </c>
      <c r="G6" s="15">
        <f t="shared" si="0"/>
        <v>246804.5</v>
      </c>
      <c r="H6" s="15">
        <f t="shared" si="0"/>
        <v>195975.21</v>
      </c>
      <c r="I6" s="15">
        <f t="shared" si="0"/>
        <v>195975.2</v>
      </c>
      <c r="J6" s="12">
        <f t="shared" ref="J6:J47" si="1">G6-D6</f>
        <v>17313.140000000014</v>
      </c>
      <c r="K6" s="12">
        <f t="shared" ref="K6:K47" si="2">H6-E6</f>
        <v>0</v>
      </c>
      <c r="L6" s="12">
        <f t="shared" ref="L6:L47" si="3">I6-F6</f>
        <v>0</v>
      </c>
    </row>
    <row r="7" spans="1:12" ht="47.25" x14ac:dyDescent="0.25">
      <c r="A7" s="5" t="s">
        <v>11</v>
      </c>
      <c r="B7" s="4" t="s">
        <v>12</v>
      </c>
      <c r="C7" s="8" t="s">
        <v>13</v>
      </c>
      <c r="D7" s="16">
        <v>7219.1</v>
      </c>
      <c r="E7" s="16">
        <v>7048.6</v>
      </c>
      <c r="F7" s="16">
        <v>7110.6</v>
      </c>
      <c r="G7" s="16">
        <v>7821.1</v>
      </c>
      <c r="H7" s="16">
        <v>7048.6</v>
      </c>
      <c r="I7" s="16">
        <v>7110.6</v>
      </c>
      <c r="J7" s="12">
        <f t="shared" si="1"/>
        <v>602</v>
      </c>
      <c r="K7" s="12">
        <f t="shared" si="2"/>
        <v>0</v>
      </c>
      <c r="L7" s="12">
        <f t="shared" si="3"/>
        <v>0</v>
      </c>
    </row>
    <row r="8" spans="1:12" ht="63" x14ac:dyDescent="0.25">
      <c r="A8" s="3" t="s">
        <v>14</v>
      </c>
      <c r="B8" s="4" t="s">
        <v>15</v>
      </c>
      <c r="C8" s="8" t="s">
        <v>16</v>
      </c>
      <c r="D8" s="16">
        <v>4681.18</v>
      </c>
      <c r="E8" s="16">
        <v>4819.55</v>
      </c>
      <c r="F8" s="16">
        <v>4819.5</v>
      </c>
      <c r="G8" s="16">
        <v>4935.8999999999996</v>
      </c>
      <c r="H8" s="16">
        <v>4819.55</v>
      </c>
      <c r="I8" s="16">
        <v>4819.5</v>
      </c>
      <c r="J8" s="12">
        <f t="shared" si="1"/>
        <v>254.71999999999935</v>
      </c>
      <c r="K8" s="12">
        <f t="shared" si="2"/>
        <v>0</v>
      </c>
      <c r="L8" s="12">
        <f t="shared" si="3"/>
        <v>0</v>
      </c>
    </row>
    <row r="9" spans="1:12" ht="63" x14ac:dyDescent="0.25">
      <c r="A9" s="3" t="s">
        <v>17</v>
      </c>
      <c r="B9" s="4" t="s">
        <v>18</v>
      </c>
      <c r="C9" s="8" t="s">
        <v>19</v>
      </c>
      <c r="D9" s="16">
        <v>145130</v>
      </c>
      <c r="E9" s="16">
        <v>147255.59</v>
      </c>
      <c r="F9" s="16">
        <v>147193.60000000001</v>
      </c>
      <c r="G9" s="16">
        <v>159814.70000000001</v>
      </c>
      <c r="H9" s="16">
        <v>147255.59</v>
      </c>
      <c r="I9" s="16">
        <v>147193.60000000001</v>
      </c>
      <c r="J9" s="12">
        <f t="shared" si="1"/>
        <v>14684.700000000012</v>
      </c>
      <c r="K9" s="12">
        <f t="shared" si="2"/>
        <v>0</v>
      </c>
      <c r="L9" s="12">
        <f t="shared" si="3"/>
        <v>0</v>
      </c>
    </row>
    <row r="10" spans="1:12" ht="15.75" x14ac:dyDescent="0.25">
      <c r="A10" s="5" t="s">
        <v>20</v>
      </c>
      <c r="B10" s="4" t="s">
        <v>21</v>
      </c>
      <c r="C10" s="8" t="s">
        <v>22</v>
      </c>
      <c r="D10" s="16">
        <v>1.5</v>
      </c>
      <c r="E10" s="16">
        <v>0</v>
      </c>
      <c r="F10" s="16">
        <v>0</v>
      </c>
      <c r="G10" s="16">
        <v>1.5</v>
      </c>
      <c r="H10" s="16">
        <v>0</v>
      </c>
      <c r="I10" s="16">
        <v>0</v>
      </c>
      <c r="J10" s="12">
        <f t="shared" si="1"/>
        <v>0</v>
      </c>
      <c r="K10" s="12">
        <f t="shared" si="2"/>
        <v>0</v>
      </c>
      <c r="L10" s="12">
        <f t="shared" si="3"/>
        <v>0</v>
      </c>
    </row>
    <row r="11" spans="1:12" ht="47.25" x14ac:dyDescent="0.25">
      <c r="A11" s="3" t="s">
        <v>23</v>
      </c>
      <c r="B11" s="4" t="s">
        <v>24</v>
      </c>
      <c r="C11" s="8" t="s">
        <v>25</v>
      </c>
      <c r="D11" s="16">
        <v>26313.58</v>
      </c>
      <c r="E11" s="16">
        <v>27354.95</v>
      </c>
      <c r="F11" s="16">
        <v>27355</v>
      </c>
      <c r="G11" s="16">
        <v>28611</v>
      </c>
      <c r="H11" s="16">
        <v>27354.95</v>
      </c>
      <c r="I11" s="16">
        <v>27355</v>
      </c>
      <c r="J11" s="12">
        <f t="shared" si="1"/>
        <v>2297.4199999999983</v>
      </c>
      <c r="K11" s="12">
        <f t="shared" si="2"/>
        <v>0</v>
      </c>
      <c r="L11" s="12">
        <f t="shared" si="3"/>
        <v>0</v>
      </c>
    </row>
    <row r="12" spans="1:12" ht="15.75" x14ac:dyDescent="0.25">
      <c r="A12" s="3" t="s">
        <v>26</v>
      </c>
      <c r="B12" s="4" t="s">
        <v>27</v>
      </c>
      <c r="C12" s="8" t="s">
        <v>28</v>
      </c>
      <c r="D12" s="16">
        <v>2500</v>
      </c>
      <c r="E12" s="16">
        <v>5000</v>
      </c>
      <c r="F12" s="16">
        <v>5000</v>
      </c>
      <c r="G12" s="16">
        <v>2500</v>
      </c>
      <c r="H12" s="16">
        <v>5000</v>
      </c>
      <c r="I12" s="16">
        <v>5000</v>
      </c>
      <c r="J12" s="12">
        <f t="shared" si="1"/>
        <v>0</v>
      </c>
      <c r="K12" s="12">
        <f t="shared" si="2"/>
        <v>0</v>
      </c>
      <c r="L12" s="12">
        <f t="shared" si="3"/>
        <v>0</v>
      </c>
    </row>
    <row r="13" spans="1:12" ht="15.75" x14ac:dyDescent="0.25">
      <c r="A13" s="5" t="s">
        <v>29</v>
      </c>
      <c r="B13" s="4" t="s">
        <v>30</v>
      </c>
      <c r="C13" s="8" t="s">
        <v>31</v>
      </c>
      <c r="D13" s="16">
        <v>43646</v>
      </c>
      <c r="E13" s="16">
        <v>4496.5200000000004</v>
      </c>
      <c r="F13" s="16">
        <v>4496.5</v>
      </c>
      <c r="G13" s="16">
        <v>43120.3</v>
      </c>
      <c r="H13" s="16">
        <v>4496.5200000000004</v>
      </c>
      <c r="I13" s="16">
        <v>4496.5</v>
      </c>
      <c r="J13" s="12">
        <f t="shared" si="1"/>
        <v>-525.69999999999709</v>
      </c>
      <c r="K13" s="12">
        <f t="shared" si="2"/>
        <v>0</v>
      </c>
      <c r="L13" s="12">
        <f t="shared" si="3"/>
        <v>0</v>
      </c>
    </row>
    <row r="14" spans="1:12" ht="15.75" x14ac:dyDescent="0.25">
      <c r="A14" s="3" t="s">
        <v>32</v>
      </c>
      <c r="B14" s="4" t="s">
        <v>33</v>
      </c>
      <c r="C14" s="8" t="s">
        <v>34</v>
      </c>
      <c r="D14" s="16">
        <f t="shared" ref="D14:I14" si="4">D15</f>
        <v>432.3</v>
      </c>
      <c r="E14" s="16">
        <f t="shared" si="4"/>
        <v>435.9</v>
      </c>
      <c r="F14" s="16">
        <f t="shared" si="4"/>
        <v>0</v>
      </c>
      <c r="G14" s="16">
        <f t="shared" si="4"/>
        <v>432.3</v>
      </c>
      <c r="H14" s="16">
        <f t="shared" si="4"/>
        <v>435.9</v>
      </c>
      <c r="I14" s="16">
        <f t="shared" si="4"/>
        <v>0</v>
      </c>
      <c r="J14" s="12">
        <f t="shared" si="1"/>
        <v>0</v>
      </c>
      <c r="K14" s="12">
        <f t="shared" si="2"/>
        <v>0</v>
      </c>
      <c r="L14" s="12">
        <f t="shared" si="3"/>
        <v>0</v>
      </c>
    </row>
    <row r="15" spans="1:12" ht="15.75" x14ac:dyDescent="0.25">
      <c r="A15" s="3" t="s">
        <v>35</v>
      </c>
      <c r="B15" s="4" t="s">
        <v>36</v>
      </c>
      <c r="C15" s="8" t="s">
        <v>37</v>
      </c>
      <c r="D15" s="16">
        <v>432.3</v>
      </c>
      <c r="E15" s="16">
        <v>435.9</v>
      </c>
      <c r="F15" s="16">
        <v>0</v>
      </c>
      <c r="G15" s="16">
        <v>432.3</v>
      </c>
      <c r="H15" s="16">
        <v>435.9</v>
      </c>
      <c r="I15" s="16">
        <v>0</v>
      </c>
      <c r="J15" s="12">
        <f t="shared" si="1"/>
        <v>0</v>
      </c>
      <c r="K15" s="12">
        <f t="shared" si="2"/>
        <v>0</v>
      </c>
      <c r="L15" s="12">
        <f t="shared" si="3"/>
        <v>0</v>
      </c>
    </row>
    <row r="16" spans="1:12" ht="31.5" x14ac:dyDescent="0.25">
      <c r="A16" s="3" t="s">
        <v>38</v>
      </c>
      <c r="B16" s="4" t="s">
        <v>39</v>
      </c>
      <c r="C16" s="8" t="s">
        <v>40</v>
      </c>
      <c r="D16" s="16">
        <f>D17++D18</f>
        <v>35143</v>
      </c>
      <c r="E16" s="16">
        <f>E17+E18</f>
        <v>30085.8</v>
      </c>
      <c r="F16" s="16">
        <f>F17+F18</f>
        <v>30489.8</v>
      </c>
      <c r="G16" s="16">
        <f>G17++G18</f>
        <v>39397.4</v>
      </c>
      <c r="H16" s="16">
        <f>H17+H18</f>
        <v>30085.8</v>
      </c>
      <c r="I16" s="16">
        <f>I17+I18</f>
        <v>30489.8</v>
      </c>
      <c r="J16" s="12">
        <f t="shared" si="1"/>
        <v>4254.4000000000015</v>
      </c>
      <c r="K16" s="12">
        <f t="shared" si="2"/>
        <v>0</v>
      </c>
      <c r="L16" s="12">
        <f t="shared" si="3"/>
        <v>0</v>
      </c>
    </row>
    <row r="17" spans="1:12" ht="47.25" x14ac:dyDescent="0.25">
      <c r="A17" s="5" t="s">
        <v>41</v>
      </c>
      <c r="B17" s="4" t="s">
        <v>42</v>
      </c>
      <c r="C17" s="8" t="s">
        <v>43</v>
      </c>
      <c r="D17" s="16">
        <v>30849.7</v>
      </c>
      <c r="E17" s="16">
        <v>29985.8</v>
      </c>
      <c r="F17" s="16">
        <v>29959.8</v>
      </c>
      <c r="G17" s="16">
        <v>35104.1</v>
      </c>
      <c r="H17" s="16">
        <v>29985.8</v>
      </c>
      <c r="I17" s="16">
        <v>29959.8</v>
      </c>
      <c r="J17" s="12">
        <f t="shared" si="1"/>
        <v>4254.3999999999978</v>
      </c>
      <c r="K17" s="12">
        <f t="shared" si="2"/>
        <v>0</v>
      </c>
      <c r="L17" s="12">
        <f t="shared" si="3"/>
        <v>0</v>
      </c>
    </row>
    <row r="18" spans="1:12" ht="15.75" x14ac:dyDescent="0.25">
      <c r="A18" s="3" t="s">
        <v>44</v>
      </c>
      <c r="B18" s="4" t="s">
        <v>45</v>
      </c>
      <c r="C18" s="8" t="s">
        <v>46</v>
      </c>
      <c r="D18" s="16">
        <v>4293.3</v>
      </c>
      <c r="E18" s="16">
        <v>100</v>
      </c>
      <c r="F18" s="16">
        <v>530</v>
      </c>
      <c r="G18" s="16">
        <v>4293.3</v>
      </c>
      <c r="H18" s="16">
        <v>100</v>
      </c>
      <c r="I18" s="16">
        <v>530</v>
      </c>
      <c r="J18" s="12">
        <f t="shared" si="1"/>
        <v>0</v>
      </c>
      <c r="K18" s="12">
        <f t="shared" si="2"/>
        <v>0</v>
      </c>
      <c r="L18" s="12">
        <f t="shared" si="3"/>
        <v>0</v>
      </c>
    </row>
    <row r="19" spans="1:12" ht="15.75" x14ac:dyDescent="0.25">
      <c r="A19" s="3" t="s">
        <v>47</v>
      </c>
      <c r="B19" s="4" t="s">
        <v>48</v>
      </c>
      <c r="C19" s="8" t="s">
        <v>49</v>
      </c>
      <c r="D19" s="16">
        <f t="shared" ref="D19:I19" si="5">+D21+D23+D22+D20</f>
        <v>219606.40000000002</v>
      </c>
      <c r="E19" s="16">
        <f t="shared" si="5"/>
        <v>121302.51999999999</v>
      </c>
      <c r="F19" s="16">
        <f t="shared" si="5"/>
        <v>108590.63</v>
      </c>
      <c r="G19" s="16">
        <f t="shared" si="5"/>
        <v>225164.2</v>
      </c>
      <c r="H19" s="16">
        <f t="shared" si="5"/>
        <v>121302.51999999999</v>
      </c>
      <c r="I19" s="16">
        <f t="shared" si="5"/>
        <v>108590.63</v>
      </c>
      <c r="J19" s="12">
        <f t="shared" si="1"/>
        <v>5557.7999999999884</v>
      </c>
      <c r="K19" s="12">
        <f t="shared" si="2"/>
        <v>0</v>
      </c>
      <c r="L19" s="12">
        <f t="shared" si="3"/>
        <v>0</v>
      </c>
    </row>
    <row r="20" spans="1:12" ht="15.75" x14ac:dyDescent="0.25">
      <c r="A20" s="3" t="s">
        <v>50</v>
      </c>
      <c r="B20" s="4" t="s">
        <v>51</v>
      </c>
      <c r="C20" s="8" t="s">
        <v>52</v>
      </c>
      <c r="D20" s="16">
        <v>2200</v>
      </c>
      <c r="E20" s="16">
        <v>2200</v>
      </c>
      <c r="F20" s="16">
        <v>2200</v>
      </c>
      <c r="G20" s="16">
        <v>2200</v>
      </c>
      <c r="H20" s="16">
        <v>2200</v>
      </c>
      <c r="I20" s="16">
        <v>2200</v>
      </c>
      <c r="J20" s="12">
        <f t="shared" si="1"/>
        <v>0</v>
      </c>
      <c r="K20" s="12">
        <f t="shared" si="2"/>
        <v>0</v>
      </c>
      <c r="L20" s="12">
        <f t="shared" si="3"/>
        <v>0</v>
      </c>
    </row>
    <row r="21" spans="1:12" ht="15.75" x14ac:dyDescent="0.25">
      <c r="A21" s="3" t="s">
        <v>53</v>
      </c>
      <c r="B21" s="4" t="s">
        <v>54</v>
      </c>
      <c r="C21" s="8" t="s">
        <v>55</v>
      </c>
      <c r="D21" s="16">
        <v>22541.9</v>
      </c>
      <c r="E21" s="16">
        <v>23849.3</v>
      </c>
      <c r="F21" s="16">
        <v>25184.9</v>
      </c>
      <c r="G21" s="16">
        <v>22541.9</v>
      </c>
      <c r="H21" s="16">
        <v>23849.3</v>
      </c>
      <c r="I21" s="16">
        <v>25184.9</v>
      </c>
      <c r="J21" s="12">
        <f t="shared" si="1"/>
        <v>0</v>
      </c>
      <c r="K21" s="12">
        <f t="shared" si="2"/>
        <v>0</v>
      </c>
      <c r="L21" s="12">
        <f t="shared" si="3"/>
        <v>0</v>
      </c>
    </row>
    <row r="22" spans="1:12" ht="15.75" x14ac:dyDescent="0.25">
      <c r="A22" s="3" t="s">
        <v>56</v>
      </c>
      <c r="B22" s="4" t="s">
        <v>57</v>
      </c>
      <c r="C22" s="8" t="s">
        <v>58</v>
      </c>
      <c r="D22" s="16">
        <v>98745.7</v>
      </c>
      <c r="E22" s="16">
        <v>50545.24</v>
      </c>
      <c r="F22" s="16">
        <v>38637.03</v>
      </c>
      <c r="G22" s="16">
        <v>103983.5</v>
      </c>
      <c r="H22" s="16">
        <v>50545.24</v>
      </c>
      <c r="I22" s="16">
        <v>38637.03</v>
      </c>
      <c r="J22" s="12">
        <f t="shared" si="1"/>
        <v>5237.8000000000029</v>
      </c>
      <c r="K22" s="12">
        <f t="shared" si="2"/>
        <v>0</v>
      </c>
      <c r="L22" s="12">
        <f t="shared" si="3"/>
        <v>0</v>
      </c>
    </row>
    <row r="23" spans="1:12" ht="15.75" x14ac:dyDescent="0.25">
      <c r="A23" s="3" t="s">
        <v>59</v>
      </c>
      <c r="B23" s="4" t="s">
        <v>60</v>
      </c>
      <c r="C23" s="8" t="s">
        <v>61</v>
      </c>
      <c r="D23" s="16">
        <v>96118.8</v>
      </c>
      <c r="E23" s="16">
        <v>44707.98</v>
      </c>
      <c r="F23" s="16">
        <v>42568.7</v>
      </c>
      <c r="G23" s="16">
        <v>96438.8</v>
      </c>
      <c r="H23" s="16">
        <v>44707.98</v>
      </c>
      <c r="I23" s="16">
        <v>42568.7</v>
      </c>
      <c r="J23" s="12">
        <f t="shared" si="1"/>
        <v>320</v>
      </c>
      <c r="K23" s="12">
        <f t="shared" si="2"/>
        <v>0</v>
      </c>
      <c r="L23" s="12">
        <f t="shared" si="3"/>
        <v>0</v>
      </c>
    </row>
    <row r="24" spans="1:12" ht="15.75" x14ac:dyDescent="0.25">
      <c r="A24" s="3" t="s">
        <v>62</v>
      </c>
      <c r="B24" s="4" t="s">
        <v>63</v>
      </c>
      <c r="C24" s="8" t="s">
        <v>64</v>
      </c>
      <c r="D24" s="16">
        <f t="shared" ref="D24:I24" si="6">D25+D26+D27+D28</f>
        <v>976796.1</v>
      </c>
      <c r="E24" s="16">
        <f t="shared" si="6"/>
        <v>446056.13</v>
      </c>
      <c r="F24" s="16">
        <f t="shared" si="6"/>
        <v>419109.07999999996</v>
      </c>
      <c r="G24" s="16">
        <f t="shared" si="6"/>
        <v>974894.39999999991</v>
      </c>
      <c r="H24" s="16">
        <f t="shared" si="6"/>
        <v>445942.55</v>
      </c>
      <c r="I24" s="16">
        <f t="shared" si="6"/>
        <v>419109.07999999996</v>
      </c>
      <c r="J24" s="12">
        <f t="shared" si="1"/>
        <v>-1901.7000000000698</v>
      </c>
      <c r="K24" s="12">
        <f t="shared" si="2"/>
        <v>-113.5800000000163</v>
      </c>
      <c r="L24" s="12">
        <f t="shared" si="3"/>
        <v>0</v>
      </c>
    </row>
    <row r="25" spans="1:12" ht="15.75" x14ac:dyDescent="0.25">
      <c r="A25" s="3" t="s">
        <v>65</v>
      </c>
      <c r="B25" s="4" t="s">
        <v>66</v>
      </c>
      <c r="C25" s="8" t="s">
        <v>67</v>
      </c>
      <c r="D25" s="16">
        <v>342002.1</v>
      </c>
      <c r="E25" s="16">
        <v>63604.11</v>
      </c>
      <c r="F25" s="16">
        <v>8839.8799999999992</v>
      </c>
      <c r="G25" s="16">
        <v>340812.5</v>
      </c>
      <c r="H25" s="16">
        <v>63604.11</v>
      </c>
      <c r="I25" s="16">
        <v>8839.8799999999992</v>
      </c>
      <c r="J25" s="12">
        <f t="shared" si="1"/>
        <v>-1189.5999999999767</v>
      </c>
      <c r="K25" s="12">
        <f t="shared" si="2"/>
        <v>0</v>
      </c>
      <c r="L25" s="12">
        <f t="shared" si="3"/>
        <v>0</v>
      </c>
    </row>
    <row r="26" spans="1:12" ht="15.75" x14ac:dyDescent="0.25">
      <c r="A26" s="3" t="s">
        <v>68</v>
      </c>
      <c r="B26" s="4" t="s">
        <v>69</v>
      </c>
      <c r="C26" s="8" t="s">
        <v>70</v>
      </c>
      <c r="D26" s="16">
        <v>547843.6</v>
      </c>
      <c r="E26" s="16">
        <v>329396.34000000003</v>
      </c>
      <c r="F26" s="16">
        <v>356350.8</v>
      </c>
      <c r="G26" s="16">
        <v>548543.6</v>
      </c>
      <c r="H26" s="16">
        <v>329396.34000000003</v>
      </c>
      <c r="I26" s="16">
        <v>356350.8</v>
      </c>
      <c r="J26" s="12">
        <f t="shared" si="1"/>
        <v>700</v>
      </c>
      <c r="K26" s="12">
        <f t="shared" si="2"/>
        <v>0</v>
      </c>
      <c r="L26" s="12">
        <f t="shared" si="3"/>
        <v>0</v>
      </c>
    </row>
    <row r="27" spans="1:12" ht="15.75" x14ac:dyDescent="0.25">
      <c r="A27" s="3" t="s">
        <v>71</v>
      </c>
      <c r="B27" s="4" t="s">
        <v>72</v>
      </c>
      <c r="C27" s="8" t="s">
        <v>73</v>
      </c>
      <c r="D27" s="16">
        <v>67687.600000000006</v>
      </c>
      <c r="E27" s="16">
        <v>33260.58</v>
      </c>
      <c r="F27" s="16">
        <v>34123.300000000003</v>
      </c>
      <c r="G27" s="16">
        <v>64594.1</v>
      </c>
      <c r="H27" s="16">
        <v>33147</v>
      </c>
      <c r="I27" s="16">
        <v>34123.300000000003</v>
      </c>
      <c r="J27" s="12">
        <f t="shared" si="1"/>
        <v>-3093.5000000000073</v>
      </c>
      <c r="K27" s="12">
        <f t="shared" si="2"/>
        <v>-113.58000000000175</v>
      </c>
      <c r="L27" s="12">
        <f t="shared" si="3"/>
        <v>0</v>
      </c>
    </row>
    <row r="28" spans="1:12" ht="31.5" x14ac:dyDescent="0.25">
      <c r="A28" s="3" t="s">
        <v>74</v>
      </c>
      <c r="B28" s="4" t="s">
        <v>75</v>
      </c>
      <c r="C28" s="8" t="s">
        <v>76</v>
      </c>
      <c r="D28" s="16">
        <v>19262.8</v>
      </c>
      <c r="E28" s="16">
        <v>19795.099999999999</v>
      </c>
      <c r="F28" s="16">
        <v>19795.099999999999</v>
      </c>
      <c r="G28" s="16">
        <v>20944.2</v>
      </c>
      <c r="H28" s="16">
        <v>19795.099999999999</v>
      </c>
      <c r="I28" s="16">
        <v>19795.099999999999</v>
      </c>
      <c r="J28" s="12">
        <f t="shared" si="1"/>
        <v>1681.4000000000015</v>
      </c>
      <c r="K28" s="12">
        <f t="shared" si="2"/>
        <v>0</v>
      </c>
      <c r="L28" s="12">
        <f t="shared" si="3"/>
        <v>0</v>
      </c>
    </row>
    <row r="29" spans="1:12" ht="15.75" x14ac:dyDescent="0.25">
      <c r="A29" s="3" t="s">
        <v>77</v>
      </c>
      <c r="B29" s="4" t="s">
        <v>78</v>
      </c>
      <c r="C29" s="8" t="s">
        <v>79</v>
      </c>
      <c r="D29" s="16">
        <f t="shared" ref="D29:I29" si="7">D30+D31+D32+D33</f>
        <v>525428.19999999995</v>
      </c>
      <c r="E29" s="16">
        <f t="shared" si="7"/>
        <v>529189.19999999995</v>
      </c>
      <c r="F29" s="16">
        <f t="shared" si="7"/>
        <v>502552.80000000005</v>
      </c>
      <c r="G29" s="16">
        <f t="shared" si="7"/>
        <v>560044.36</v>
      </c>
      <c r="H29" s="16">
        <f t="shared" si="7"/>
        <v>529189.19999999995</v>
      </c>
      <c r="I29" s="16">
        <f t="shared" si="7"/>
        <v>502552.80000000005</v>
      </c>
      <c r="J29" s="12">
        <f t="shared" si="1"/>
        <v>34616.160000000033</v>
      </c>
      <c r="K29" s="12">
        <f t="shared" si="2"/>
        <v>0</v>
      </c>
      <c r="L29" s="12">
        <f t="shared" si="3"/>
        <v>0</v>
      </c>
    </row>
    <row r="30" spans="1:12" ht="15.75" x14ac:dyDescent="0.25">
      <c r="A30" s="3" t="s">
        <v>80</v>
      </c>
      <c r="B30" s="4" t="s">
        <v>81</v>
      </c>
      <c r="C30" s="8" t="s">
        <v>82</v>
      </c>
      <c r="D30" s="16">
        <v>123572.4</v>
      </c>
      <c r="E30" s="16">
        <v>118223.7</v>
      </c>
      <c r="F30" s="16">
        <v>116224.2</v>
      </c>
      <c r="G30" s="16">
        <v>133459.6</v>
      </c>
      <c r="H30" s="16">
        <v>118223.7</v>
      </c>
      <c r="I30" s="16">
        <v>116224.2</v>
      </c>
      <c r="J30" s="12">
        <f t="shared" si="1"/>
        <v>9887.2000000000116</v>
      </c>
      <c r="K30" s="12">
        <f t="shared" si="2"/>
        <v>0</v>
      </c>
      <c r="L30" s="12">
        <f t="shared" si="3"/>
        <v>0</v>
      </c>
    </row>
    <row r="31" spans="1:12" ht="15.75" x14ac:dyDescent="0.25">
      <c r="A31" s="3" t="s">
        <v>83</v>
      </c>
      <c r="B31" s="4" t="s">
        <v>84</v>
      </c>
      <c r="C31" s="8" t="s">
        <v>85</v>
      </c>
      <c r="D31" s="16">
        <v>325617.8</v>
      </c>
      <c r="E31" s="16">
        <v>338402.1</v>
      </c>
      <c r="F31" s="16">
        <v>315608.40000000002</v>
      </c>
      <c r="G31" s="16">
        <v>346154.94</v>
      </c>
      <c r="H31" s="16">
        <v>338402.1</v>
      </c>
      <c r="I31" s="16">
        <v>315608.40000000002</v>
      </c>
      <c r="J31" s="12">
        <f t="shared" si="1"/>
        <v>20537.140000000014</v>
      </c>
      <c r="K31" s="12">
        <f t="shared" si="2"/>
        <v>0</v>
      </c>
      <c r="L31" s="12">
        <f t="shared" si="3"/>
        <v>0</v>
      </c>
    </row>
    <row r="32" spans="1:12" ht="15.75" x14ac:dyDescent="0.25">
      <c r="A32" s="3" t="s">
        <v>86</v>
      </c>
      <c r="B32" s="4" t="s">
        <v>87</v>
      </c>
      <c r="C32" s="8" t="s">
        <v>88</v>
      </c>
      <c r="D32" s="16">
        <v>15853.7</v>
      </c>
      <c r="E32" s="16">
        <v>10909.8</v>
      </c>
      <c r="F32" s="16">
        <v>10909.8</v>
      </c>
      <c r="G32" s="16">
        <v>16359.97</v>
      </c>
      <c r="H32" s="16">
        <v>10909.8</v>
      </c>
      <c r="I32" s="16">
        <v>10909.8</v>
      </c>
      <c r="J32" s="12">
        <f t="shared" si="1"/>
        <v>506.26999999999862</v>
      </c>
      <c r="K32" s="12">
        <f t="shared" si="2"/>
        <v>0</v>
      </c>
      <c r="L32" s="12">
        <f t="shared" si="3"/>
        <v>0</v>
      </c>
    </row>
    <row r="33" spans="1:12" ht="15.75" x14ac:dyDescent="0.25">
      <c r="A33" s="3" t="s">
        <v>89</v>
      </c>
      <c r="B33" s="4" t="s">
        <v>90</v>
      </c>
      <c r="C33" s="8" t="s">
        <v>91</v>
      </c>
      <c r="D33" s="16">
        <v>60384.3</v>
      </c>
      <c r="E33" s="16">
        <v>61653.599999999999</v>
      </c>
      <c r="F33" s="16">
        <v>59810.400000000001</v>
      </c>
      <c r="G33" s="16">
        <v>64069.85</v>
      </c>
      <c r="H33" s="16">
        <v>61653.599999999999</v>
      </c>
      <c r="I33" s="16">
        <v>59810.400000000001</v>
      </c>
      <c r="J33" s="12">
        <f t="shared" si="1"/>
        <v>3685.5499999999956</v>
      </c>
      <c r="K33" s="12">
        <f t="shared" si="2"/>
        <v>0</v>
      </c>
      <c r="L33" s="12">
        <f t="shared" si="3"/>
        <v>0</v>
      </c>
    </row>
    <row r="34" spans="1:12" ht="15.75" x14ac:dyDescent="0.25">
      <c r="A34" s="3" t="s">
        <v>92</v>
      </c>
      <c r="B34" s="4" t="s">
        <v>93</v>
      </c>
      <c r="C34" s="8" t="s">
        <v>94</v>
      </c>
      <c r="D34" s="16">
        <f t="shared" ref="D34:I34" si="8">D35+D36</f>
        <v>113372.1</v>
      </c>
      <c r="E34" s="16">
        <f t="shared" si="8"/>
        <v>109836.8</v>
      </c>
      <c r="F34" s="16">
        <f t="shared" si="8"/>
        <v>109829.4</v>
      </c>
      <c r="G34" s="16">
        <f t="shared" si="8"/>
        <v>122538.34999999999</v>
      </c>
      <c r="H34" s="16">
        <f t="shared" si="8"/>
        <v>109836.8</v>
      </c>
      <c r="I34" s="16">
        <f t="shared" si="8"/>
        <v>109829.4</v>
      </c>
      <c r="J34" s="12">
        <f t="shared" si="1"/>
        <v>9166.2499999999854</v>
      </c>
      <c r="K34" s="12">
        <f t="shared" si="2"/>
        <v>0</v>
      </c>
      <c r="L34" s="12">
        <f t="shared" si="3"/>
        <v>0</v>
      </c>
    </row>
    <row r="35" spans="1:12" ht="15.75" x14ac:dyDescent="0.25">
      <c r="A35" s="3" t="s">
        <v>95</v>
      </c>
      <c r="B35" s="4" t="s">
        <v>96</v>
      </c>
      <c r="C35" s="8" t="s">
        <v>97</v>
      </c>
      <c r="D35" s="16">
        <v>89641.3</v>
      </c>
      <c r="E35" s="16">
        <v>85669.3</v>
      </c>
      <c r="F35" s="16">
        <v>85661.8</v>
      </c>
      <c r="G35" s="16">
        <v>96857.87</v>
      </c>
      <c r="H35" s="16">
        <v>85669.3</v>
      </c>
      <c r="I35" s="16">
        <v>85661.8</v>
      </c>
      <c r="J35" s="12">
        <f t="shared" si="1"/>
        <v>7216.5699999999924</v>
      </c>
      <c r="K35" s="12">
        <f t="shared" si="2"/>
        <v>0</v>
      </c>
      <c r="L35" s="12">
        <f t="shared" si="3"/>
        <v>0</v>
      </c>
    </row>
    <row r="36" spans="1:12" ht="15.75" x14ac:dyDescent="0.25">
      <c r="A36" s="3" t="s">
        <v>98</v>
      </c>
      <c r="B36" s="4" t="s">
        <v>99</v>
      </c>
      <c r="C36" s="8" t="s">
        <v>100</v>
      </c>
      <c r="D36" s="16">
        <v>23730.799999999999</v>
      </c>
      <c r="E36" s="16">
        <v>24167.5</v>
      </c>
      <c r="F36" s="16">
        <v>24167.599999999999</v>
      </c>
      <c r="G36" s="16">
        <v>25680.48</v>
      </c>
      <c r="H36" s="16">
        <v>24167.5</v>
      </c>
      <c r="I36" s="16">
        <v>24167.599999999999</v>
      </c>
      <c r="J36" s="12">
        <f t="shared" si="1"/>
        <v>1949.6800000000003</v>
      </c>
      <c r="K36" s="12">
        <f t="shared" si="2"/>
        <v>0</v>
      </c>
      <c r="L36" s="12">
        <f t="shared" si="3"/>
        <v>0</v>
      </c>
    </row>
    <row r="37" spans="1:12" ht="15.75" x14ac:dyDescent="0.25">
      <c r="A37" s="3" t="s">
        <v>101</v>
      </c>
      <c r="B37" s="4" t="s">
        <v>102</v>
      </c>
      <c r="C37" s="8" t="s">
        <v>103</v>
      </c>
      <c r="D37" s="16">
        <f t="shared" ref="D37:I37" si="9">D38+D39+D40+D41+D42</f>
        <v>75810</v>
      </c>
      <c r="E37" s="16">
        <f t="shared" si="9"/>
        <v>66843.400000000009</v>
      </c>
      <c r="F37" s="16">
        <f t="shared" si="9"/>
        <v>66235.3</v>
      </c>
      <c r="G37" s="16">
        <f t="shared" si="9"/>
        <v>111799.70000000001</v>
      </c>
      <c r="H37" s="16">
        <f t="shared" si="9"/>
        <v>66843.400000000009</v>
      </c>
      <c r="I37" s="16">
        <f t="shared" si="9"/>
        <v>66235.3</v>
      </c>
      <c r="J37" s="12">
        <f t="shared" si="1"/>
        <v>35989.700000000012</v>
      </c>
      <c r="K37" s="12">
        <f t="shared" si="2"/>
        <v>0</v>
      </c>
      <c r="L37" s="12">
        <f t="shared" si="3"/>
        <v>0</v>
      </c>
    </row>
    <row r="38" spans="1:12" ht="15.75" x14ac:dyDescent="0.25">
      <c r="A38" s="3" t="s">
        <v>104</v>
      </c>
      <c r="B38" s="4" t="s">
        <v>105</v>
      </c>
      <c r="C38" s="8" t="s">
        <v>106</v>
      </c>
      <c r="D38" s="16">
        <v>500</v>
      </c>
      <c r="E38" s="16">
        <v>500</v>
      </c>
      <c r="F38" s="16">
        <v>500</v>
      </c>
      <c r="G38" s="16">
        <v>500</v>
      </c>
      <c r="H38" s="16">
        <v>500</v>
      </c>
      <c r="I38" s="16">
        <v>500</v>
      </c>
      <c r="J38" s="12">
        <f t="shared" si="1"/>
        <v>0</v>
      </c>
      <c r="K38" s="12">
        <f t="shared" si="2"/>
        <v>0</v>
      </c>
      <c r="L38" s="12">
        <f t="shared" si="3"/>
        <v>0</v>
      </c>
    </row>
    <row r="39" spans="1:12" ht="15.75" x14ac:dyDescent="0.25">
      <c r="A39" s="3" t="s">
        <v>107</v>
      </c>
      <c r="B39" s="4" t="s">
        <v>108</v>
      </c>
      <c r="C39" s="8" t="s">
        <v>109</v>
      </c>
      <c r="D39" s="16">
        <v>27882</v>
      </c>
      <c r="E39" s="16">
        <v>27882</v>
      </c>
      <c r="F39" s="16">
        <v>27882</v>
      </c>
      <c r="G39" s="16">
        <v>29587</v>
      </c>
      <c r="H39" s="16">
        <v>27882</v>
      </c>
      <c r="I39" s="16">
        <v>27882</v>
      </c>
      <c r="J39" s="12">
        <f t="shared" si="1"/>
        <v>1705</v>
      </c>
      <c r="K39" s="12">
        <f t="shared" si="2"/>
        <v>0</v>
      </c>
      <c r="L39" s="12">
        <f t="shared" si="3"/>
        <v>0</v>
      </c>
    </row>
    <row r="40" spans="1:12" ht="15.75" x14ac:dyDescent="0.25">
      <c r="A40" s="3" t="s">
        <v>110</v>
      </c>
      <c r="B40" s="4" t="s">
        <v>111</v>
      </c>
      <c r="C40" s="8" t="s">
        <v>112</v>
      </c>
      <c r="D40" s="16">
        <v>24780.799999999999</v>
      </c>
      <c r="E40" s="16">
        <v>18835.400000000001</v>
      </c>
      <c r="F40" s="16">
        <v>18227.3</v>
      </c>
      <c r="G40" s="16">
        <v>24780.799999999999</v>
      </c>
      <c r="H40" s="16">
        <v>18835.400000000001</v>
      </c>
      <c r="I40" s="16">
        <v>18227.3</v>
      </c>
      <c r="J40" s="12">
        <f t="shared" si="1"/>
        <v>0</v>
      </c>
      <c r="K40" s="12">
        <f t="shared" si="2"/>
        <v>0</v>
      </c>
      <c r="L40" s="12">
        <f t="shared" si="3"/>
        <v>0</v>
      </c>
    </row>
    <row r="41" spans="1:12" ht="15.75" x14ac:dyDescent="0.25">
      <c r="A41" s="3" t="s">
        <v>113</v>
      </c>
      <c r="B41" s="4" t="s">
        <v>114</v>
      </c>
      <c r="C41" s="8" t="s">
        <v>115</v>
      </c>
      <c r="D41" s="16">
        <v>2315.8000000000002</v>
      </c>
      <c r="E41" s="16">
        <v>2315.8000000000002</v>
      </c>
      <c r="F41" s="16">
        <v>2315.8000000000002</v>
      </c>
      <c r="G41" s="16">
        <v>2315.8000000000002</v>
      </c>
      <c r="H41" s="16">
        <v>2315.8000000000002</v>
      </c>
      <c r="I41" s="16">
        <v>2315.8000000000002</v>
      </c>
      <c r="J41" s="12">
        <f t="shared" si="1"/>
        <v>0</v>
      </c>
      <c r="K41" s="12">
        <f t="shared" si="2"/>
        <v>0</v>
      </c>
      <c r="L41" s="12">
        <f t="shared" si="3"/>
        <v>0</v>
      </c>
    </row>
    <row r="42" spans="1:12" ht="15.75" x14ac:dyDescent="0.25">
      <c r="A42" s="3" t="s">
        <v>116</v>
      </c>
      <c r="B42" s="4" t="s">
        <v>117</v>
      </c>
      <c r="C42" s="8" t="s">
        <v>118</v>
      </c>
      <c r="D42" s="16">
        <v>20331.400000000001</v>
      </c>
      <c r="E42" s="16">
        <v>17310.2</v>
      </c>
      <c r="F42" s="16">
        <v>17310.2</v>
      </c>
      <c r="G42" s="16">
        <v>54616.1</v>
      </c>
      <c r="H42" s="16">
        <v>17310.2</v>
      </c>
      <c r="I42" s="16">
        <v>17310.2</v>
      </c>
      <c r="J42" s="12">
        <f t="shared" si="1"/>
        <v>34284.699999999997</v>
      </c>
      <c r="K42" s="12">
        <f t="shared" si="2"/>
        <v>0</v>
      </c>
      <c r="L42" s="12">
        <f t="shared" si="3"/>
        <v>0</v>
      </c>
    </row>
    <row r="43" spans="1:12" ht="15.75" x14ac:dyDescent="0.25">
      <c r="A43" s="3" t="s">
        <v>119</v>
      </c>
      <c r="B43" s="4" t="s">
        <v>120</v>
      </c>
      <c r="C43" s="8" t="s">
        <v>121</v>
      </c>
      <c r="D43" s="16">
        <f t="shared" ref="D43:I43" si="10">D44</f>
        <v>196620.46</v>
      </c>
      <c r="E43" s="16">
        <f t="shared" si="10"/>
        <v>32049.1</v>
      </c>
      <c r="F43" s="16">
        <f t="shared" si="10"/>
        <v>32049.1</v>
      </c>
      <c r="G43" s="16">
        <f t="shared" si="10"/>
        <v>197838.4</v>
      </c>
      <c r="H43" s="16">
        <f t="shared" si="10"/>
        <v>32049.1</v>
      </c>
      <c r="I43" s="16">
        <f t="shared" si="10"/>
        <v>32049.1</v>
      </c>
      <c r="J43" s="12">
        <f t="shared" si="1"/>
        <v>1217.9400000000023</v>
      </c>
      <c r="K43" s="12">
        <f t="shared" si="2"/>
        <v>0</v>
      </c>
      <c r="L43" s="12">
        <f t="shared" si="3"/>
        <v>0</v>
      </c>
    </row>
    <row r="44" spans="1:12" ht="15.75" x14ac:dyDescent="0.25">
      <c r="A44" s="3" t="s">
        <v>122</v>
      </c>
      <c r="B44" s="4" t="s">
        <v>123</v>
      </c>
      <c r="C44" s="8" t="s">
        <v>124</v>
      </c>
      <c r="D44" s="16">
        <v>196620.46</v>
      </c>
      <c r="E44" s="16">
        <v>32049.1</v>
      </c>
      <c r="F44" s="16">
        <v>32049.1</v>
      </c>
      <c r="G44" s="16">
        <v>197838.4</v>
      </c>
      <c r="H44" s="16">
        <v>32049.1</v>
      </c>
      <c r="I44" s="16">
        <v>32049.1</v>
      </c>
      <c r="J44" s="12">
        <f t="shared" si="1"/>
        <v>1217.9400000000023</v>
      </c>
      <c r="K44" s="12">
        <f t="shared" si="2"/>
        <v>0</v>
      </c>
      <c r="L44" s="12">
        <f t="shared" si="3"/>
        <v>0</v>
      </c>
    </row>
    <row r="45" spans="1:12" ht="15.75" x14ac:dyDescent="0.25">
      <c r="A45" s="3" t="s">
        <v>125</v>
      </c>
      <c r="B45" s="4" t="s">
        <v>126</v>
      </c>
      <c r="C45" s="8" t="s">
        <v>127</v>
      </c>
      <c r="D45" s="16">
        <f t="shared" ref="D45:I45" si="11">+D46</f>
        <v>18291.3</v>
      </c>
      <c r="E45" s="16">
        <f t="shared" si="11"/>
        <v>18961.099999999999</v>
      </c>
      <c r="F45" s="16">
        <f t="shared" si="11"/>
        <v>18961.099999999999</v>
      </c>
      <c r="G45" s="16">
        <f t="shared" si="11"/>
        <v>19864.5</v>
      </c>
      <c r="H45" s="16">
        <f t="shared" si="11"/>
        <v>18961.099999999999</v>
      </c>
      <c r="I45" s="16">
        <f t="shared" si="11"/>
        <v>18961.099999999999</v>
      </c>
      <c r="J45" s="12">
        <f t="shared" si="1"/>
        <v>1573.2000000000007</v>
      </c>
      <c r="K45" s="12">
        <f t="shared" si="2"/>
        <v>0</v>
      </c>
      <c r="L45" s="12">
        <f t="shared" si="3"/>
        <v>0</v>
      </c>
    </row>
    <row r="46" spans="1:12" ht="15.75" x14ac:dyDescent="0.25">
      <c r="A46" s="3" t="s">
        <v>128</v>
      </c>
      <c r="B46" s="4" t="s">
        <v>129</v>
      </c>
      <c r="C46" s="8" t="s">
        <v>130</v>
      </c>
      <c r="D46" s="18">
        <v>18291.3</v>
      </c>
      <c r="E46" s="18">
        <v>18961.099999999999</v>
      </c>
      <c r="F46" s="18">
        <v>18961.099999999999</v>
      </c>
      <c r="G46" s="18">
        <v>19864.5</v>
      </c>
      <c r="H46" s="18">
        <v>18961.099999999999</v>
      </c>
      <c r="I46" s="18">
        <v>18961.099999999999</v>
      </c>
      <c r="J46" s="12">
        <f t="shared" si="1"/>
        <v>1573.2000000000007</v>
      </c>
      <c r="K46" s="12">
        <f t="shared" si="2"/>
        <v>0</v>
      </c>
      <c r="L46" s="12">
        <f t="shared" si="3"/>
        <v>0</v>
      </c>
    </row>
    <row r="47" spans="1:12" ht="15.75" x14ac:dyDescent="0.25">
      <c r="A47" s="20" t="s">
        <v>131</v>
      </c>
      <c r="B47" s="21"/>
      <c r="C47" s="13"/>
      <c r="D47" s="11">
        <f t="shared" ref="D47:I47" si="12">D6+D14+D16+D19+D24+D29+D34+D37+D43+D45</f>
        <v>2390991.2199999997</v>
      </c>
      <c r="E47" s="11">
        <f t="shared" si="12"/>
        <v>1550735.16</v>
      </c>
      <c r="F47" s="11">
        <f t="shared" si="12"/>
        <v>1483792.4100000001</v>
      </c>
      <c r="G47" s="11">
        <f t="shared" si="12"/>
        <v>2498778.11</v>
      </c>
      <c r="H47" s="11">
        <f t="shared" si="12"/>
        <v>1550621.58</v>
      </c>
      <c r="I47" s="11">
        <f t="shared" si="12"/>
        <v>1483792.4100000001</v>
      </c>
      <c r="J47" s="11">
        <f t="shared" si="1"/>
        <v>107786.89000000013</v>
      </c>
      <c r="K47" s="11">
        <f t="shared" si="2"/>
        <v>-113.57999999984168</v>
      </c>
      <c r="L47" s="11">
        <f t="shared" si="3"/>
        <v>0</v>
      </c>
    </row>
  </sheetData>
  <mergeCells count="2">
    <mergeCell ref="B2:K2"/>
    <mergeCell ref="A47:B47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7"/>
  <sheetViews>
    <sheetView workbookViewId="0">
      <selection activeCell="I47" sqref="I47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85546875" style="1" customWidth="1"/>
    <col min="6" max="6" width="19.85546875" style="1" customWidth="1"/>
    <col min="7" max="7" width="21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9" t="s">
        <v>135</v>
      </c>
      <c r="C2" s="19"/>
      <c r="D2" s="19"/>
      <c r="E2" s="19"/>
      <c r="F2" s="19"/>
      <c r="G2" s="19"/>
      <c r="H2" s="19"/>
      <c r="I2" s="19"/>
      <c r="J2" s="19"/>
      <c r="K2" s="19"/>
    </row>
    <row r="3" spans="1:12" x14ac:dyDescent="0.25">
      <c r="L3" s="14" t="s">
        <v>136</v>
      </c>
    </row>
    <row r="4" spans="1:12" ht="60" x14ac:dyDescent="0.25">
      <c r="A4" s="17" t="s">
        <v>0</v>
      </c>
      <c r="B4" s="17" t="s">
        <v>174</v>
      </c>
      <c r="C4" s="17" t="s">
        <v>1</v>
      </c>
      <c r="D4" s="17" t="s">
        <v>193</v>
      </c>
      <c r="E4" s="17" t="s">
        <v>194</v>
      </c>
      <c r="F4" s="17" t="s">
        <v>195</v>
      </c>
      <c r="G4" s="17" t="s">
        <v>196</v>
      </c>
      <c r="H4" s="17" t="s">
        <v>158</v>
      </c>
      <c r="I4" s="17" t="s">
        <v>157</v>
      </c>
      <c r="J4" s="17" t="s">
        <v>5</v>
      </c>
      <c r="K4" s="17" t="s">
        <v>6</v>
      </c>
      <c r="L4" s="17" t="s">
        <v>7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132</v>
      </c>
      <c r="K5" s="2" t="s">
        <v>133</v>
      </c>
      <c r="L5" s="2" t="s">
        <v>134</v>
      </c>
    </row>
    <row r="6" spans="1:12" ht="15.75" x14ac:dyDescent="0.25">
      <c r="A6" s="3" t="s">
        <v>8</v>
      </c>
      <c r="B6" s="4" t="s">
        <v>9</v>
      </c>
      <c r="C6" s="6" t="s">
        <v>10</v>
      </c>
      <c r="D6" s="15">
        <f t="shared" ref="D6" si="0">D7+D8+D9+D11+D12+D13+D10</f>
        <v>246804.5</v>
      </c>
      <c r="E6" s="15">
        <f t="shared" ref="E6" si="1">E7+E8+E9+E11+E12+E13+E10</f>
        <v>195975.21</v>
      </c>
      <c r="F6" s="15">
        <f t="shared" ref="F6" si="2">F7+F8+F9+F11+F12+F13+F10</f>
        <v>195975.2</v>
      </c>
      <c r="G6" s="15">
        <f>G7+G8+G9+G11+G12+G13+G10</f>
        <v>209738.06200000001</v>
      </c>
      <c r="H6" s="15">
        <f>H7+H8+H9+H11+H12+H13+H10</f>
        <v>195975.22</v>
      </c>
      <c r="I6" s="15">
        <f>I7+I8+I9+I11+I12+I13+I10</f>
        <v>195975.2</v>
      </c>
      <c r="J6" s="12">
        <f t="shared" ref="J6:L47" si="3">G6-D6</f>
        <v>-37066.437999999995</v>
      </c>
      <c r="K6" s="12">
        <f t="shared" si="3"/>
        <v>1.0000000009313226E-2</v>
      </c>
      <c r="L6" s="12">
        <f t="shared" si="3"/>
        <v>0</v>
      </c>
    </row>
    <row r="7" spans="1:12" ht="47.25" x14ac:dyDescent="0.25">
      <c r="A7" s="5" t="s">
        <v>11</v>
      </c>
      <c r="B7" s="4" t="s">
        <v>12</v>
      </c>
      <c r="C7" s="8" t="s">
        <v>13</v>
      </c>
      <c r="D7" s="16">
        <v>7821.1</v>
      </c>
      <c r="E7" s="16">
        <v>7048.6</v>
      </c>
      <c r="F7" s="16">
        <v>7110.6</v>
      </c>
      <c r="G7" s="16">
        <v>7219.1450000000004</v>
      </c>
      <c r="H7" s="16">
        <v>7110.6</v>
      </c>
      <c r="I7" s="16">
        <v>7110.6</v>
      </c>
      <c r="J7" s="12">
        <f t="shared" si="3"/>
        <v>-601.95499999999993</v>
      </c>
      <c r="K7" s="12">
        <f t="shared" si="3"/>
        <v>62</v>
      </c>
      <c r="L7" s="12">
        <f t="shared" si="3"/>
        <v>0</v>
      </c>
    </row>
    <row r="8" spans="1:12" ht="63" x14ac:dyDescent="0.25">
      <c r="A8" s="3" t="s">
        <v>14</v>
      </c>
      <c r="B8" s="4" t="s">
        <v>15</v>
      </c>
      <c r="C8" s="8" t="s">
        <v>16</v>
      </c>
      <c r="D8" s="16">
        <v>4935.8999999999996</v>
      </c>
      <c r="E8" s="16">
        <v>4819.55</v>
      </c>
      <c r="F8" s="16">
        <v>4819.5</v>
      </c>
      <c r="G8" s="16">
        <v>4935.942</v>
      </c>
      <c r="H8" s="16">
        <v>4819.55</v>
      </c>
      <c r="I8" s="16">
        <v>4819.5</v>
      </c>
      <c r="J8" s="12">
        <f t="shared" si="3"/>
        <v>4.2000000000371074E-2</v>
      </c>
      <c r="K8" s="12">
        <f t="shared" si="3"/>
        <v>0</v>
      </c>
      <c r="L8" s="12">
        <f t="shared" si="3"/>
        <v>0</v>
      </c>
    </row>
    <row r="9" spans="1:12" ht="63" x14ac:dyDescent="0.25">
      <c r="A9" s="3" t="s">
        <v>17</v>
      </c>
      <c r="B9" s="4" t="s">
        <v>18</v>
      </c>
      <c r="C9" s="8" t="s">
        <v>19</v>
      </c>
      <c r="D9" s="16">
        <v>159814.70000000001</v>
      </c>
      <c r="E9" s="16">
        <v>147255.59</v>
      </c>
      <c r="F9" s="16">
        <v>147193.60000000001</v>
      </c>
      <c r="G9" s="16">
        <v>158693.1</v>
      </c>
      <c r="H9" s="16">
        <v>147193.60000000001</v>
      </c>
      <c r="I9" s="16">
        <v>147193.60000000001</v>
      </c>
      <c r="J9" s="12">
        <f t="shared" si="3"/>
        <v>-1121.6000000000058</v>
      </c>
      <c r="K9" s="12">
        <f t="shared" si="3"/>
        <v>-61.989999999990687</v>
      </c>
      <c r="L9" s="12">
        <f t="shared" si="3"/>
        <v>0</v>
      </c>
    </row>
    <row r="10" spans="1:12" ht="15.75" x14ac:dyDescent="0.25">
      <c r="A10" s="5" t="s">
        <v>20</v>
      </c>
      <c r="B10" s="4" t="s">
        <v>21</v>
      </c>
      <c r="C10" s="8" t="s">
        <v>22</v>
      </c>
      <c r="D10" s="16">
        <v>1.5</v>
      </c>
      <c r="E10" s="16">
        <v>0</v>
      </c>
      <c r="F10" s="16">
        <v>0</v>
      </c>
      <c r="G10" s="16">
        <v>1.5</v>
      </c>
      <c r="H10" s="16">
        <v>0</v>
      </c>
      <c r="I10" s="16">
        <v>0</v>
      </c>
      <c r="J10" s="12">
        <f t="shared" si="3"/>
        <v>0</v>
      </c>
      <c r="K10" s="12">
        <f t="shared" si="3"/>
        <v>0</v>
      </c>
      <c r="L10" s="12">
        <f t="shared" si="3"/>
        <v>0</v>
      </c>
    </row>
    <row r="11" spans="1:12" ht="47.25" x14ac:dyDescent="0.25">
      <c r="A11" s="3" t="s">
        <v>23</v>
      </c>
      <c r="B11" s="4" t="s">
        <v>24</v>
      </c>
      <c r="C11" s="8" t="s">
        <v>25</v>
      </c>
      <c r="D11" s="16">
        <v>28611</v>
      </c>
      <c r="E11" s="16">
        <v>27354.95</v>
      </c>
      <c r="F11" s="16">
        <v>27355</v>
      </c>
      <c r="G11" s="16">
        <v>28413.4</v>
      </c>
      <c r="H11" s="16">
        <v>27354.95</v>
      </c>
      <c r="I11" s="16">
        <v>27355</v>
      </c>
      <c r="J11" s="12">
        <f t="shared" si="3"/>
        <v>-197.59999999999854</v>
      </c>
      <c r="K11" s="12">
        <f t="shared" si="3"/>
        <v>0</v>
      </c>
      <c r="L11" s="12">
        <f t="shared" si="3"/>
        <v>0</v>
      </c>
    </row>
    <row r="12" spans="1:12" ht="15.75" x14ac:dyDescent="0.25">
      <c r="A12" s="3" t="s">
        <v>26</v>
      </c>
      <c r="B12" s="4" t="s">
        <v>27</v>
      </c>
      <c r="C12" s="8" t="s">
        <v>28</v>
      </c>
      <c r="D12" s="16">
        <v>2500</v>
      </c>
      <c r="E12" s="16">
        <v>5000</v>
      </c>
      <c r="F12" s="16">
        <v>5000</v>
      </c>
      <c r="G12" s="16">
        <v>2500</v>
      </c>
      <c r="H12" s="16">
        <v>5000</v>
      </c>
      <c r="I12" s="16">
        <v>5000</v>
      </c>
      <c r="J12" s="12">
        <f t="shared" si="3"/>
        <v>0</v>
      </c>
      <c r="K12" s="12">
        <f t="shared" si="3"/>
        <v>0</v>
      </c>
      <c r="L12" s="12">
        <f t="shared" si="3"/>
        <v>0</v>
      </c>
    </row>
    <row r="13" spans="1:12" ht="15.75" x14ac:dyDescent="0.25">
      <c r="A13" s="5" t="s">
        <v>29</v>
      </c>
      <c r="B13" s="4" t="s">
        <v>30</v>
      </c>
      <c r="C13" s="8" t="s">
        <v>31</v>
      </c>
      <c r="D13" s="16">
        <v>43120.3</v>
      </c>
      <c r="E13" s="16">
        <v>4496.5200000000004</v>
      </c>
      <c r="F13" s="16">
        <v>4496.5</v>
      </c>
      <c r="G13" s="16">
        <v>7974.9750000000004</v>
      </c>
      <c r="H13" s="16">
        <v>4496.5200000000004</v>
      </c>
      <c r="I13" s="16">
        <v>4496.5</v>
      </c>
      <c r="J13" s="12">
        <f t="shared" si="3"/>
        <v>-35145.325000000004</v>
      </c>
      <c r="K13" s="12">
        <f t="shared" si="3"/>
        <v>0</v>
      </c>
      <c r="L13" s="12">
        <f t="shared" si="3"/>
        <v>0</v>
      </c>
    </row>
    <row r="14" spans="1:12" ht="15.75" x14ac:dyDescent="0.25">
      <c r="A14" s="3" t="s">
        <v>32</v>
      </c>
      <c r="B14" s="4" t="s">
        <v>33</v>
      </c>
      <c r="C14" s="8" t="s">
        <v>34</v>
      </c>
      <c r="D14" s="16">
        <f t="shared" ref="D14" si="4">D15</f>
        <v>432.3</v>
      </c>
      <c r="E14" s="16">
        <f t="shared" ref="E14" si="5">E15</f>
        <v>435.9</v>
      </c>
      <c r="F14" s="16">
        <f t="shared" ref="F14" si="6">F15</f>
        <v>0</v>
      </c>
      <c r="G14" s="16">
        <f>G15</f>
        <v>432.3</v>
      </c>
      <c r="H14" s="16">
        <f>H15</f>
        <v>435.9</v>
      </c>
      <c r="I14" s="16">
        <f>I15</f>
        <v>0</v>
      </c>
      <c r="J14" s="12">
        <f t="shared" si="3"/>
        <v>0</v>
      </c>
      <c r="K14" s="12">
        <f t="shared" si="3"/>
        <v>0</v>
      </c>
      <c r="L14" s="12">
        <f t="shared" si="3"/>
        <v>0</v>
      </c>
    </row>
    <row r="15" spans="1:12" ht="15.75" x14ac:dyDescent="0.25">
      <c r="A15" s="3" t="s">
        <v>35</v>
      </c>
      <c r="B15" s="4" t="s">
        <v>36</v>
      </c>
      <c r="C15" s="8" t="s">
        <v>37</v>
      </c>
      <c r="D15" s="16">
        <v>432.3</v>
      </c>
      <c r="E15" s="16">
        <v>435.9</v>
      </c>
      <c r="F15" s="16">
        <v>0</v>
      </c>
      <c r="G15" s="16">
        <v>432.3</v>
      </c>
      <c r="H15" s="16">
        <v>435.9</v>
      </c>
      <c r="I15" s="16">
        <v>0</v>
      </c>
      <c r="J15" s="12">
        <f t="shared" si="3"/>
        <v>0</v>
      </c>
      <c r="K15" s="12">
        <f t="shared" si="3"/>
        <v>0</v>
      </c>
      <c r="L15" s="12">
        <f t="shared" si="3"/>
        <v>0</v>
      </c>
    </row>
    <row r="16" spans="1:12" ht="31.5" x14ac:dyDescent="0.25">
      <c r="A16" s="3" t="s">
        <v>38</v>
      </c>
      <c r="B16" s="4" t="s">
        <v>39</v>
      </c>
      <c r="C16" s="8" t="s">
        <v>40</v>
      </c>
      <c r="D16" s="16">
        <f>D17++D18</f>
        <v>39397.4</v>
      </c>
      <c r="E16" s="16">
        <f>E17+E18</f>
        <v>30085.8</v>
      </c>
      <c r="F16" s="16">
        <f>F17+F18</f>
        <v>30489.8</v>
      </c>
      <c r="G16" s="16">
        <f>G17++G18</f>
        <v>38771.239000000001</v>
      </c>
      <c r="H16" s="16">
        <f>H17+H18</f>
        <v>30085.8</v>
      </c>
      <c r="I16" s="16">
        <f>I17+I18</f>
        <v>30489.8</v>
      </c>
      <c r="J16" s="12">
        <f t="shared" si="3"/>
        <v>-626.16100000000006</v>
      </c>
      <c r="K16" s="12">
        <f t="shared" si="3"/>
        <v>0</v>
      </c>
      <c r="L16" s="12">
        <f t="shared" si="3"/>
        <v>0</v>
      </c>
    </row>
    <row r="17" spans="1:12" ht="47.25" x14ac:dyDescent="0.25">
      <c r="A17" s="5" t="s">
        <v>41</v>
      </c>
      <c r="B17" s="4" t="s">
        <v>42</v>
      </c>
      <c r="C17" s="8" t="s">
        <v>43</v>
      </c>
      <c r="D17" s="16">
        <v>35104.1</v>
      </c>
      <c r="E17" s="16">
        <v>29985.8</v>
      </c>
      <c r="F17" s="16">
        <v>29959.8</v>
      </c>
      <c r="G17" s="16">
        <v>34544.146000000001</v>
      </c>
      <c r="H17" s="16">
        <v>29985.8</v>
      </c>
      <c r="I17" s="16">
        <v>29959.8</v>
      </c>
      <c r="J17" s="12">
        <f t="shared" si="3"/>
        <v>-559.9539999999979</v>
      </c>
      <c r="K17" s="12">
        <f t="shared" si="3"/>
        <v>0</v>
      </c>
      <c r="L17" s="12">
        <f t="shared" si="3"/>
        <v>0</v>
      </c>
    </row>
    <row r="18" spans="1:12" ht="15.75" x14ac:dyDescent="0.25">
      <c r="A18" s="3" t="s">
        <v>44</v>
      </c>
      <c r="B18" s="4" t="s">
        <v>45</v>
      </c>
      <c r="C18" s="8" t="s">
        <v>46</v>
      </c>
      <c r="D18" s="16">
        <v>4293.3</v>
      </c>
      <c r="E18" s="16">
        <v>100</v>
      </c>
      <c r="F18" s="16">
        <v>530</v>
      </c>
      <c r="G18" s="16">
        <v>4227.0929999999998</v>
      </c>
      <c r="H18" s="16">
        <v>100</v>
      </c>
      <c r="I18" s="16">
        <v>530</v>
      </c>
      <c r="J18" s="12">
        <f t="shared" si="3"/>
        <v>-66.207000000000335</v>
      </c>
      <c r="K18" s="12">
        <f t="shared" si="3"/>
        <v>0</v>
      </c>
      <c r="L18" s="12">
        <f t="shared" si="3"/>
        <v>0</v>
      </c>
    </row>
    <row r="19" spans="1:12" ht="15.75" x14ac:dyDescent="0.25">
      <c r="A19" s="3" t="s">
        <v>47</v>
      </c>
      <c r="B19" s="4" t="s">
        <v>48</v>
      </c>
      <c r="C19" s="8" t="s">
        <v>49</v>
      </c>
      <c r="D19" s="16">
        <f t="shared" ref="D19" si="7">+D21+D23+D22+D20</f>
        <v>225164.2</v>
      </c>
      <c r="E19" s="16">
        <f t="shared" ref="E19" si="8">+E21+E23+E22+E20</f>
        <v>121302.51999999999</v>
      </c>
      <c r="F19" s="16">
        <f t="shared" ref="F19" si="9">+F21+F23+F22+F20</f>
        <v>108590.63</v>
      </c>
      <c r="G19" s="16">
        <f>+G21+G23+G22+G20</f>
        <v>238494.62</v>
      </c>
      <c r="H19" s="16">
        <f>+H21+H23+H22+H20</f>
        <v>121302.522</v>
      </c>
      <c r="I19" s="16">
        <f>+I21+I23+I22+I20</f>
        <v>108590.67200000001</v>
      </c>
      <c r="J19" s="12">
        <f t="shared" si="3"/>
        <v>13330.419999999984</v>
      </c>
      <c r="K19" s="12">
        <f t="shared" si="3"/>
        <v>2.0000000076834112E-3</v>
      </c>
      <c r="L19" s="12">
        <f t="shared" si="3"/>
        <v>4.2000000001280569E-2</v>
      </c>
    </row>
    <row r="20" spans="1:12" ht="15.75" x14ac:dyDescent="0.25">
      <c r="A20" s="3" t="s">
        <v>50</v>
      </c>
      <c r="B20" s="4" t="s">
        <v>51</v>
      </c>
      <c r="C20" s="8" t="s">
        <v>52</v>
      </c>
      <c r="D20" s="16">
        <v>2200</v>
      </c>
      <c r="E20" s="16">
        <v>2200</v>
      </c>
      <c r="F20" s="16">
        <v>2200</v>
      </c>
      <c r="G20" s="16">
        <v>2200</v>
      </c>
      <c r="H20" s="16">
        <v>2200</v>
      </c>
      <c r="I20" s="16">
        <v>2200</v>
      </c>
      <c r="J20" s="12">
        <f t="shared" si="3"/>
        <v>0</v>
      </c>
      <c r="K20" s="12">
        <f t="shared" si="3"/>
        <v>0</v>
      </c>
      <c r="L20" s="12">
        <f t="shared" si="3"/>
        <v>0</v>
      </c>
    </row>
    <row r="21" spans="1:12" ht="15.75" x14ac:dyDescent="0.25">
      <c r="A21" s="3" t="s">
        <v>53</v>
      </c>
      <c r="B21" s="4" t="s">
        <v>54</v>
      </c>
      <c r="C21" s="8" t="s">
        <v>55</v>
      </c>
      <c r="D21" s="16">
        <v>22541.9</v>
      </c>
      <c r="E21" s="16">
        <v>23849.3</v>
      </c>
      <c r="F21" s="16">
        <v>25184.9</v>
      </c>
      <c r="G21" s="16">
        <v>22541.9</v>
      </c>
      <c r="H21" s="16">
        <v>23849.3</v>
      </c>
      <c r="I21" s="16">
        <v>25184.9</v>
      </c>
      <c r="J21" s="12">
        <f t="shared" si="3"/>
        <v>0</v>
      </c>
      <c r="K21" s="12">
        <f t="shared" si="3"/>
        <v>0</v>
      </c>
      <c r="L21" s="12">
        <f t="shared" si="3"/>
        <v>0</v>
      </c>
    </row>
    <row r="22" spans="1:12" ht="15.75" x14ac:dyDescent="0.25">
      <c r="A22" s="3" t="s">
        <v>56</v>
      </c>
      <c r="B22" s="4" t="s">
        <v>57</v>
      </c>
      <c r="C22" s="8" t="s">
        <v>58</v>
      </c>
      <c r="D22" s="16">
        <v>103983.5</v>
      </c>
      <c r="E22" s="16">
        <v>50545.24</v>
      </c>
      <c r="F22" s="16">
        <v>38637.03</v>
      </c>
      <c r="G22" s="16">
        <v>117313.966</v>
      </c>
      <c r="H22" s="16">
        <v>50545.245999999999</v>
      </c>
      <c r="I22" s="16">
        <v>38637.025999999998</v>
      </c>
      <c r="J22" s="12">
        <f t="shared" si="3"/>
        <v>13330.466</v>
      </c>
      <c r="K22" s="12">
        <f t="shared" si="3"/>
        <v>6.0000000012223609E-3</v>
      </c>
      <c r="L22" s="12">
        <f t="shared" si="3"/>
        <v>-4.0000000008149073E-3</v>
      </c>
    </row>
    <row r="23" spans="1:12" ht="15.75" x14ac:dyDescent="0.25">
      <c r="A23" s="3" t="s">
        <v>59</v>
      </c>
      <c r="B23" s="4" t="s">
        <v>60</v>
      </c>
      <c r="C23" s="8" t="s">
        <v>61</v>
      </c>
      <c r="D23" s="16">
        <v>96438.8</v>
      </c>
      <c r="E23" s="16">
        <v>44707.98</v>
      </c>
      <c r="F23" s="16">
        <v>42568.7</v>
      </c>
      <c r="G23" s="16">
        <v>96438.754000000001</v>
      </c>
      <c r="H23" s="16">
        <v>44707.976000000002</v>
      </c>
      <c r="I23" s="16">
        <v>42568.745999999999</v>
      </c>
      <c r="J23" s="12">
        <f t="shared" si="3"/>
        <v>-4.6000000002095476E-2</v>
      </c>
      <c r="K23" s="12">
        <f t="shared" si="3"/>
        <v>-4.0000000008149073E-3</v>
      </c>
      <c r="L23" s="12">
        <f t="shared" si="3"/>
        <v>4.6000000002095476E-2</v>
      </c>
    </row>
    <row r="24" spans="1:12" ht="15.75" x14ac:dyDescent="0.25">
      <c r="A24" s="3" t="s">
        <v>62</v>
      </c>
      <c r="B24" s="4" t="s">
        <v>63</v>
      </c>
      <c r="C24" s="8" t="s">
        <v>64</v>
      </c>
      <c r="D24" s="16">
        <f t="shared" ref="D24" si="10">D25+D26+D27+D28</f>
        <v>974894.39999999991</v>
      </c>
      <c r="E24" s="16">
        <f t="shared" ref="E24" si="11">E25+E26+E27+E28</f>
        <v>445942.55</v>
      </c>
      <c r="F24" s="16">
        <f t="shared" ref="F24" si="12">F25+F26+F27+F28</f>
        <v>419109.07999999996</v>
      </c>
      <c r="G24" s="16">
        <f>G25+G26+G27+G28</f>
        <v>990315.11399999994</v>
      </c>
      <c r="H24" s="16">
        <f>H25+H26+H27+H28</f>
        <v>445942.55499999993</v>
      </c>
      <c r="I24" s="16">
        <f>I25+I26+I27+I28</f>
        <v>419109.11899999995</v>
      </c>
      <c r="J24" s="12">
        <f t="shared" si="3"/>
        <v>15420.714000000036</v>
      </c>
      <c r="K24" s="12">
        <f t="shared" si="3"/>
        <v>4.999999946448952E-3</v>
      </c>
      <c r="L24" s="12">
        <f t="shared" si="3"/>
        <v>3.8999999989755452E-2</v>
      </c>
    </row>
    <row r="25" spans="1:12" ht="15.75" x14ac:dyDescent="0.25">
      <c r="A25" s="3" t="s">
        <v>65</v>
      </c>
      <c r="B25" s="4" t="s">
        <v>66</v>
      </c>
      <c r="C25" s="8" t="s">
        <v>67</v>
      </c>
      <c r="D25" s="16">
        <v>340812.5</v>
      </c>
      <c r="E25" s="16">
        <v>63604.11</v>
      </c>
      <c r="F25" s="16">
        <v>8839.8799999999992</v>
      </c>
      <c r="G25" s="16">
        <v>342325.913</v>
      </c>
      <c r="H25" s="16">
        <v>63604.11</v>
      </c>
      <c r="I25" s="16">
        <v>8839.8799999999992</v>
      </c>
      <c r="J25" s="12">
        <f t="shared" si="3"/>
        <v>1513.4130000000005</v>
      </c>
      <c r="K25" s="12">
        <f t="shared" si="3"/>
        <v>0</v>
      </c>
      <c r="L25" s="12">
        <f t="shared" si="3"/>
        <v>0</v>
      </c>
    </row>
    <row r="26" spans="1:12" ht="15.75" x14ac:dyDescent="0.25">
      <c r="A26" s="3" t="s">
        <v>68</v>
      </c>
      <c r="B26" s="4" t="s">
        <v>69</v>
      </c>
      <c r="C26" s="8" t="s">
        <v>70</v>
      </c>
      <c r="D26" s="16">
        <v>548543.6</v>
      </c>
      <c r="E26" s="16">
        <v>329396.34000000003</v>
      </c>
      <c r="F26" s="16">
        <v>356350.8</v>
      </c>
      <c r="G26" s="16">
        <v>553286.71900000004</v>
      </c>
      <c r="H26" s="16">
        <v>329396.34899999999</v>
      </c>
      <c r="I26" s="16">
        <v>356350.8</v>
      </c>
      <c r="J26" s="12">
        <f t="shared" si="3"/>
        <v>4743.1190000000643</v>
      </c>
      <c r="K26" s="12">
        <f t="shared" si="3"/>
        <v>8.9999999618157744E-3</v>
      </c>
      <c r="L26" s="12">
        <f t="shared" si="3"/>
        <v>0</v>
      </c>
    </row>
    <row r="27" spans="1:12" ht="15.75" x14ac:dyDescent="0.25">
      <c r="A27" s="3" t="s">
        <v>71</v>
      </c>
      <c r="B27" s="4" t="s">
        <v>72</v>
      </c>
      <c r="C27" s="8" t="s">
        <v>73</v>
      </c>
      <c r="D27" s="16">
        <v>64594.1</v>
      </c>
      <c r="E27" s="16">
        <v>33147</v>
      </c>
      <c r="F27" s="16">
        <v>34123.300000000003</v>
      </c>
      <c r="G27" s="16">
        <v>70603.116999999998</v>
      </c>
      <c r="H27" s="16">
        <v>33146.995999999999</v>
      </c>
      <c r="I27" s="16">
        <v>34123.339</v>
      </c>
      <c r="J27" s="12">
        <f t="shared" si="3"/>
        <v>6009.0169999999998</v>
      </c>
      <c r="K27" s="12">
        <f t="shared" si="3"/>
        <v>-4.0000000008149073E-3</v>
      </c>
      <c r="L27" s="12">
        <f t="shared" si="3"/>
        <v>3.8999999997031409E-2</v>
      </c>
    </row>
    <row r="28" spans="1:12" ht="31.5" x14ac:dyDescent="0.25">
      <c r="A28" s="3" t="s">
        <v>74</v>
      </c>
      <c r="B28" s="4" t="s">
        <v>75</v>
      </c>
      <c r="C28" s="8" t="s">
        <v>76</v>
      </c>
      <c r="D28" s="16">
        <v>20944.2</v>
      </c>
      <c r="E28" s="16">
        <v>19795.099999999999</v>
      </c>
      <c r="F28" s="16">
        <v>19795.099999999999</v>
      </c>
      <c r="G28" s="16">
        <v>24099.365000000002</v>
      </c>
      <c r="H28" s="16">
        <v>19795.099999999999</v>
      </c>
      <c r="I28" s="16">
        <v>19795.099999999999</v>
      </c>
      <c r="J28" s="12">
        <f t="shared" si="3"/>
        <v>3155.1650000000009</v>
      </c>
      <c r="K28" s="12">
        <f t="shared" si="3"/>
        <v>0</v>
      </c>
      <c r="L28" s="12">
        <f t="shared" si="3"/>
        <v>0</v>
      </c>
    </row>
    <row r="29" spans="1:12" ht="15.75" x14ac:dyDescent="0.25">
      <c r="A29" s="3" t="s">
        <v>77</v>
      </c>
      <c r="B29" s="4" t="s">
        <v>78</v>
      </c>
      <c r="C29" s="8" t="s">
        <v>79</v>
      </c>
      <c r="D29" s="16">
        <f t="shared" ref="D29" si="13">D30+D31+D32+D33</f>
        <v>560044.36</v>
      </c>
      <c r="E29" s="16">
        <f t="shared" ref="E29" si="14">E30+E31+E32+E33</f>
        <v>529189.19999999995</v>
      </c>
      <c r="F29" s="16">
        <f t="shared" ref="F29" si="15">F30+F31+F32+F33</f>
        <v>502552.80000000005</v>
      </c>
      <c r="G29" s="16">
        <f>G30+G31+G32+G33</f>
        <v>562452.66200000001</v>
      </c>
      <c r="H29" s="16">
        <f>H30+H31+H32+H33</f>
        <v>529189.24399999995</v>
      </c>
      <c r="I29" s="16">
        <f>I30+I31+I32+I33</f>
        <v>502552.80000000005</v>
      </c>
      <c r="J29" s="12">
        <f t="shared" si="3"/>
        <v>2408.3020000000251</v>
      </c>
      <c r="K29" s="12">
        <f t="shared" si="3"/>
        <v>4.3999999994412065E-2</v>
      </c>
      <c r="L29" s="12">
        <f t="shared" si="3"/>
        <v>0</v>
      </c>
    </row>
    <row r="30" spans="1:12" ht="15.75" x14ac:dyDescent="0.25">
      <c r="A30" s="3" t="s">
        <v>80</v>
      </c>
      <c r="B30" s="4" t="s">
        <v>81</v>
      </c>
      <c r="C30" s="8" t="s">
        <v>82</v>
      </c>
      <c r="D30" s="16">
        <v>133459.6</v>
      </c>
      <c r="E30" s="16">
        <v>118223.7</v>
      </c>
      <c r="F30" s="16">
        <v>116224.2</v>
      </c>
      <c r="G30" s="16">
        <v>133644.93700000001</v>
      </c>
      <c r="H30" s="16">
        <v>118223.74099999999</v>
      </c>
      <c r="I30" s="16">
        <v>116224.2</v>
      </c>
      <c r="J30" s="12">
        <f t="shared" si="3"/>
        <v>185.33699999999953</v>
      </c>
      <c r="K30" s="12">
        <f t="shared" si="3"/>
        <v>4.0999999997438863E-2</v>
      </c>
      <c r="L30" s="12">
        <f t="shared" si="3"/>
        <v>0</v>
      </c>
    </row>
    <row r="31" spans="1:12" ht="15.75" x14ac:dyDescent="0.25">
      <c r="A31" s="3" t="s">
        <v>83</v>
      </c>
      <c r="B31" s="4" t="s">
        <v>84</v>
      </c>
      <c r="C31" s="8" t="s">
        <v>85</v>
      </c>
      <c r="D31" s="16">
        <v>346154.94</v>
      </c>
      <c r="E31" s="16">
        <v>338402.1</v>
      </c>
      <c r="F31" s="16">
        <v>315608.40000000002</v>
      </c>
      <c r="G31" s="16">
        <v>348466.27100000001</v>
      </c>
      <c r="H31" s="16">
        <v>338402.14199999999</v>
      </c>
      <c r="I31" s="16">
        <v>315608.40000000002</v>
      </c>
      <c r="J31" s="12">
        <f t="shared" si="3"/>
        <v>2311.3310000000056</v>
      </c>
      <c r="K31" s="12">
        <f t="shared" si="3"/>
        <v>4.2000000015832484E-2</v>
      </c>
      <c r="L31" s="12">
        <f t="shared" si="3"/>
        <v>0</v>
      </c>
    </row>
    <row r="32" spans="1:12" ht="15.75" x14ac:dyDescent="0.25">
      <c r="A32" s="3" t="s">
        <v>86</v>
      </c>
      <c r="B32" s="4" t="s">
        <v>87</v>
      </c>
      <c r="C32" s="8" t="s">
        <v>88</v>
      </c>
      <c r="D32" s="16">
        <v>16359.97</v>
      </c>
      <c r="E32" s="16">
        <v>10909.8</v>
      </c>
      <c r="F32" s="16">
        <v>10909.8</v>
      </c>
      <c r="G32" s="16">
        <v>16359.971</v>
      </c>
      <c r="H32" s="16">
        <v>10909.751</v>
      </c>
      <c r="I32" s="16">
        <v>10909.8</v>
      </c>
      <c r="J32" s="12">
        <f t="shared" si="3"/>
        <v>1.0000000002037268E-3</v>
      </c>
      <c r="K32" s="12">
        <f t="shared" si="3"/>
        <v>-4.8999999999068677E-2</v>
      </c>
      <c r="L32" s="12">
        <f t="shared" si="3"/>
        <v>0</v>
      </c>
    </row>
    <row r="33" spans="1:12" ht="15.75" x14ac:dyDescent="0.25">
      <c r="A33" s="3" t="s">
        <v>89</v>
      </c>
      <c r="B33" s="4" t="s">
        <v>90</v>
      </c>
      <c r="C33" s="8" t="s">
        <v>91</v>
      </c>
      <c r="D33" s="16">
        <v>64069.85</v>
      </c>
      <c r="E33" s="16">
        <v>61653.599999999999</v>
      </c>
      <c r="F33" s="16">
        <v>59810.400000000001</v>
      </c>
      <c r="G33" s="16">
        <v>63981.483</v>
      </c>
      <c r="H33" s="16">
        <v>61653.61</v>
      </c>
      <c r="I33" s="16">
        <v>59810.400000000001</v>
      </c>
      <c r="J33" s="12">
        <f t="shared" si="3"/>
        <v>-88.36699999999837</v>
      </c>
      <c r="K33" s="12">
        <f t="shared" si="3"/>
        <v>1.0000000002037268E-2</v>
      </c>
      <c r="L33" s="12">
        <f t="shared" si="3"/>
        <v>0</v>
      </c>
    </row>
    <row r="34" spans="1:12" ht="15.75" x14ac:dyDescent="0.25">
      <c r="A34" s="3" t="s">
        <v>92</v>
      </c>
      <c r="B34" s="4" t="s">
        <v>93</v>
      </c>
      <c r="C34" s="8" t="s">
        <v>94</v>
      </c>
      <c r="D34" s="16">
        <f t="shared" ref="D34" si="16">D35+D36</f>
        <v>122538.34999999999</v>
      </c>
      <c r="E34" s="16">
        <f t="shared" ref="E34" si="17">E35+E36</f>
        <v>109836.8</v>
      </c>
      <c r="F34" s="16">
        <f t="shared" ref="F34" si="18">F35+F36</f>
        <v>109829.4</v>
      </c>
      <c r="G34" s="16">
        <f>G35+G36</f>
        <v>123494.459</v>
      </c>
      <c r="H34" s="16">
        <f>H35+H36</f>
        <v>109836.84599999999</v>
      </c>
      <c r="I34" s="16">
        <f>I35+I36</f>
        <v>109829.34599999999</v>
      </c>
      <c r="J34" s="12">
        <f t="shared" si="3"/>
        <v>956.10900000001129</v>
      </c>
      <c r="K34" s="12">
        <f t="shared" si="3"/>
        <v>4.5999999987543561E-2</v>
      </c>
      <c r="L34" s="12">
        <f t="shared" si="3"/>
        <v>-5.400000000372529E-2</v>
      </c>
    </row>
    <row r="35" spans="1:12" ht="15.75" x14ac:dyDescent="0.25">
      <c r="A35" s="3" t="s">
        <v>95</v>
      </c>
      <c r="B35" s="4" t="s">
        <v>96</v>
      </c>
      <c r="C35" s="8" t="s">
        <v>97</v>
      </c>
      <c r="D35" s="16">
        <v>96857.87</v>
      </c>
      <c r="E35" s="16">
        <v>85669.3</v>
      </c>
      <c r="F35" s="16">
        <v>85661.8</v>
      </c>
      <c r="G35" s="16">
        <v>97660.843999999997</v>
      </c>
      <c r="H35" s="16">
        <v>85669.29</v>
      </c>
      <c r="I35" s="16">
        <v>85661.79</v>
      </c>
      <c r="J35" s="12">
        <f t="shared" si="3"/>
        <v>802.97400000000198</v>
      </c>
      <c r="K35" s="12">
        <f t="shared" si="3"/>
        <v>-1.0000000009313226E-2</v>
      </c>
      <c r="L35" s="12">
        <f t="shared" si="3"/>
        <v>-1.0000000009313226E-2</v>
      </c>
    </row>
    <row r="36" spans="1:12" ht="15.75" x14ac:dyDescent="0.25">
      <c r="A36" s="3" t="s">
        <v>98</v>
      </c>
      <c r="B36" s="4" t="s">
        <v>99</v>
      </c>
      <c r="C36" s="8" t="s">
        <v>100</v>
      </c>
      <c r="D36" s="16">
        <v>25680.48</v>
      </c>
      <c r="E36" s="16">
        <v>24167.5</v>
      </c>
      <c r="F36" s="16">
        <v>24167.599999999999</v>
      </c>
      <c r="G36" s="16">
        <v>25833.615000000002</v>
      </c>
      <c r="H36" s="16">
        <v>24167.556</v>
      </c>
      <c r="I36" s="16">
        <v>24167.556</v>
      </c>
      <c r="J36" s="12">
        <f t="shared" si="3"/>
        <v>153.13500000000204</v>
      </c>
      <c r="K36" s="12">
        <f t="shared" si="3"/>
        <v>5.6000000000494765E-2</v>
      </c>
      <c r="L36" s="12">
        <f t="shared" si="3"/>
        <v>-4.3999999998050043E-2</v>
      </c>
    </row>
    <row r="37" spans="1:12" ht="15.75" x14ac:dyDescent="0.25">
      <c r="A37" s="3" t="s">
        <v>101</v>
      </c>
      <c r="B37" s="4" t="s">
        <v>102</v>
      </c>
      <c r="C37" s="8" t="s">
        <v>103</v>
      </c>
      <c r="D37" s="16">
        <f t="shared" ref="D37" si="19">D38+D39+D40+D41+D42</f>
        <v>111799.70000000001</v>
      </c>
      <c r="E37" s="16">
        <f t="shared" ref="E37" si="20">E38+E39+E40+E41+E42</f>
        <v>66843.400000000009</v>
      </c>
      <c r="F37" s="16">
        <f t="shared" ref="F37" si="21">F38+F39+F40+F41+F42</f>
        <v>66235.3</v>
      </c>
      <c r="G37" s="16">
        <f>G38+G39+G40+G41+G42</f>
        <v>111799.696</v>
      </c>
      <c r="H37" s="16">
        <f>H38+H39+H40+H41+H42</f>
        <v>66843.377000000008</v>
      </c>
      <c r="I37" s="16">
        <f>I38+I39+I40+I41+I42</f>
        <v>66235.3</v>
      </c>
      <c r="J37" s="12">
        <f t="shared" si="3"/>
        <v>-4.0000000153668225E-3</v>
      </c>
      <c r="K37" s="12">
        <f t="shared" si="3"/>
        <v>-2.3000000001047738E-2</v>
      </c>
      <c r="L37" s="12">
        <f t="shared" si="3"/>
        <v>0</v>
      </c>
    </row>
    <row r="38" spans="1:12" ht="15.75" x14ac:dyDescent="0.25">
      <c r="A38" s="3" t="s">
        <v>104</v>
      </c>
      <c r="B38" s="4" t="s">
        <v>105</v>
      </c>
      <c r="C38" s="8" t="s">
        <v>106</v>
      </c>
      <c r="D38" s="16">
        <v>500</v>
      </c>
      <c r="E38" s="16">
        <v>500</v>
      </c>
      <c r="F38" s="16">
        <v>500</v>
      </c>
      <c r="G38" s="16">
        <v>500</v>
      </c>
      <c r="H38" s="16">
        <v>500</v>
      </c>
      <c r="I38" s="16">
        <v>500</v>
      </c>
      <c r="J38" s="12">
        <f t="shared" si="3"/>
        <v>0</v>
      </c>
      <c r="K38" s="12">
        <f t="shared" si="3"/>
        <v>0</v>
      </c>
      <c r="L38" s="12">
        <f t="shared" si="3"/>
        <v>0</v>
      </c>
    </row>
    <row r="39" spans="1:12" ht="15.75" x14ac:dyDescent="0.25">
      <c r="A39" s="3" t="s">
        <v>107</v>
      </c>
      <c r="B39" s="4" t="s">
        <v>108</v>
      </c>
      <c r="C39" s="8" t="s">
        <v>109</v>
      </c>
      <c r="D39" s="16">
        <v>29587</v>
      </c>
      <c r="E39" s="16">
        <v>27882</v>
      </c>
      <c r="F39" s="16">
        <v>27882</v>
      </c>
      <c r="G39" s="16">
        <v>29586.972000000002</v>
      </c>
      <c r="H39" s="16">
        <v>27882</v>
      </c>
      <c r="I39" s="16">
        <v>27882</v>
      </c>
      <c r="J39" s="12">
        <f t="shared" si="3"/>
        <v>-2.7999999998428393E-2</v>
      </c>
      <c r="K39" s="12">
        <f t="shared" si="3"/>
        <v>0</v>
      </c>
      <c r="L39" s="12">
        <f t="shared" si="3"/>
        <v>0</v>
      </c>
    </row>
    <row r="40" spans="1:12" ht="15.75" x14ac:dyDescent="0.25">
      <c r="A40" s="3" t="s">
        <v>110</v>
      </c>
      <c r="B40" s="4" t="s">
        <v>111</v>
      </c>
      <c r="C40" s="8" t="s">
        <v>112</v>
      </c>
      <c r="D40" s="16">
        <v>24780.799999999999</v>
      </c>
      <c r="E40" s="16">
        <v>18835.400000000001</v>
      </c>
      <c r="F40" s="16">
        <v>18227.3</v>
      </c>
      <c r="G40" s="16">
        <v>24780.799999999999</v>
      </c>
      <c r="H40" s="16">
        <v>18835.377</v>
      </c>
      <c r="I40" s="16">
        <v>18227.3</v>
      </c>
      <c r="J40" s="12">
        <f t="shared" si="3"/>
        <v>0</v>
      </c>
      <c r="K40" s="12">
        <f t="shared" si="3"/>
        <v>-2.3000000001047738E-2</v>
      </c>
      <c r="L40" s="12">
        <f t="shared" si="3"/>
        <v>0</v>
      </c>
    </row>
    <row r="41" spans="1:12" ht="15.75" x14ac:dyDescent="0.25">
      <c r="A41" s="3" t="s">
        <v>113</v>
      </c>
      <c r="B41" s="4" t="s">
        <v>114</v>
      </c>
      <c r="C41" s="8" t="s">
        <v>115</v>
      </c>
      <c r="D41" s="16">
        <v>2315.8000000000002</v>
      </c>
      <c r="E41" s="16">
        <v>2315.8000000000002</v>
      </c>
      <c r="F41" s="16">
        <v>2315.8000000000002</v>
      </c>
      <c r="G41" s="16">
        <v>2315.8000000000002</v>
      </c>
      <c r="H41" s="16">
        <v>2315.8000000000002</v>
      </c>
      <c r="I41" s="16">
        <v>2315.8000000000002</v>
      </c>
      <c r="J41" s="12">
        <f t="shared" si="3"/>
        <v>0</v>
      </c>
      <c r="K41" s="12">
        <f t="shared" si="3"/>
        <v>0</v>
      </c>
      <c r="L41" s="12">
        <f t="shared" si="3"/>
        <v>0</v>
      </c>
    </row>
    <row r="42" spans="1:12" ht="15.75" x14ac:dyDescent="0.25">
      <c r="A42" s="3" t="s">
        <v>116</v>
      </c>
      <c r="B42" s="4" t="s">
        <v>117</v>
      </c>
      <c r="C42" s="8" t="s">
        <v>118</v>
      </c>
      <c r="D42" s="16">
        <v>54616.1</v>
      </c>
      <c r="E42" s="16">
        <v>17310.2</v>
      </c>
      <c r="F42" s="16">
        <v>17310.2</v>
      </c>
      <c r="G42" s="16">
        <v>54616.124000000003</v>
      </c>
      <c r="H42" s="16">
        <v>17310.2</v>
      </c>
      <c r="I42" s="16">
        <v>17310.2</v>
      </c>
      <c r="J42" s="12">
        <f t="shared" si="3"/>
        <v>2.4000000004889444E-2</v>
      </c>
      <c r="K42" s="12">
        <f t="shared" si="3"/>
        <v>0</v>
      </c>
      <c r="L42" s="12">
        <f t="shared" si="3"/>
        <v>0</v>
      </c>
    </row>
    <row r="43" spans="1:12" ht="15.75" x14ac:dyDescent="0.25">
      <c r="A43" s="3" t="s">
        <v>119</v>
      </c>
      <c r="B43" s="4" t="s">
        <v>120</v>
      </c>
      <c r="C43" s="8" t="s">
        <v>121</v>
      </c>
      <c r="D43" s="16">
        <f t="shared" ref="D43" si="22">D44</f>
        <v>197838.4</v>
      </c>
      <c r="E43" s="16">
        <f t="shared" ref="E43" si="23">E44</f>
        <v>32049.1</v>
      </c>
      <c r="F43" s="16">
        <f t="shared" ref="F43" si="24">F44</f>
        <v>32049.1</v>
      </c>
      <c r="G43" s="16">
        <f>G44</f>
        <v>197273.50399999999</v>
      </c>
      <c r="H43" s="16">
        <f>H44</f>
        <v>32049.1</v>
      </c>
      <c r="I43" s="16">
        <f>I44</f>
        <v>32049.1</v>
      </c>
      <c r="J43" s="12">
        <f t="shared" si="3"/>
        <v>-564.89600000000792</v>
      </c>
      <c r="K43" s="12">
        <f t="shared" si="3"/>
        <v>0</v>
      </c>
      <c r="L43" s="12">
        <f t="shared" si="3"/>
        <v>0</v>
      </c>
    </row>
    <row r="44" spans="1:12" ht="15.75" x14ac:dyDescent="0.25">
      <c r="A44" s="3" t="s">
        <v>122</v>
      </c>
      <c r="B44" s="4" t="s">
        <v>123</v>
      </c>
      <c r="C44" s="8" t="s">
        <v>124</v>
      </c>
      <c r="D44" s="16">
        <v>197838.4</v>
      </c>
      <c r="E44" s="16">
        <v>32049.1</v>
      </c>
      <c r="F44" s="16">
        <v>32049.1</v>
      </c>
      <c r="G44" s="16">
        <v>197273.50399999999</v>
      </c>
      <c r="H44" s="16">
        <v>32049.1</v>
      </c>
      <c r="I44" s="16">
        <v>32049.1</v>
      </c>
      <c r="J44" s="12">
        <f t="shared" si="3"/>
        <v>-564.89600000000792</v>
      </c>
      <c r="K44" s="12">
        <f t="shared" si="3"/>
        <v>0</v>
      </c>
      <c r="L44" s="12">
        <f t="shared" si="3"/>
        <v>0</v>
      </c>
    </row>
    <row r="45" spans="1:12" ht="15.75" x14ac:dyDescent="0.25">
      <c r="A45" s="3" t="s">
        <v>125</v>
      </c>
      <c r="B45" s="4" t="s">
        <v>126</v>
      </c>
      <c r="C45" s="8" t="s">
        <v>127</v>
      </c>
      <c r="D45" s="16">
        <f t="shared" ref="D45" si="25">+D46</f>
        <v>19864.5</v>
      </c>
      <c r="E45" s="16">
        <f t="shared" ref="E45" si="26">+E46</f>
        <v>18961.099999999999</v>
      </c>
      <c r="F45" s="16">
        <f t="shared" ref="F45" si="27">+F46</f>
        <v>18961.099999999999</v>
      </c>
      <c r="G45" s="16">
        <f>+G46</f>
        <v>19864.456999999999</v>
      </c>
      <c r="H45" s="16">
        <f>+H46</f>
        <v>18961.099999999999</v>
      </c>
      <c r="I45" s="16">
        <f>+I46</f>
        <v>18961.099999999999</v>
      </c>
      <c r="J45" s="12">
        <f t="shared" si="3"/>
        <v>-4.3000000001484295E-2</v>
      </c>
      <c r="K45" s="12">
        <f t="shared" si="3"/>
        <v>0</v>
      </c>
      <c r="L45" s="12">
        <f t="shared" si="3"/>
        <v>0</v>
      </c>
    </row>
    <row r="46" spans="1:12" ht="15.75" x14ac:dyDescent="0.25">
      <c r="A46" s="3" t="s">
        <v>128</v>
      </c>
      <c r="B46" s="4" t="s">
        <v>129</v>
      </c>
      <c r="C46" s="8" t="s">
        <v>130</v>
      </c>
      <c r="D46" s="18">
        <v>19864.5</v>
      </c>
      <c r="E46" s="18">
        <v>18961.099999999999</v>
      </c>
      <c r="F46" s="18">
        <v>18961.099999999999</v>
      </c>
      <c r="G46" s="18">
        <v>19864.456999999999</v>
      </c>
      <c r="H46" s="18">
        <v>18961.099999999999</v>
      </c>
      <c r="I46" s="18">
        <v>18961.099999999999</v>
      </c>
      <c r="J46" s="12">
        <f t="shared" si="3"/>
        <v>-4.3000000001484295E-2</v>
      </c>
      <c r="K46" s="12">
        <f t="shared" si="3"/>
        <v>0</v>
      </c>
      <c r="L46" s="12">
        <f t="shared" si="3"/>
        <v>0</v>
      </c>
    </row>
    <row r="47" spans="1:12" ht="15.75" x14ac:dyDescent="0.25">
      <c r="A47" s="20" t="s">
        <v>131</v>
      </c>
      <c r="B47" s="21"/>
      <c r="C47" s="13"/>
      <c r="D47" s="11">
        <f t="shared" ref="D47:F47" si="28">D6+D14+D16+D19+D24+D29+D34+D37+D43+D45</f>
        <v>2498778.11</v>
      </c>
      <c r="E47" s="11">
        <f t="shared" si="28"/>
        <v>1550621.58</v>
      </c>
      <c r="F47" s="11">
        <f t="shared" si="28"/>
        <v>1483792.4100000001</v>
      </c>
      <c r="G47" s="11">
        <f t="shared" ref="G47:I47" si="29">G6+G14+G16+G19+G24+G29+G34+G37+G43+G45</f>
        <v>2492636.1129999999</v>
      </c>
      <c r="H47" s="11">
        <f t="shared" si="29"/>
        <v>1550621.6640000001</v>
      </c>
      <c r="I47" s="11">
        <f t="shared" si="29"/>
        <v>1483792.4370000002</v>
      </c>
      <c r="J47" s="11">
        <f t="shared" si="3"/>
        <v>-6141.9969999999739</v>
      </c>
      <c r="K47" s="11">
        <f t="shared" si="3"/>
        <v>8.4000000031664968E-2</v>
      </c>
      <c r="L47" s="11">
        <f t="shared" si="3"/>
        <v>2.7000000001862645E-2</v>
      </c>
    </row>
  </sheetData>
  <mergeCells count="2">
    <mergeCell ref="B2:K2"/>
    <mergeCell ref="A47:B47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0с13</vt:lpstr>
      <vt:lpstr>0с1</vt:lpstr>
      <vt:lpstr>1с2</vt:lpstr>
      <vt:lpstr>2с3</vt:lpstr>
      <vt:lpstr>3с4</vt:lpstr>
      <vt:lpstr>4с5</vt:lpstr>
      <vt:lpstr>5с6</vt:lpstr>
      <vt:lpstr>6с7</vt:lpstr>
      <vt:lpstr>7с8</vt:lpstr>
      <vt:lpstr>8с9</vt:lpstr>
      <vt:lpstr>9с10</vt:lpstr>
      <vt:lpstr>10с11</vt:lpstr>
      <vt:lpstr>11с12</vt:lpstr>
      <vt:lpstr>12с13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2017-04-21T09:40:54Z</dcterms:modified>
</cp:coreProperties>
</file>