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мун прогр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42" i="1" l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7" i="1"/>
  <c r="G7" i="1"/>
  <c r="I7" i="1" s="1"/>
  <c r="G8" i="1"/>
  <c r="I8" i="1" s="1"/>
  <c r="G9" i="1"/>
  <c r="I9" i="1" s="1"/>
  <c r="G10" i="1"/>
  <c r="I10" i="1" s="1"/>
  <c r="G11" i="1"/>
  <c r="I11" i="1" s="1"/>
  <c r="G12" i="1"/>
  <c r="I12" i="1" s="1"/>
  <c r="G13" i="1"/>
  <c r="I13" i="1" s="1"/>
  <c r="G14" i="1"/>
  <c r="I14" i="1" s="1"/>
  <c r="G15" i="1"/>
  <c r="I15" i="1" s="1"/>
  <c r="G16" i="1"/>
  <c r="I16" i="1" s="1"/>
  <c r="G17" i="1"/>
  <c r="I17" i="1" s="1"/>
  <c r="G18" i="1"/>
  <c r="I18" i="1" s="1"/>
  <c r="G19" i="1"/>
  <c r="I19" i="1" s="1"/>
  <c r="G20" i="1"/>
  <c r="I20" i="1" s="1"/>
  <c r="G21" i="1"/>
  <c r="I21" i="1" s="1"/>
  <c r="G22" i="1"/>
  <c r="I22" i="1" s="1"/>
  <c r="G23" i="1"/>
  <c r="I23" i="1" s="1"/>
  <c r="G24" i="1"/>
  <c r="I24" i="1" s="1"/>
  <c r="G25" i="1"/>
  <c r="I25" i="1" s="1"/>
  <c r="G26" i="1"/>
  <c r="I26" i="1" s="1"/>
  <c r="G27" i="1"/>
  <c r="I27" i="1" s="1"/>
  <c r="G28" i="1"/>
  <c r="I28" i="1" s="1"/>
  <c r="G29" i="1"/>
  <c r="I29" i="1" s="1"/>
  <c r="G30" i="1"/>
  <c r="I30" i="1" s="1"/>
  <c r="G31" i="1"/>
  <c r="I31" i="1" s="1"/>
  <c r="G32" i="1"/>
  <c r="I32" i="1" s="1"/>
  <c r="G33" i="1"/>
  <c r="I33" i="1" s="1"/>
  <c r="G34" i="1"/>
  <c r="I34" i="1" s="1"/>
  <c r="G35" i="1"/>
  <c r="I35" i="1" s="1"/>
  <c r="G36" i="1"/>
  <c r="I36" i="1" s="1"/>
  <c r="G37" i="1"/>
  <c r="I37" i="1" s="1"/>
  <c r="G38" i="1"/>
  <c r="I38" i="1" s="1"/>
  <c r="G39" i="1"/>
  <c r="I39" i="1" s="1"/>
  <c r="G40" i="1"/>
  <c r="I40" i="1" s="1"/>
  <c r="G41" i="1"/>
  <c r="I41" i="1" s="1"/>
  <c r="G43" i="1"/>
  <c r="I43" i="1" s="1"/>
  <c r="G44" i="1"/>
  <c r="I44" i="1" s="1"/>
  <c r="G45" i="1"/>
  <c r="I45" i="1" s="1"/>
  <c r="G46" i="1"/>
  <c r="I46" i="1" s="1"/>
  <c r="G47" i="1"/>
  <c r="I47" i="1" s="1"/>
  <c r="G48" i="1"/>
  <c r="I48" i="1" s="1"/>
  <c r="G49" i="1"/>
  <c r="I49" i="1" s="1"/>
  <c r="G50" i="1"/>
  <c r="I50" i="1" s="1"/>
  <c r="G51" i="1"/>
  <c r="I51" i="1" s="1"/>
  <c r="G52" i="1"/>
  <c r="I52" i="1" s="1"/>
  <c r="G53" i="1"/>
  <c r="I53" i="1" s="1"/>
  <c r="G54" i="1"/>
  <c r="I54" i="1" s="1"/>
  <c r="G55" i="1"/>
  <c r="I55" i="1" s="1"/>
  <c r="G56" i="1"/>
  <c r="I56" i="1" s="1"/>
  <c r="G57" i="1"/>
  <c r="I57" i="1" s="1"/>
  <c r="G58" i="1"/>
  <c r="I58" i="1" s="1"/>
  <c r="G59" i="1"/>
  <c r="I59" i="1" s="1"/>
  <c r="G60" i="1"/>
  <c r="I60" i="1" s="1"/>
  <c r="G61" i="1"/>
  <c r="I61" i="1" s="1"/>
  <c r="G62" i="1"/>
  <c r="I62" i="1" s="1"/>
  <c r="G63" i="1"/>
  <c r="I63" i="1" s="1"/>
  <c r="D64" i="1"/>
  <c r="F64" i="1"/>
  <c r="E64" i="1"/>
  <c r="H64" i="1" l="1"/>
  <c r="G64" i="1"/>
  <c r="I64" i="1" s="1"/>
</calcChain>
</file>

<file path=xl/sharedStrings.xml><?xml version="1.0" encoding="utf-8"?>
<sst xmlns="http://schemas.openxmlformats.org/spreadsheetml/2006/main" count="133" uniqueCount="131">
  <si>
    <t>№ п/п</t>
  </si>
  <si>
    <t>Наименование муниципальной программы, подпрограммы</t>
  </si>
  <si>
    <t>Код целевой статьи расходов</t>
  </si>
  <si>
    <t>Причины отклонений 5 % и более</t>
  </si>
  <si>
    <t>Муниципальная программа «Развитие образования»</t>
  </si>
  <si>
    <t>Подпрограмма 1 «Обеспечение жизнедеятельности образовательных учреждений»</t>
  </si>
  <si>
    <t>Подпрограмма 2.«Одаренные дети»</t>
  </si>
  <si>
    <t>Подпрограмма 3. «Сохранение и укрепление здоровья детей»</t>
  </si>
  <si>
    <t>Подпрограмма 4. «Развитие дошкольного, общего и дополнительного образования»</t>
  </si>
  <si>
    <t>Подпрограмма 5. «Обеспечение реализации муниципальной программы»</t>
  </si>
  <si>
    <t>Муниципальная программа «Система социальной защиты граждан в Северо-Енисейском районе»</t>
  </si>
  <si>
    <t>Подпрограмма 3. «Социальная поддержка семей, имеющих детей»</t>
  </si>
  <si>
    <t>Подпрограмма 4. «Повышение качества и доступности социальных услуг»</t>
  </si>
  <si>
    <t>Подпрограмма 6. «Дополнительные меры социальной поддержки граждан»</t>
  </si>
  <si>
    <t>Муниципальная программа «Реформирование и модернизация жилищно-коммунального хозяйства и повышение энергетической эффективности»</t>
  </si>
  <si>
    <t>Подпрограмма 1. «Модернизация, реконструкция, капитальный ремонт объектов коммунальной инфраструктуры и обновление материально-технической базы предприятий жилищно-коммунального хозяйства Северо-Енисейского района»</t>
  </si>
  <si>
    <t>Подпрограмма 2. «Чистая вода Северо-Енисейского района»</t>
  </si>
  <si>
    <t>Подпрограмма 4. «Энергосбережение и повышение энергетической эффективности в Северо-Енисейском районе»</t>
  </si>
  <si>
    <t>Подпрограмма 3. «Доступность коммунально-бытовых услуг для населения Северо-Енисейского района»</t>
  </si>
  <si>
    <t>Муниципальная программа «Защита населения и территории Северо-Енисейского района от чрезвычайных ситуаций природного и техногенного характера»</t>
  </si>
  <si>
    <t>Подпрограмма 1. «Обеспечение предупреждения возникновения и развития чрезвычайных ситуаций природного и техногенного характера»</t>
  </si>
  <si>
    <t>Подпрограмма 2. «Обеспечение первичных мер пожарной безопасности в населенных пунктах района»</t>
  </si>
  <si>
    <t>Муниципальная программа «Развитие культуры»</t>
  </si>
  <si>
    <t>Подпрограмма 1. «Сохранение культурного наследия»</t>
  </si>
  <si>
    <t>Подпрограмма 2. «Поддержка искусства и народного творчества»</t>
  </si>
  <si>
    <t>Мероприятие 1. «Обеспечение условий реализации муниципальной программы и прочие мероприятия»</t>
  </si>
  <si>
    <t>Муниципальная программа «Развитие физической культуры, спорта и молодежной политики»</t>
  </si>
  <si>
    <t>Подпрограмма 1. «Развитие массовой физической культуры и спорта»</t>
  </si>
  <si>
    <t>Подпрограмма 2. «Развитие молодежной политики в районе»</t>
  </si>
  <si>
    <t>Подпрограмма 3. «Обеспечение жильем молодых семей в Северо-Енисейском районе»</t>
  </si>
  <si>
    <t>Подпрограмма 4. «Повышение мотивации населения к здоровому и активному образу жизни»</t>
  </si>
  <si>
    <t>Муниципальная программа «Развитие транспортной системы Северо-Енисейского района»</t>
  </si>
  <si>
    <t>Подпрограмма 1. «Дороги Северо-Енисейского района»</t>
  </si>
  <si>
    <t>Подпрограмма 3. «Развитие транспортного комплекса Северо-Енисейского района»</t>
  </si>
  <si>
    <t>Подпрограмма 2. «Повышение безопасности дорожного движения в Северо-Енисейском районе»</t>
  </si>
  <si>
    <t>Муниципальная программа «Развитие местного самоуправления»</t>
  </si>
  <si>
    <t>Подпрограмма 1. «Создание условий для обеспечения населения района услугами торговли»</t>
  </si>
  <si>
    <t>Подпрограмма 3 «Развитие и поддержка субъектов малого и среднего предпринимательства на территории района»</t>
  </si>
  <si>
    <t>Подпрограмма 4 «Развитие сельского хозяйства на территории Северо-Енисейского района»</t>
  </si>
  <si>
    <t>Муниципальная программа «Создание условий для обеспечения доступным и комфортным жильем граждан Северо-Енисейского района»</t>
  </si>
  <si>
    <t>Подпрограмма 1. «Стимулирование жилищного строительства на территории Северо-Енисейского района»</t>
  </si>
  <si>
    <t>Подпрограмма 4. «Развитие среднеэтажного и малоэтажного жилищного строительства в Северо-Енисейском районе»</t>
  </si>
  <si>
    <t>Подпрограмма 5. «Капитальный ремонт муниципальных жилых помещений и общего имущества в многоквартирных домах, расположенных на территории Северо-Енисейского района»</t>
  </si>
  <si>
    <t>Подпрограмма 6. «Реализация мероприятий в области градостроительной деятельности на территории Северо-Енисейского района»</t>
  </si>
  <si>
    <t>Подпрограмма 7. «Обеспечение условий реализации муниципальной программы»</t>
  </si>
  <si>
    <t>Муниципальная программа «Управление муниципальными финансами»</t>
  </si>
  <si>
    <t>Подпрограмма 2. «Обеспечение реализации муниципальной программы и прочие мероприятия»</t>
  </si>
  <si>
    <t>Муниципальная программа «Содействие развитию гражданского общества»</t>
  </si>
  <si>
    <t>Подпрограмма 1. «Открытость власти и информирование населения Северо-Енисейского района о деятельности и решениях органов местного самоуправления Северо-Енисейского района и информационно-разъяснительная работа по актуальным социально значимым вопросам»</t>
  </si>
  <si>
    <t>Муниципальная программа «Управление муниципальным имуществом»</t>
  </si>
  <si>
    <t>Подпрограмма 1. «Повышение эффективности управления муниципальным имуществом, содержание и техническое обслуживание муниципального имущества»</t>
  </si>
  <si>
    <t>Подпрограмма 2. «Реализация мероприятий в области земельных отношений и природопользования»</t>
  </si>
  <si>
    <t>Подпрограмма 3. «Строительство, реконструкция, капитальный ремонт и техническое оснащение муниципальных объектов административно-социальной сферы»</t>
  </si>
  <si>
    <t>Муниципальная программа «Благоустройство территории»</t>
  </si>
  <si>
    <t>Подпрограмма 1. «Благоустройство территории района»</t>
  </si>
  <si>
    <t>Мероприятие 1. «Поддержка проектов и мероприятий по благоустройству территории района»</t>
  </si>
  <si>
    <t>Мероприятие 2. «Финансовое обеспечение затрат, связанных с осуществлением работ по внешнему благоустройству»</t>
  </si>
  <si>
    <t>Мероприятие 3. «Возмещение затрат, связанных с оказанием услуг по поднятию и доставке криминальных и бесхозных трупов с мест происшествий и обнаружения в морг»</t>
  </si>
  <si>
    <t>Мероприятие 4. Осуществление мероприятий по отлову и содержанию безнадзорных животных</t>
  </si>
  <si>
    <t>0200000000</t>
  </si>
  <si>
    <t>0210000000</t>
  </si>
  <si>
    <t>0220000000</t>
  </si>
  <si>
    <t>0230000000</t>
  </si>
  <si>
    <t>0240000000</t>
  </si>
  <si>
    <t>0250000000</t>
  </si>
  <si>
    <t>0300000000</t>
  </si>
  <si>
    <t>0320000000</t>
  </si>
  <si>
    <t>0360000000</t>
  </si>
  <si>
    <t>0370000000</t>
  </si>
  <si>
    <t>0380000000</t>
  </si>
  <si>
    <t>0400000000</t>
  </si>
  <si>
    <t>0410000000</t>
  </si>
  <si>
    <t>0420000000</t>
  </si>
  <si>
    <t>0430000000</t>
  </si>
  <si>
    <t>0440000000</t>
  </si>
  <si>
    <t>0500000000</t>
  </si>
  <si>
    <t>0510000000</t>
  </si>
  <si>
    <t>0520000000</t>
  </si>
  <si>
    <t>0800000000</t>
  </si>
  <si>
    <t>0810000000</t>
  </si>
  <si>
    <t>0820000000</t>
  </si>
  <si>
    <t>0830000000</t>
  </si>
  <si>
    <t>0900000000</t>
  </si>
  <si>
    <t>0910000000</t>
  </si>
  <si>
    <t>0920000000</t>
  </si>
  <si>
    <t>0930000000</t>
  </si>
  <si>
    <t>0940000000</t>
  </si>
  <si>
    <t>0950000000</t>
  </si>
  <si>
    <t>1200000000</t>
  </si>
  <si>
    <t>1210000000</t>
  </si>
  <si>
    <t>1220000000</t>
  </si>
  <si>
    <t>1230000000</t>
  </si>
  <si>
    <t>1500000000</t>
  </si>
  <si>
    <t>1510000000</t>
  </si>
  <si>
    <t>1530000000</t>
  </si>
  <si>
    <t>1540000000</t>
  </si>
  <si>
    <t>1600000000</t>
  </si>
  <si>
    <t>1610000000</t>
  </si>
  <si>
    <t>1640000000</t>
  </si>
  <si>
    <t>1650000000</t>
  </si>
  <si>
    <t>1660000000</t>
  </si>
  <si>
    <t>1670000000</t>
  </si>
  <si>
    <t>1800000000</t>
  </si>
  <si>
    <t>1820000000</t>
  </si>
  <si>
    <t>2000000000</t>
  </si>
  <si>
    <t>2010000000</t>
  </si>
  <si>
    <t>2100000000</t>
  </si>
  <si>
    <t>2110000000</t>
  </si>
  <si>
    <t>2120000000</t>
  </si>
  <si>
    <t>2130000000</t>
  </si>
  <si>
    <t>2200000000</t>
  </si>
  <si>
    <t>2210000000</t>
  </si>
  <si>
    <t>2220000000</t>
  </si>
  <si>
    <t>2230000000</t>
  </si>
  <si>
    <t>2240000000</t>
  </si>
  <si>
    <t>2250000000</t>
  </si>
  <si>
    <t>ВСЕГО</t>
  </si>
  <si>
    <t>Фактическая стоимость проездных документов ниже плановой</t>
  </si>
  <si>
    <t xml:space="preserve">Мероприятие исключено </t>
  </si>
  <si>
    <t>Реализация муниципальных программ в 2016 году</t>
  </si>
  <si>
    <t>Первоначальный бюджет (тыс. рублей)</t>
  </si>
  <si>
    <t>Исполнено (тыс. рублей)</t>
  </si>
  <si>
    <t>Процент исполнения (%)</t>
  </si>
  <si>
    <t>Отклонение (тыс. рублей)</t>
  </si>
  <si>
    <t>Процент отклонения (%)</t>
  </si>
  <si>
    <t>Уточненный бюджет (поправка 13 на 28.12.2016) 
(тыс. рублей)</t>
  </si>
  <si>
    <t>Причиной неполного освоения средств является изменение плана командировок, экономия по оплате труда в связи с образовавшейся вакансией. Также отклонение образовалось в связи с зарегистрированными денежными обязательствами на основании муниципальных контрактов на оказание услуг связи, комунальных услуг.</t>
  </si>
  <si>
    <t>Причиной неполного освоения средств является отмена части запланированных выездных мероприятий, проводимых за пределами района, в связи с неблагоприятными транспортными и погодными условиями (гололед, мороз)</t>
  </si>
  <si>
    <t>Причиной низкого освоения средств является то, что аукцион по 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объявлялся 3 раза, но не состоялся, т.к. не заявился ни один участник.</t>
  </si>
  <si>
    <t>Причиной неполного освоения средств является снижение суммы контрактов при проведении котировок и конкурсных процедур на закупку товаров и оказание услуг.</t>
  </si>
  <si>
    <t xml:space="preserve"> изменение численности учеников, в связи с отсутствием их по причине болезни, пропусков, отпусков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</si>
</sst>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3" fillId="2" borderId="0" xfId="0" applyFont="1" applyFill="1" applyAlignment="1">
      <alignment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wrapText="1"/>
    </xf>
    <xf numFmtId="164" fontId="1" fillId="3" borderId="1" xfId="0" applyNumberFormat="1" applyFont="1" applyFill="1" applyBorder="1" applyAlignment="1">
      <alignment horizontal="right" vertical="center" wrapText="1"/>
    </xf>
    <xf numFmtId="0" fontId="1" fillId="3" borderId="0" xfId="0" applyFont="1" applyFill="1" applyAlignment="1">
      <alignment wrapText="1"/>
    </xf>
    <xf numFmtId="49" fontId="2" fillId="3" borderId="1" xfId="0" applyNumberFormat="1" applyFont="1" applyFill="1" applyBorder="1" applyAlignment="1" applyProtection="1">
      <alignment horizontal="left" vertical="top" wrapText="1"/>
    </xf>
    <xf numFmtId="49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>
      <alignment wrapText="1"/>
    </xf>
    <xf numFmtId="0" fontId="1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wrapText="1"/>
    </xf>
    <xf numFmtId="164" fontId="3" fillId="3" borderId="1" xfId="0" applyNumberFormat="1" applyFont="1" applyFill="1" applyBorder="1" applyAlignment="1">
      <alignment horizontal="right" vertical="center" wrapText="1"/>
    </xf>
    <xf numFmtId="0" fontId="3" fillId="3" borderId="0" xfId="0" applyFont="1" applyFill="1" applyAlignment="1">
      <alignment wrapText="1"/>
    </xf>
    <xf numFmtId="49" fontId="4" fillId="2" borderId="1" xfId="0" applyNumberFormat="1" applyFont="1" applyFill="1" applyBorder="1" applyAlignment="1" applyProtection="1">
      <alignment horizontal="left"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164" fontId="4" fillId="2" borderId="1" xfId="0" applyNumberFormat="1" applyFont="1" applyFill="1" applyBorder="1" applyAlignment="1" applyProtection="1">
      <alignment horizontal="right" vertical="center" wrapText="1"/>
    </xf>
    <xf numFmtId="49" fontId="2" fillId="3" borderId="1" xfId="0" applyNumberFormat="1" applyFont="1" applyFill="1" applyBorder="1" applyAlignment="1" applyProtection="1">
      <alignment horizontal="left" vertical="center" wrapText="1"/>
    </xf>
    <xf numFmtId="164" fontId="2" fillId="3" borderId="1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3" fillId="3" borderId="1" xfId="0" applyFont="1" applyFill="1" applyBorder="1" applyAlignment="1">
      <alignment horizontal="left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8"/>
  <sheetViews>
    <sheetView tabSelected="1" workbookViewId="0">
      <selection activeCell="I27" sqref="I27:I29"/>
    </sheetView>
  </sheetViews>
  <sheetFormatPr defaultColWidth="9.140625" defaultRowHeight="15.75" x14ac:dyDescent="0.25"/>
  <cols>
    <col min="1" max="1" width="6" style="1" customWidth="1"/>
    <col min="2" max="2" width="47.85546875" style="1" customWidth="1"/>
    <col min="3" max="3" width="17.7109375" style="1" customWidth="1"/>
    <col min="4" max="4" width="23.28515625" style="1" customWidth="1"/>
    <col min="5" max="5" width="25" style="1" customWidth="1"/>
    <col min="6" max="6" width="14" style="1" customWidth="1"/>
    <col min="7" max="7" width="16" style="1" customWidth="1"/>
    <col min="8" max="8" width="14.7109375" style="1" customWidth="1"/>
    <col min="9" max="9" width="15" style="1" customWidth="1"/>
    <col min="10" max="10" width="41.85546875" style="1" customWidth="1"/>
    <col min="11" max="11" width="9.140625" style="1"/>
    <col min="12" max="12" width="13.7109375" style="1" customWidth="1"/>
    <col min="13" max="16384" width="9.140625" style="1"/>
  </cols>
  <sheetData>
    <row r="2" spans="1:10" x14ac:dyDescent="0.25">
      <c r="B2" s="26" t="s">
        <v>119</v>
      </c>
      <c r="C2" s="26"/>
      <c r="D2" s="26"/>
      <c r="E2" s="26"/>
      <c r="F2" s="26"/>
      <c r="G2" s="26"/>
      <c r="H2" s="26"/>
      <c r="I2" s="26"/>
      <c r="J2" s="26"/>
    </row>
    <row r="4" spans="1:10" ht="15" customHeight="1" x14ac:dyDescent="0.25">
      <c r="J4" s="2"/>
    </row>
    <row r="5" spans="1:10" ht="63" x14ac:dyDescent="0.25">
      <c r="A5" s="3" t="s">
        <v>0</v>
      </c>
      <c r="B5" s="3" t="s">
        <v>1</v>
      </c>
      <c r="C5" s="3" t="s">
        <v>2</v>
      </c>
      <c r="D5" s="3" t="s">
        <v>120</v>
      </c>
      <c r="E5" s="3" t="s">
        <v>125</v>
      </c>
      <c r="F5" s="3" t="s">
        <v>121</v>
      </c>
      <c r="G5" s="3" t="s">
        <v>122</v>
      </c>
      <c r="H5" s="3" t="s">
        <v>123</v>
      </c>
      <c r="I5" s="3" t="s">
        <v>124</v>
      </c>
      <c r="J5" s="3" t="s">
        <v>3</v>
      </c>
    </row>
    <row r="6" spans="1:10" s="4" customFormat="1" x14ac:dyDescent="0.25">
      <c r="A6" s="3"/>
      <c r="B6" s="3">
        <v>1</v>
      </c>
      <c r="C6" s="3">
        <v>2</v>
      </c>
      <c r="D6" s="3">
        <v>3</v>
      </c>
      <c r="E6" s="3">
        <v>4</v>
      </c>
      <c r="F6" s="3">
        <v>5</v>
      </c>
      <c r="G6" s="3"/>
      <c r="H6" s="3">
        <v>6</v>
      </c>
      <c r="I6" s="3">
        <v>7</v>
      </c>
      <c r="J6" s="3">
        <v>8</v>
      </c>
    </row>
    <row r="7" spans="1:10" s="6" customFormat="1" ht="31.5" x14ac:dyDescent="0.25">
      <c r="A7" s="5">
        <v>1</v>
      </c>
      <c r="B7" s="18" t="s">
        <v>4</v>
      </c>
      <c r="C7" s="19" t="s">
        <v>59</v>
      </c>
      <c r="D7" s="7">
        <v>497207.9</v>
      </c>
      <c r="E7" s="20">
        <v>586094.97</v>
      </c>
      <c r="F7" s="20">
        <v>572762.87</v>
      </c>
      <c r="G7" s="7">
        <f>F7/E7*100</f>
        <v>97.725266265294863</v>
      </c>
      <c r="H7" s="7">
        <f>F7-E7</f>
        <v>-13332.099999999977</v>
      </c>
      <c r="I7" s="7">
        <f>100-G7</f>
        <v>2.2747337347051371</v>
      </c>
      <c r="J7" s="5"/>
    </row>
    <row r="8" spans="1:10" s="10" customFormat="1" ht="47.25" x14ac:dyDescent="0.25">
      <c r="A8" s="8"/>
      <c r="B8" s="21" t="s">
        <v>5</v>
      </c>
      <c r="C8" s="12" t="s">
        <v>60</v>
      </c>
      <c r="D8" s="9">
        <v>21685.200000000001</v>
      </c>
      <c r="E8" s="22">
        <v>66043.41</v>
      </c>
      <c r="F8" s="22">
        <v>65918.759999999995</v>
      </c>
      <c r="G8" s="16">
        <f t="shared" ref="G8:G64" si="0">F8/E8*100</f>
        <v>99.811260502751125</v>
      </c>
      <c r="H8" s="16">
        <f t="shared" ref="H8:H64" si="1">F8-E8</f>
        <v>-124.65000000000873</v>
      </c>
      <c r="I8" s="16">
        <f t="shared" ref="I8:I64" si="2">100-G8</f>
        <v>0.18873949724887495</v>
      </c>
      <c r="J8" s="8"/>
    </row>
    <row r="9" spans="1:10" s="10" customFormat="1" ht="94.5" x14ac:dyDescent="0.25">
      <c r="A9" s="8"/>
      <c r="B9" s="21" t="s">
        <v>6</v>
      </c>
      <c r="C9" s="12" t="s">
        <v>61</v>
      </c>
      <c r="D9" s="9">
        <v>1378</v>
      </c>
      <c r="E9" s="22">
        <v>1461.47</v>
      </c>
      <c r="F9" s="22">
        <v>1371.2</v>
      </c>
      <c r="G9" s="16">
        <f t="shared" si="0"/>
        <v>93.823342251294932</v>
      </c>
      <c r="H9" s="16">
        <f t="shared" si="1"/>
        <v>-90.269999999999982</v>
      </c>
      <c r="I9" s="16">
        <f t="shared" si="2"/>
        <v>6.1766577487050682</v>
      </c>
      <c r="J9" s="8" t="s">
        <v>127</v>
      </c>
    </row>
    <row r="10" spans="1:10" s="10" customFormat="1" ht="78.75" x14ac:dyDescent="0.25">
      <c r="A10" s="8"/>
      <c r="B10" s="21" t="s">
        <v>7</v>
      </c>
      <c r="C10" s="12" t="s">
        <v>62</v>
      </c>
      <c r="D10" s="9">
        <v>20541.8</v>
      </c>
      <c r="E10" s="22">
        <v>23533.87</v>
      </c>
      <c r="F10" s="22">
        <v>21219.47</v>
      </c>
      <c r="G10" s="16">
        <f t="shared" si="0"/>
        <v>90.165663360934701</v>
      </c>
      <c r="H10" s="16">
        <f t="shared" si="1"/>
        <v>-2314.3999999999978</v>
      </c>
      <c r="I10" s="16">
        <f t="shared" si="2"/>
        <v>9.8343366390652989</v>
      </c>
      <c r="J10" s="24" t="s">
        <v>129</v>
      </c>
    </row>
    <row r="11" spans="1:10" s="10" customFormat="1" ht="31.5" x14ac:dyDescent="0.25">
      <c r="A11" s="8"/>
      <c r="B11" s="21" t="s">
        <v>8</v>
      </c>
      <c r="C11" s="12" t="s">
        <v>63</v>
      </c>
      <c r="D11" s="9">
        <v>396603.5</v>
      </c>
      <c r="E11" s="22">
        <v>432479.15</v>
      </c>
      <c r="F11" s="22">
        <v>422822.7</v>
      </c>
      <c r="G11" s="16">
        <f t="shared" si="0"/>
        <v>97.767187158039874</v>
      </c>
      <c r="H11" s="16">
        <f t="shared" si="1"/>
        <v>-9656.4500000000116</v>
      </c>
      <c r="I11" s="16">
        <f t="shared" si="2"/>
        <v>2.2328128419601256</v>
      </c>
      <c r="J11" s="8"/>
    </row>
    <row r="12" spans="1:10" s="10" customFormat="1" ht="31.5" x14ac:dyDescent="0.25">
      <c r="A12" s="8"/>
      <c r="B12" s="21" t="s">
        <v>9</v>
      </c>
      <c r="C12" s="12" t="s">
        <v>64</v>
      </c>
      <c r="D12" s="9">
        <v>56999.5</v>
      </c>
      <c r="E12" s="22">
        <v>62577.08</v>
      </c>
      <c r="F12" s="22">
        <v>61430.74</v>
      </c>
      <c r="G12" s="16">
        <f t="shared" si="0"/>
        <v>98.168115226853018</v>
      </c>
      <c r="H12" s="16">
        <f t="shared" si="1"/>
        <v>-1146.3400000000038</v>
      </c>
      <c r="I12" s="16">
        <f t="shared" si="2"/>
        <v>1.8318847731469816</v>
      </c>
      <c r="J12" s="8"/>
    </row>
    <row r="13" spans="1:10" s="6" customFormat="1" ht="47.25" x14ac:dyDescent="0.25">
      <c r="A13" s="5">
        <v>2</v>
      </c>
      <c r="B13" s="18" t="s">
        <v>10</v>
      </c>
      <c r="C13" s="19" t="s">
        <v>65</v>
      </c>
      <c r="D13" s="7">
        <v>45738.8</v>
      </c>
      <c r="E13" s="20">
        <v>81467.850000000006</v>
      </c>
      <c r="F13" s="20">
        <v>81075.63</v>
      </c>
      <c r="G13" s="7">
        <f t="shared" si="0"/>
        <v>99.518558547942533</v>
      </c>
      <c r="H13" s="7">
        <f t="shared" si="1"/>
        <v>-392.22000000000116</v>
      </c>
      <c r="I13" s="7">
        <f t="shared" si="2"/>
        <v>0.48144145205746725</v>
      </c>
      <c r="J13" s="5"/>
    </row>
    <row r="14" spans="1:10" s="10" customFormat="1" ht="31.5" x14ac:dyDescent="0.25">
      <c r="A14" s="8"/>
      <c r="B14" s="21" t="s">
        <v>11</v>
      </c>
      <c r="C14" s="12" t="s">
        <v>66</v>
      </c>
      <c r="D14" s="9">
        <v>206.7</v>
      </c>
      <c r="E14" s="22">
        <v>181.28</v>
      </c>
      <c r="F14" s="22">
        <v>166.86</v>
      </c>
      <c r="G14" s="16">
        <f t="shared" si="0"/>
        <v>92.045454545454547</v>
      </c>
      <c r="H14" s="16">
        <f t="shared" si="1"/>
        <v>-14.419999999999987</v>
      </c>
      <c r="I14" s="16">
        <f t="shared" si="2"/>
        <v>7.9545454545454533</v>
      </c>
      <c r="J14" s="23" t="s">
        <v>117</v>
      </c>
    </row>
    <row r="15" spans="1:10" s="10" customFormat="1" ht="31.5" x14ac:dyDescent="0.25">
      <c r="A15" s="8"/>
      <c r="B15" s="21" t="s">
        <v>12</v>
      </c>
      <c r="C15" s="12" t="s">
        <v>67</v>
      </c>
      <c r="D15" s="9">
        <v>27882</v>
      </c>
      <c r="E15" s="22">
        <v>30469.97</v>
      </c>
      <c r="F15" s="22">
        <v>30226.17</v>
      </c>
      <c r="G15" s="16">
        <f t="shared" si="0"/>
        <v>99.19986793554439</v>
      </c>
      <c r="H15" s="16">
        <f t="shared" si="1"/>
        <v>-243.80000000000291</v>
      </c>
      <c r="I15" s="16">
        <f t="shared" si="2"/>
        <v>0.80013206445561025</v>
      </c>
      <c r="J15" s="8"/>
    </row>
    <row r="16" spans="1:10" s="10" customFormat="1" ht="31.5" x14ac:dyDescent="0.25">
      <c r="A16" s="8"/>
      <c r="B16" s="21" t="s">
        <v>9</v>
      </c>
      <c r="C16" s="12" t="s">
        <v>68</v>
      </c>
      <c r="D16" s="9">
        <v>8062.6</v>
      </c>
      <c r="E16" s="22">
        <v>10017.16</v>
      </c>
      <c r="F16" s="22">
        <v>10000.43</v>
      </c>
      <c r="G16" s="16">
        <f t="shared" si="0"/>
        <v>99.832986595002978</v>
      </c>
      <c r="H16" s="16">
        <f t="shared" si="1"/>
        <v>-16.729999999999563</v>
      </c>
      <c r="I16" s="16">
        <f t="shared" si="2"/>
        <v>0.16701340499702155</v>
      </c>
      <c r="J16" s="8"/>
    </row>
    <row r="17" spans="1:10" s="10" customFormat="1" ht="31.5" x14ac:dyDescent="0.25">
      <c r="A17" s="8"/>
      <c r="B17" s="21" t="s">
        <v>13</v>
      </c>
      <c r="C17" s="12" t="s">
        <v>69</v>
      </c>
      <c r="D17" s="9">
        <v>9587.5</v>
      </c>
      <c r="E17" s="22">
        <v>40799.440000000002</v>
      </c>
      <c r="F17" s="22">
        <v>40682.18</v>
      </c>
      <c r="G17" s="16">
        <f t="shared" si="0"/>
        <v>99.712594094428738</v>
      </c>
      <c r="H17" s="16">
        <f t="shared" si="1"/>
        <v>-117.26000000000204</v>
      </c>
      <c r="I17" s="16">
        <f t="shared" si="2"/>
        <v>0.28740590557126211</v>
      </c>
      <c r="J17" s="8"/>
    </row>
    <row r="18" spans="1:10" s="6" customFormat="1" ht="78.75" x14ac:dyDescent="0.25">
      <c r="A18" s="5">
        <v>3</v>
      </c>
      <c r="B18" s="18" t="s">
        <v>14</v>
      </c>
      <c r="C18" s="19" t="s">
        <v>70</v>
      </c>
      <c r="D18" s="7">
        <v>318469.90000000002</v>
      </c>
      <c r="E18" s="20">
        <v>499821.07</v>
      </c>
      <c r="F18" s="20">
        <v>499788.11</v>
      </c>
      <c r="G18" s="7">
        <f t="shared" si="0"/>
        <v>99.99340564014237</v>
      </c>
      <c r="H18" s="7">
        <f t="shared" si="1"/>
        <v>-32.960000000020955</v>
      </c>
      <c r="I18" s="7">
        <f t="shared" si="2"/>
        <v>6.5943598576296836E-3</v>
      </c>
      <c r="J18" s="5"/>
    </row>
    <row r="19" spans="1:10" s="10" customFormat="1" ht="94.5" x14ac:dyDescent="0.25">
      <c r="A19" s="8"/>
      <c r="B19" s="21" t="s">
        <v>15</v>
      </c>
      <c r="C19" s="12" t="s">
        <v>71</v>
      </c>
      <c r="D19" s="9">
        <v>39223.800000000003</v>
      </c>
      <c r="E19" s="22">
        <v>251158.3</v>
      </c>
      <c r="F19" s="22">
        <v>251125.35</v>
      </c>
      <c r="G19" s="16">
        <f t="shared" si="0"/>
        <v>99.986880783951804</v>
      </c>
      <c r="H19" s="16">
        <f t="shared" si="1"/>
        <v>-32.949999999982538</v>
      </c>
      <c r="I19" s="16">
        <f t="shared" si="2"/>
        <v>1.3119216048195881E-2</v>
      </c>
      <c r="J19" s="8"/>
    </row>
    <row r="20" spans="1:10" s="10" customFormat="1" ht="31.5" x14ac:dyDescent="0.25">
      <c r="A20" s="8"/>
      <c r="B20" s="21" t="s">
        <v>16</v>
      </c>
      <c r="C20" s="12" t="s">
        <v>72</v>
      </c>
      <c r="D20" s="9">
        <v>20000</v>
      </c>
      <c r="E20" s="22">
        <v>10785.2</v>
      </c>
      <c r="F20" s="22">
        <v>10785.2</v>
      </c>
      <c r="G20" s="16">
        <f t="shared" si="0"/>
        <v>100</v>
      </c>
      <c r="H20" s="16">
        <f t="shared" si="1"/>
        <v>0</v>
      </c>
      <c r="I20" s="16">
        <f t="shared" si="2"/>
        <v>0</v>
      </c>
      <c r="J20" s="8"/>
    </row>
    <row r="21" spans="1:10" s="10" customFormat="1" ht="47.25" x14ac:dyDescent="0.25">
      <c r="A21" s="8"/>
      <c r="B21" s="21" t="s">
        <v>17</v>
      </c>
      <c r="C21" s="12" t="s">
        <v>73</v>
      </c>
      <c r="D21" s="9">
        <v>0</v>
      </c>
      <c r="E21" s="22">
        <v>2808</v>
      </c>
      <c r="F21" s="22">
        <v>2808</v>
      </c>
      <c r="G21" s="16">
        <f t="shared" si="0"/>
        <v>100</v>
      </c>
      <c r="H21" s="16">
        <f t="shared" si="1"/>
        <v>0</v>
      </c>
      <c r="I21" s="16">
        <f t="shared" si="2"/>
        <v>0</v>
      </c>
      <c r="J21" s="8"/>
    </row>
    <row r="22" spans="1:10" s="10" customFormat="1" ht="47.25" x14ac:dyDescent="0.25">
      <c r="A22" s="8"/>
      <c r="B22" s="21" t="s">
        <v>18</v>
      </c>
      <c r="C22" s="12" t="s">
        <v>74</v>
      </c>
      <c r="D22" s="9">
        <v>259246.1</v>
      </c>
      <c r="E22" s="22">
        <v>235069.57</v>
      </c>
      <c r="F22" s="22">
        <v>235069.56</v>
      </c>
      <c r="G22" s="16">
        <f t="shared" si="0"/>
        <v>99.999995745940225</v>
      </c>
      <c r="H22" s="16">
        <f t="shared" si="1"/>
        <v>-1.0000000009313226E-2</v>
      </c>
      <c r="I22" s="16">
        <f t="shared" si="2"/>
        <v>4.2540597746665298E-6</v>
      </c>
      <c r="J22" s="8"/>
    </row>
    <row r="23" spans="1:10" s="6" customFormat="1" ht="78.75" x14ac:dyDescent="0.25">
      <c r="A23" s="5">
        <v>4</v>
      </c>
      <c r="B23" s="18" t="s">
        <v>19</v>
      </c>
      <c r="C23" s="19" t="s">
        <v>75</v>
      </c>
      <c r="D23" s="7">
        <v>30415</v>
      </c>
      <c r="E23" s="20">
        <v>35850.230000000003</v>
      </c>
      <c r="F23" s="20">
        <v>35848.550000000003</v>
      </c>
      <c r="G23" s="7">
        <f t="shared" si="0"/>
        <v>99.995313837596029</v>
      </c>
      <c r="H23" s="7">
        <f t="shared" si="1"/>
        <v>-1.680000000000291</v>
      </c>
      <c r="I23" s="7">
        <f t="shared" si="2"/>
        <v>4.686162403970684E-3</v>
      </c>
      <c r="J23" s="5"/>
    </row>
    <row r="24" spans="1:10" s="10" customFormat="1" ht="63" x14ac:dyDescent="0.25">
      <c r="A24" s="8"/>
      <c r="B24" s="21" t="s">
        <v>20</v>
      </c>
      <c r="C24" s="12" t="s">
        <v>76</v>
      </c>
      <c r="D24" s="9">
        <v>29975</v>
      </c>
      <c r="E24" s="22">
        <v>31811.47</v>
      </c>
      <c r="F24" s="22">
        <v>31811.47</v>
      </c>
      <c r="G24" s="16">
        <f t="shared" si="0"/>
        <v>100</v>
      </c>
      <c r="H24" s="16">
        <f t="shared" si="1"/>
        <v>0</v>
      </c>
      <c r="I24" s="16">
        <f t="shared" si="2"/>
        <v>0</v>
      </c>
      <c r="J24" s="8"/>
    </row>
    <row r="25" spans="1:10" s="10" customFormat="1" ht="47.25" x14ac:dyDescent="0.25">
      <c r="A25" s="8"/>
      <c r="B25" s="21" t="s">
        <v>21</v>
      </c>
      <c r="C25" s="12" t="s">
        <v>77</v>
      </c>
      <c r="D25" s="9">
        <v>440</v>
      </c>
      <c r="E25" s="22">
        <v>4038.76</v>
      </c>
      <c r="F25" s="22">
        <v>4037.08</v>
      </c>
      <c r="G25" s="16">
        <f t="shared" si="0"/>
        <v>99.958403074210892</v>
      </c>
      <c r="H25" s="16">
        <f t="shared" si="1"/>
        <v>-1.680000000000291</v>
      </c>
      <c r="I25" s="16">
        <f t="shared" si="2"/>
        <v>4.1596925789107786E-2</v>
      </c>
      <c r="J25" s="8"/>
    </row>
    <row r="26" spans="1:10" s="6" customFormat="1" ht="31.5" x14ac:dyDescent="0.25">
      <c r="A26" s="5">
        <v>5</v>
      </c>
      <c r="B26" s="18" t="s">
        <v>22</v>
      </c>
      <c r="C26" s="19" t="s">
        <v>78</v>
      </c>
      <c r="D26" s="7">
        <v>118539.8</v>
      </c>
      <c r="E26" s="20">
        <v>137220.56</v>
      </c>
      <c r="F26" s="20">
        <v>135417.79999999999</v>
      </c>
      <c r="G26" s="7">
        <f t="shared" si="0"/>
        <v>98.686231859132477</v>
      </c>
      <c r="H26" s="7">
        <f t="shared" si="1"/>
        <v>-1802.7600000000093</v>
      </c>
      <c r="I26" s="7">
        <f t="shared" si="2"/>
        <v>1.3137681408675235</v>
      </c>
      <c r="J26" s="5"/>
    </row>
    <row r="27" spans="1:10" s="10" customFormat="1" ht="31.5" x14ac:dyDescent="0.25">
      <c r="A27" s="8"/>
      <c r="B27" s="21" t="s">
        <v>23</v>
      </c>
      <c r="C27" s="12" t="s">
        <v>79</v>
      </c>
      <c r="D27" s="9">
        <v>28365</v>
      </c>
      <c r="E27" s="22">
        <v>35008.68</v>
      </c>
      <c r="F27" s="22">
        <v>34703.32</v>
      </c>
      <c r="G27" s="16">
        <f t="shared" si="0"/>
        <v>99.127759172867982</v>
      </c>
      <c r="H27" s="16">
        <f t="shared" si="1"/>
        <v>-305.36000000000058</v>
      </c>
      <c r="I27" s="16">
        <f t="shared" si="2"/>
        <v>0.87224082713201767</v>
      </c>
      <c r="J27" s="8"/>
    </row>
    <row r="28" spans="1:10" s="10" customFormat="1" ht="31.5" x14ac:dyDescent="0.25">
      <c r="A28" s="8"/>
      <c r="B28" s="21" t="s">
        <v>24</v>
      </c>
      <c r="C28" s="12" t="s">
        <v>80</v>
      </c>
      <c r="D28" s="9">
        <v>66854.7</v>
      </c>
      <c r="E28" s="22">
        <v>74353.2</v>
      </c>
      <c r="F28" s="22">
        <v>73161.850000000006</v>
      </c>
      <c r="G28" s="16">
        <f t="shared" si="0"/>
        <v>98.397715229472311</v>
      </c>
      <c r="H28" s="16">
        <f t="shared" si="1"/>
        <v>-1191.3499999999913</v>
      </c>
      <c r="I28" s="16">
        <f t="shared" si="2"/>
        <v>1.6022847705276888</v>
      </c>
      <c r="J28" s="8"/>
    </row>
    <row r="29" spans="1:10" s="10" customFormat="1" ht="47.25" x14ac:dyDescent="0.25">
      <c r="A29" s="8"/>
      <c r="B29" s="21" t="s">
        <v>25</v>
      </c>
      <c r="C29" s="12" t="s">
        <v>81</v>
      </c>
      <c r="D29" s="9">
        <v>23320</v>
      </c>
      <c r="E29" s="22">
        <v>27858.69</v>
      </c>
      <c r="F29" s="22">
        <v>27552.63</v>
      </c>
      <c r="G29" s="16">
        <f t="shared" si="0"/>
        <v>98.901384092360416</v>
      </c>
      <c r="H29" s="16">
        <f t="shared" si="1"/>
        <v>-306.05999999999767</v>
      </c>
      <c r="I29" s="16">
        <f t="shared" si="2"/>
        <v>1.0986159076395836</v>
      </c>
      <c r="J29" s="8"/>
    </row>
    <row r="30" spans="1:10" s="6" customFormat="1" ht="47.25" x14ac:dyDescent="0.25">
      <c r="A30" s="5">
        <v>6</v>
      </c>
      <c r="B30" s="18" t="s">
        <v>26</v>
      </c>
      <c r="C30" s="19" t="s">
        <v>82</v>
      </c>
      <c r="D30" s="7">
        <v>151518.39999999999</v>
      </c>
      <c r="E30" s="20">
        <v>231997.8</v>
      </c>
      <c r="F30" s="20">
        <v>228652.17</v>
      </c>
      <c r="G30" s="7">
        <f t="shared" si="0"/>
        <v>98.557904428404072</v>
      </c>
      <c r="H30" s="7">
        <f t="shared" si="1"/>
        <v>-3345.6299999999756</v>
      </c>
      <c r="I30" s="7">
        <f t="shared" si="2"/>
        <v>1.442095571595928</v>
      </c>
      <c r="J30" s="5"/>
    </row>
    <row r="31" spans="1:10" s="10" customFormat="1" ht="31.5" x14ac:dyDescent="0.25">
      <c r="A31" s="8"/>
      <c r="B31" s="21" t="s">
        <v>27</v>
      </c>
      <c r="C31" s="12" t="s">
        <v>83</v>
      </c>
      <c r="D31" s="9">
        <v>115183.7</v>
      </c>
      <c r="E31" s="22">
        <v>190799.57</v>
      </c>
      <c r="F31" s="22">
        <v>190458.07</v>
      </c>
      <c r="G31" s="16">
        <f t="shared" si="0"/>
        <v>99.821016368118649</v>
      </c>
      <c r="H31" s="16">
        <f t="shared" si="1"/>
        <v>-341.5</v>
      </c>
      <c r="I31" s="16">
        <f t="shared" si="2"/>
        <v>0.17898363188135136</v>
      </c>
      <c r="J31" s="8"/>
    </row>
    <row r="32" spans="1:10" s="10" customFormat="1" ht="31.5" x14ac:dyDescent="0.25">
      <c r="A32" s="8"/>
      <c r="B32" s="21" t="s">
        <v>28</v>
      </c>
      <c r="C32" s="12" t="s">
        <v>84</v>
      </c>
      <c r="D32" s="9">
        <v>6421.8</v>
      </c>
      <c r="E32" s="22">
        <v>8603.8799999999992</v>
      </c>
      <c r="F32" s="22">
        <v>8436.8700000000008</v>
      </c>
      <c r="G32" s="16">
        <f t="shared" si="0"/>
        <v>98.058899008354388</v>
      </c>
      <c r="H32" s="16">
        <f t="shared" si="1"/>
        <v>-167.0099999999984</v>
      </c>
      <c r="I32" s="16">
        <f t="shared" si="2"/>
        <v>1.9411009916456123</v>
      </c>
      <c r="J32" s="8"/>
    </row>
    <row r="33" spans="1:10" s="10" customFormat="1" ht="31.5" x14ac:dyDescent="0.25">
      <c r="A33" s="8"/>
      <c r="B33" s="21" t="s">
        <v>29</v>
      </c>
      <c r="C33" s="12" t="s">
        <v>85</v>
      </c>
      <c r="D33" s="9">
        <v>2536.1999999999998</v>
      </c>
      <c r="E33" s="22">
        <v>8253.34</v>
      </c>
      <c r="F33" s="22">
        <v>8253.34</v>
      </c>
      <c r="G33" s="16">
        <f t="shared" si="0"/>
        <v>100</v>
      </c>
      <c r="H33" s="16">
        <f t="shared" si="1"/>
        <v>0</v>
      </c>
      <c r="I33" s="16">
        <f t="shared" si="2"/>
        <v>0</v>
      </c>
      <c r="J33" s="8"/>
    </row>
    <row r="34" spans="1:10" s="10" customFormat="1" ht="145.5" customHeight="1" x14ac:dyDescent="0.25">
      <c r="A34" s="8"/>
      <c r="B34" s="21" t="s">
        <v>30</v>
      </c>
      <c r="C34" s="12" t="s">
        <v>86</v>
      </c>
      <c r="D34" s="9">
        <v>27376.7</v>
      </c>
      <c r="E34" s="22">
        <v>22394.73</v>
      </c>
      <c r="F34" s="22">
        <v>19633.02</v>
      </c>
      <c r="G34" s="16">
        <f t="shared" si="0"/>
        <v>87.668036185298959</v>
      </c>
      <c r="H34" s="16">
        <f t="shared" si="1"/>
        <v>-2761.7099999999991</v>
      </c>
      <c r="I34" s="16">
        <f t="shared" si="2"/>
        <v>12.331963814701041</v>
      </c>
      <c r="J34" s="8" t="s">
        <v>126</v>
      </c>
    </row>
    <row r="35" spans="1:10" s="10" customFormat="1" ht="31.5" x14ac:dyDescent="0.25">
      <c r="A35" s="8"/>
      <c r="B35" s="21" t="s">
        <v>9</v>
      </c>
      <c r="C35" s="12" t="s">
        <v>87</v>
      </c>
      <c r="D35" s="9">
        <v>0</v>
      </c>
      <c r="E35" s="22">
        <v>1946.29</v>
      </c>
      <c r="F35" s="22">
        <v>1870.88</v>
      </c>
      <c r="G35" s="16">
        <f t="shared" si="0"/>
        <v>96.125448931043167</v>
      </c>
      <c r="H35" s="16">
        <f t="shared" si="1"/>
        <v>-75.409999999999854</v>
      </c>
      <c r="I35" s="16">
        <f t="shared" si="2"/>
        <v>3.8745510689568334</v>
      </c>
      <c r="J35" s="8"/>
    </row>
    <row r="36" spans="1:10" s="6" customFormat="1" ht="47.25" x14ac:dyDescent="0.25">
      <c r="A36" s="5">
        <v>7</v>
      </c>
      <c r="B36" s="18" t="s">
        <v>31</v>
      </c>
      <c r="C36" s="19" t="s">
        <v>88</v>
      </c>
      <c r="D36" s="7">
        <v>82367.199999999997</v>
      </c>
      <c r="E36" s="20">
        <v>133113.4</v>
      </c>
      <c r="F36" s="20">
        <v>132880.6</v>
      </c>
      <c r="G36" s="7">
        <f t="shared" si="0"/>
        <v>99.825111521454645</v>
      </c>
      <c r="H36" s="7">
        <f t="shared" si="1"/>
        <v>-232.79999999998836</v>
      </c>
      <c r="I36" s="7">
        <f t="shared" si="2"/>
        <v>0.1748884785453555</v>
      </c>
      <c r="J36" s="5"/>
    </row>
    <row r="37" spans="1:10" s="10" customFormat="1" ht="31.5" x14ac:dyDescent="0.25">
      <c r="A37" s="8"/>
      <c r="B37" s="21" t="s">
        <v>32</v>
      </c>
      <c r="C37" s="12" t="s">
        <v>89</v>
      </c>
      <c r="D37" s="9">
        <v>59825.3</v>
      </c>
      <c r="E37" s="22">
        <v>110399.09</v>
      </c>
      <c r="F37" s="22">
        <v>110399.09</v>
      </c>
      <c r="G37" s="16">
        <f t="shared" si="0"/>
        <v>100</v>
      </c>
      <c r="H37" s="16">
        <f t="shared" si="1"/>
        <v>0</v>
      </c>
      <c r="I37" s="16">
        <f t="shared" si="2"/>
        <v>0</v>
      </c>
      <c r="J37" s="8"/>
    </row>
    <row r="38" spans="1:10" s="10" customFormat="1" ht="31.5" x14ac:dyDescent="0.25">
      <c r="A38" s="8"/>
      <c r="B38" s="21" t="s">
        <v>33</v>
      </c>
      <c r="C38" s="12" t="s">
        <v>90</v>
      </c>
      <c r="D38" s="9">
        <v>22541.9</v>
      </c>
      <c r="E38" s="22">
        <v>22433.89</v>
      </c>
      <c r="F38" s="22">
        <v>22433.89</v>
      </c>
      <c r="G38" s="16">
        <f t="shared" si="0"/>
        <v>100</v>
      </c>
      <c r="H38" s="16">
        <f t="shared" si="1"/>
        <v>0</v>
      </c>
      <c r="I38" s="16">
        <f t="shared" si="2"/>
        <v>0</v>
      </c>
      <c r="J38" s="8"/>
    </row>
    <row r="39" spans="1:10" s="10" customFormat="1" ht="141.75" x14ac:dyDescent="0.25">
      <c r="A39" s="8"/>
      <c r="B39" s="21" t="s">
        <v>34</v>
      </c>
      <c r="C39" s="12" t="s">
        <v>91</v>
      </c>
      <c r="D39" s="9">
        <v>0</v>
      </c>
      <c r="E39" s="22">
        <v>280.41000000000003</v>
      </c>
      <c r="F39" s="22">
        <v>47.61</v>
      </c>
      <c r="G39" s="16">
        <f t="shared" si="0"/>
        <v>16.978709746442707</v>
      </c>
      <c r="H39" s="16">
        <f t="shared" si="1"/>
        <v>-232.8</v>
      </c>
      <c r="I39" s="16">
        <f t="shared" si="2"/>
        <v>83.021290253557297</v>
      </c>
      <c r="J39" s="13" t="s">
        <v>128</v>
      </c>
    </row>
    <row r="40" spans="1:10" s="6" customFormat="1" ht="31.5" x14ac:dyDescent="0.25">
      <c r="A40" s="5">
        <v>8</v>
      </c>
      <c r="B40" s="18" t="s">
        <v>35</v>
      </c>
      <c r="C40" s="19" t="s">
        <v>92</v>
      </c>
      <c r="D40" s="7">
        <v>35291.199999999997</v>
      </c>
      <c r="E40" s="20">
        <v>23519.38</v>
      </c>
      <c r="F40" s="20">
        <v>23519.38</v>
      </c>
      <c r="G40" s="7">
        <f t="shared" si="0"/>
        <v>100</v>
      </c>
      <c r="H40" s="7">
        <f t="shared" si="1"/>
        <v>0</v>
      </c>
      <c r="I40" s="7">
        <f t="shared" si="2"/>
        <v>0</v>
      </c>
      <c r="J40" s="5"/>
    </row>
    <row r="41" spans="1:10" s="10" customFormat="1" ht="47.25" x14ac:dyDescent="0.25">
      <c r="A41" s="8"/>
      <c r="B41" s="21" t="s">
        <v>36</v>
      </c>
      <c r="C41" s="12" t="s">
        <v>93</v>
      </c>
      <c r="D41" s="9">
        <v>33081.199999999997</v>
      </c>
      <c r="E41" s="22">
        <v>22804.23</v>
      </c>
      <c r="F41" s="22">
        <v>22804.23</v>
      </c>
      <c r="G41" s="16">
        <f t="shared" si="0"/>
        <v>100</v>
      </c>
      <c r="H41" s="16">
        <f t="shared" si="1"/>
        <v>0</v>
      </c>
      <c r="I41" s="16">
        <f t="shared" si="2"/>
        <v>0</v>
      </c>
      <c r="J41" s="8"/>
    </row>
    <row r="42" spans="1:10" s="10" customFormat="1" ht="47.25" x14ac:dyDescent="0.25">
      <c r="A42" s="8"/>
      <c r="B42" s="11" t="s">
        <v>37</v>
      </c>
      <c r="C42" s="12" t="s">
        <v>94</v>
      </c>
      <c r="D42" s="9">
        <v>10</v>
      </c>
      <c r="E42" s="22">
        <v>0</v>
      </c>
      <c r="F42" s="22">
        <v>0</v>
      </c>
      <c r="G42" s="16">
        <v>0</v>
      </c>
      <c r="H42" s="16">
        <f t="shared" si="1"/>
        <v>0</v>
      </c>
      <c r="I42" s="16">
        <f t="shared" si="2"/>
        <v>100</v>
      </c>
      <c r="J42" s="14" t="s">
        <v>118</v>
      </c>
    </row>
    <row r="43" spans="1:10" s="10" customFormat="1" ht="47.25" x14ac:dyDescent="0.25">
      <c r="A43" s="8"/>
      <c r="B43" s="21" t="s">
        <v>38</v>
      </c>
      <c r="C43" s="12" t="s">
        <v>95</v>
      </c>
      <c r="D43" s="9">
        <v>2200</v>
      </c>
      <c r="E43" s="22">
        <v>715.15</v>
      </c>
      <c r="F43" s="22">
        <v>715.15</v>
      </c>
      <c r="G43" s="16">
        <f t="shared" si="0"/>
        <v>100</v>
      </c>
      <c r="H43" s="16">
        <f t="shared" si="1"/>
        <v>0</v>
      </c>
      <c r="I43" s="16">
        <f t="shared" si="2"/>
        <v>0</v>
      </c>
      <c r="J43" s="8"/>
    </row>
    <row r="44" spans="1:10" s="6" customFormat="1" ht="63" x14ac:dyDescent="0.25">
      <c r="A44" s="5">
        <v>9</v>
      </c>
      <c r="B44" s="18" t="s">
        <v>39</v>
      </c>
      <c r="C44" s="19" t="s">
        <v>96</v>
      </c>
      <c r="D44" s="7">
        <v>286363.59999999998</v>
      </c>
      <c r="E44" s="20">
        <v>327294.07</v>
      </c>
      <c r="F44" s="20">
        <v>327281.78999999998</v>
      </c>
      <c r="G44" s="7">
        <f t="shared" si="0"/>
        <v>99.996248022458815</v>
      </c>
      <c r="H44" s="7">
        <f t="shared" si="1"/>
        <v>-12.28000000002794</v>
      </c>
      <c r="I44" s="7">
        <f t="shared" si="2"/>
        <v>3.7519775411851697E-3</v>
      </c>
      <c r="J44" s="5"/>
    </row>
    <row r="45" spans="1:10" s="10" customFormat="1" ht="47.25" x14ac:dyDescent="0.25">
      <c r="A45" s="8"/>
      <c r="B45" s="21" t="s">
        <v>40</v>
      </c>
      <c r="C45" s="12" t="s">
        <v>97</v>
      </c>
      <c r="D45" s="9">
        <v>400</v>
      </c>
      <c r="E45" s="22">
        <v>399.94</v>
      </c>
      <c r="F45" s="22">
        <v>399.94</v>
      </c>
      <c r="G45" s="16">
        <f t="shared" si="0"/>
        <v>100</v>
      </c>
      <c r="H45" s="16">
        <f t="shared" si="1"/>
        <v>0</v>
      </c>
      <c r="I45" s="16">
        <f t="shared" si="2"/>
        <v>0</v>
      </c>
      <c r="J45" s="8"/>
    </row>
    <row r="46" spans="1:10" s="10" customFormat="1" ht="47.25" x14ac:dyDescent="0.25">
      <c r="A46" s="8"/>
      <c r="B46" s="21" t="s">
        <v>41</v>
      </c>
      <c r="C46" s="12" t="s">
        <v>98</v>
      </c>
      <c r="D46" s="9">
        <v>253091.4</v>
      </c>
      <c r="E46" s="22">
        <v>213862.85</v>
      </c>
      <c r="F46" s="22">
        <v>213862.85</v>
      </c>
      <c r="G46" s="16">
        <f t="shared" si="0"/>
        <v>100</v>
      </c>
      <c r="H46" s="16">
        <f t="shared" si="1"/>
        <v>0</v>
      </c>
      <c r="I46" s="16">
        <f t="shared" si="2"/>
        <v>0</v>
      </c>
      <c r="J46" s="8"/>
    </row>
    <row r="47" spans="1:10" s="10" customFormat="1" ht="78.75" x14ac:dyDescent="0.25">
      <c r="A47" s="8"/>
      <c r="B47" s="21" t="s">
        <v>42</v>
      </c>
      <c r="C47" s="12" t="s">
        <v>99</v>
      </c>
      <c r="D47" s="9">
        <v>7160.9</v>
      </c>
      <c r="E47" s="22">
        <v>81033.45</v>
      </c>
      <c r="F47" s="22">
        <v>81033.45</v>
      </c>
      <c r="G47" s="16">
        <f t="shared" si="0"/>
        <v>100</v>
      </c>
      <c r="H47" s="16">
        <f t="shared" si="1"/>
        <v>0</v>
      </c>
      <c r="I47" s="16">
        <f t="shared" si="2"/>
        <v>0</v>
      </c>
      <c r="J47" s="8"/>
    </row>
    <row r="48" spans="1:10" s="10" customFormat="1" ht="47.25" x14ac:dyDescent="0.25">
      <c r="A48" s="8"/>
      <c r="B48" s="21" t="s">
        <v>43</v>
      </c>
      <c r="C48" s="12" t="s">
        <v>100</v>
      </c>
      <c r="D48" s="9">
        <v>6930</v>
      </c>
      <c r="E48" s="22">
        <v>7150.64</v>
      </c>
      <c r="F48" s="22">
        <v>7150.48</v>
      </c>
      <c r="G48" s="16">
        <f t="shared" si="0"/>
        <v>99.997762438047488</v>
      </c>
      <c r="H48" s="16">
        <f t="shared" si="1"/>
        <v>-0.16000000000076398</v>
      </c>
      <c r="I48" s="16">
        <f t="shared" si="2"/>
        <v>2.2375619525121238E-3</v>
      </c>
      <c r="J48" s="8"/>
    </row>
    <row r="49" spans="1:10" s="10" customFormat="1" ht="31.5" x14ac:dyDescent="0.25">
      <c r="A49" s="8"/>
      <c r="B49" s="21" t="s">
        <v>44</v>
      </c>
      <c r="C49" s="12" t="s">
        <v>101</v>
      </c>
      <c r="D49" s="9">
        <v>18781.3</v>
      </c>
      <c r="E49" s="22">
        <v>24847.18</v>
      </c>
      <c r="F49" s="22">
        <v>24835.07</v>
      </c>
      <c r="G49" s="16">
        <f t="shared" si="0"/>
        <v>99.951262074810899</v>
      </c>
      <c r="H49" s="16">
        <f t="shared" si="1"/>
        <v>-12.110000000000582</v>
      </c>
      <c r="I49" s="16">
        <f t="shared" si="2"/>
        <v>4.8737925189101361E-2</v>
      </c>
      <c r="J49" s="8"/>
    </row>
    <row r="50" spans="1:10" s="6" customFormat="1" ht="31.5" x14ac:dyDescent="0.25">
      <c r="A50" s="5">
        <v>10</v>
      </c>
      <c r="B50" s="18" t="s">
        <v>45</v>
      </c>
      <c r="C50" s="19" t="s">
        <v>102</v>
      </c>
      <c r="D50" s="7">
        <v>24603.3</v>
      </c>
      <c r="E50" s="20">
        <v>25646.03</v>
      </c>
      <c r="F50" s="20">
        <v>25582.19</v>
      </c>
      <c r="G50" s="7">
        <f t="shared" si="0"/>
        <v>99.751072583163946</v>
      </c>
      <c r="H50" s="7">
        <f t="shared" si="1"/>
        <v>-63.840000000000146</v>
      </c>
      <c r="I50" s="7">
        <f t="shared" si="2"/>
        <v>0.24892741683605379</v>
      </c>
      <c r="J50" s="5"/>
    </row>
    <row r="51" spans="1:10" s="10" customFormat="1" ht="47.25" x14ac:dyDescent="0.25">
      <c r="A51" s="8"/>
      <c r="B51" s="21" t="s">
        <v>46</v>
      </c>
      <c r="C51" s="12" t="s">
        <v>103</v>
      </c>
      <c r="D51" s="9">
        <v>24603.3</v>
      </c>
      <c r="E51" s="22">
        <v>25646.03</v>
      </c>
      <c r="F51" s="22">
        <v>25582.19</v>
      </c>
      <c r="G51" s="16">
        <f t="shared" si="0"/>
        <v>99.751072583163946</v>
      </c>
      <c r="H51" s="16">
        <f t="shared" si="1"/>
        <v>-63.840000000000146</v>
      </c>
      <c r="I51" s="16">
        <f t="shared" si="2"/>
        <v>0.24892741683605379</v>
      </c>
      <c r="J51" s="8"/>
    </row>
    <row r="52" spans="1:10" s="6" customFormat="1" ht="31.5" x14ac:dyDescent="0.25">
      <c r="A52" s="5">
        <v>11</v>
      </c>
      <c r="B52" s="18" t="s">
        <v>47</v>
      </c>
      <c r="C52" s="19" t="s">
        <v>104</v>
      </c>
      <c r="D52" s="7">
        <v>18161</v>
      </c>
      <c r="E52" s="20">
        <v>21048.33</v>
      </c>
      <c r="F52" s="20">
        <v>19987.36</v>
      </c>
      <c r="G52" s="7">
        <f t="shared" si="0"/>
        <v>94.959362571757467</v>
      </c>
      <c r="H52" s="7">
        <f t="shared" si="1"/>
        <v>-1060.9700000000012</v>
      </c>
      <c r="I52" s="7">
        <f t="shared" si="2"/>
        <v>5.0406374282425332</v>
      </c>
      <c r="J52" s="5"/>
    </row>
    <row r="53" spans="1:10" s="10" customFormat="1" ht="110.25" x14ac:dyDescent="0.25">
      <c r="A53" s="8"/>
      <c r="B53" s="21" t="s">
        <v>48</v>
      </c>
      <c r="C53" s="12" t="s">
        <v>105</v>
      </c>
      <c r="D53" s="9">
        <v>18161</v>
      </c>
      <c r="E53" s="22">
        <v>21048.33</v>
      </c>
      <c r="F53" s="22">
        <v>19987.36</v>
      </c>
      <c r="G53" s="16">
        <f t="shared" si="0"/>
        <v>94.959362571757467</v>
      </c>
      <c r="H53" s="16">
        <f t="shared" si="1"/>
        <v>-1060.9700000000012</v>
      </c>
      <c r="I53" s="16">
        <f t="shared" si="2"/>
        <v>5.0406374282425332</v>
      </c>
      <c r="J53" s="8"/>
    </row>
    <row r="54" spans="1:10" s="6" customFormat="1" ht="31.5" x14ac:dyDescent="0.25">
      <c r="A54" s="5">
        <v>12</v>
      </c>
      <c r="B54" s="18" t="s">
        <v>49</v>
      </c>
      <c r="C54" s="19" t="s">
        <v>106</v>
      </c>
      <c r="D54" s="7">
        <v>61595.1</v>
      </c>
      <c r="E54" s="20">
        <v>120791.67</v>
      </c>
      <c r="F54" s="20">
        <v>120689.01</v>
      </c>
      <c r="G54" s="7">
        <f t="shared" si="0"/>
        <v>99.915010695687869</v>
      </c>
      <c r="H54" s="7">
        <f t="shared" si="1"/>
        <v>-102.66000000000349</v>
      </c>
      <c r="I54" s="7">
        <f t="shared" si="2"/>
        <v>8.4989304312131253E-2</v>
      </c>
      <c r="J54" s="5"/>
    </row>
    <row r="55" spans="1:10" s="10" customFormat="1" ht="63" x14ac:dyDescent="0.25">
      <c r="A55" s="8"/>
      <c r="B55" s="21" t="s">
        <v>50</v>
      </c>
      <c r="C55" s="12" t="s">
        <v>107</v>
      </c>
      <c r="D55" s="9">
        <v>17517.400000000001</v>
      </c>
      <c r="E55" s="22">
        <v>104442.24000000001</v>
      </c>
      <c r="F55" s="22">
        <v>104339.58</v>
      </c>
      <c r="G55" s="16">
        <f t="shared" si="0"/>
        <v>99.901706436016696</v>
      </c>
      <c r="H55" s="16">
        <f t="shared" si="1"/>
        <v>-102.66000000000349</v>
      </c>
      <c r="I55" s="16">
        <f t="shared" si="2"/>
        <v>9.8293563983304466E-2</v>
      </c>
      <c r="J55" s="8"/>
    </row>
    <row r="56" spans="1:10" s="10" customFormat="1" ht="47.25" x14ac:dyDescent="0.25">
      <c r="A56" s="8"/>
      <c r="B56" s="21" t="s">
        <v>51</v>
      </c>
      <c r="C56" s="12" t="s">
        <v>108</v>
      </c>
      <c r="D56" s="9">
        <v>1000</v>
      </c>
      <c r="E56" s="22">
        <v>450.5</v>
      </c>
      <c r="F56" s="22">
        <v>450.5</v>
      </c>
      <c r="G56" s="16">
        <f t="shared" si="0"/>
        <v>100</v>
      </c>
      <c r="H56" s="16">
        <f t="shared" si="1"/>
        <v>0</v>
      </c>
      <c r="I56" s="16">
        <f t="shared" si="2"/>
        <v>0</v>
      </c>
      <c r="J56" s="8"/>
    </row>
    <row r="57" spans="1:10" s="10" customFormat="1" ht="78.75" x14ac:dyDescent="0.25">
      <c r="A57" s="8"/>
      <c r="B57" s="21" t="s">
        <v>52</v>
      </c>
      <c r="C57" s="12" t="s">
        <v>109</v>
      </c>
      <c r="D57" s="9">
        <v>43077.7</v>
      </c>
      <c r="E57" s="22">
        <v>15898.93</v>
      </c>
      <c r="F57" s="22">
        <v>15898.93</v>
      </c>
      <c r="G57" s="16">
        <f t="shared" si="0"/>
        <v>100</v>
      </c>
      <c r="H57" s="16">
        <f t="shared" si="1"/>
        <v>0</v>
      </c>
      <c r="I57" s="16">
        <f t="shared" si="2"/>
        <v>0</v>
      </c>
      <c r="J57" s="8"/>
    </row>
    <row r="58" spans="1:10" s="6" customFormat="1" ht="31.5" x14ac:dyDescent="0.25">
      <c r="A58" s="5">
        <v>13</v>
      </c>
      <c r="B58" s="18" t="s">
        <v>53</v>
      </c>
      <c r="C58" s="19" t="s">
        <v>110</v>
      </c>
      <c r="D58" s="7">
        <v>64274.7</v>
      </c>
      <c r="E58" s="20">
        <v>73156.789999999994</v>
      </c>
      <c r="F58" s="20">
        <v>73156.789999999994</v>
      </c>
      <c r="G58" s="7">
        <f t="shared" si="0"/>
        <v>100</v>
      </c>
      <c r="H58" s="7">
        <f t="shared" si="1"/>
        <v>0</v>
      </c>
      <c r="I58" s="7">
        <f t="shared" si="2"/>
        <v>0</v>
      </c>
      <c r="J58" s="5"/>
    </row>
    <row r="59" spans="1:10" s="10" customFormat="1" ht="31.5" x14ac:dyDescent="0.25">
      <c r="A59" s="8"/>
      <c r="B59" s="21" t="s">
        <v>54</v>
      </c>
      <c r="C59" s="12" t="s">
        <v>111</v>
      </c>
      <c r="D59" s="9">
        <v>38064</v>
      </c>
      <c r="E59" s="22">
        <v>48051.02</v>
      </c>
      <c r="F59" s="22">
        <v>48051.02</v>
      </c>
      <c r="G59" s="16">
        <f t="shared" si="0"/>
        <v>100</v>
      </c>
      <c r="H59" s="16">
        <f t="shared" si="1"/>
        <v>0</v>
      </c>
      <c r="I59" s="16">
        <f t="shared" si="2"/>
        <v>0</v>
      </c>
      <c r="J59" s="8"/>
    </row>
    <row r="60" spans="1:10" s="10" customFormat="1" ht="47.25" x14ac:dyDescent="0.25">
      <c r="A60" s="8"/>
      <c r="B60" s="21" t="s">
        <v>55</v>
      </c>
      <c r="C60" s="12" t="s">
        <v>112</v>
      </c>
      <c r="D60" s="9">
        <v>0</v>
      </c>
      <c r="E60" s="22">
        <v>1280.07</v>
      </c>
      <c r="F60" s="22">
        <v>1280.07</v>
      </c>
      <c r="G60" s="16">
        <f t="shared" si="0"/>
        <v>100</v>
      </c>
      <c r="H60" s="16">
        <f t="shared" si="1"/>
        <v>0</v>
      </c>
      <c r="I60" s="16">
        <f t="shared" si="2"/>
        <v>0</v>
      </c>
      <c r="J60" s="8"/>
    </row>
    <row r="61" spans="1:10" s="10" customFormat="1" ht="47.25" x14ac:dyDescent="0.25">
      <c r="A61" s="8"/>
      <c r="B61" s="21" t="s">
        <v>56</v>
      </c>
      <c r="C61" s="12" t="s">
        <v>113</v>
      </c>
      <c r="D61" s="9">
        <v>24473.8</v>
      </c>
      <c r="E61" s="22">
        <v>22135.85</v>
      </c>
      <c r="F61" s="22">
        <v>22135.85</v>
      </c>
      <c r="G61" s="16">
        <f t="shared" si="0"/>
        <v>100</v>
      </c>
      <c r="H61" s="16">
        <f t="shared" si="1"/>
        <v>0</v>
      </c>
      <c r="I61" s="16">
        <f t="shared" si="2"/>
        <v>0</v>
      </c>
      <c r="J61" s="8"/>
    </row>
    <row r="62" spans="1:10" s="10" customFormat="1" ht="63" x14ac:dyDescent="0.25">
      <c r="A62" s="8"/>
      <c r="B62" s="21" t="s">
        <v>57</v>
      </c>
      <c r="C62" s="12" t="s">
        <v>114</v>
      </c>
      <c r="D62" s="9">
        <v>137.9</v>
      </c>
      <c r="E62" s="22">
        <v>92.64</v>
      </c>
      <c r="F62" s="22">
        <v>92.64</v>
      </c>
      <c r="G62" s="16">
        <f t="shared" si="0"/>
        <v>100</v>
      </c>
      <c r="H62" s="16">
        <f t="shared" si="1"/>
        <v>0</v>
      </c>
      <c r="I62" s="16">
        <f t="shared" si="2"/>
        <v>0</v>
      </c>
      <c r="J62" s="8"/>
    </row>
    <row r="63" spans="1:10" s="10" customFormat="1" ht="47.25" x14ac:dyDescent="0.25">
      <c r="A63" s="8"/>
      <c r="B63" s="21" t="s">
        <v>58</v>
      </c>
      <c r="C63" s="12" t="s">
        <v>115</v>
      </c>
      <c r="D63" s="9">
        <v>1598.9</v>
      </c>
      <c r="E63" s="22">
        <v>1597.23</v>
      </c>
      <c r="F63" s="22">
        <v>1597.23</v>
      </c>
      <c r="G63" s="16">
        <f t="shared" si="0"/>
        <v>100</v>
      </c>
      <c r="H63" s="16">
        <f t="shared" si="1"/>
        <v>0</v>
      </c>
      <c r="I63" s="16">
        <f t="shared" si="2"/>
        <v>0</v>
      </c>
      <c r="J63" s="8"/>
    </row>
    <row r="64" spans="1:10" s="17" customFormat="1" x14ac:dyDescent="0.25">
      <c r="A64" s="25" t="s">
        <v>116</v>
      </c>
      <c r="B64" s="25"/>
      <c r="C64" s="15"/>
      <c r="D64" s="16">
        <f>D7+D13+D18+D23+D26+D30+D36+D40+D44+D50+D52+D54+D58</f>
        <v>1734545.9</v>
      </c>
      <c r="E64" s="16">
        <f>E7+E13+E18+E23+E26+E30+E36+E40+E44+E50+E52+E54+E58</f>
        <v>2297022.15</v>
      </c>
      <c r="F64" s="16">
        <f>F7+F13+F18+F23+F26+F30+F36+F40+F44+F50+F52+F54+F58</f>
        <v>2276642.25</v>
      </c>
      <c r="G64" s="16">
        <f t="shared" si="0"/>
        <v>99.112768677480972</v>
      </c>
      <c r="H64" s="16">
        <f t="shared" si="1"/>
        <v>-20379.899999999907</v>
      </c>
      <c r="I64" s="16">
        <f t="shared" si="2"/>
        <v>0.88723132251902825</v>
      </c>
      <c r="J64" s="15"/>
    </row>
    <row r="78" spans="2:2" ht="47.25" x14ac:dyDescent="0.25">
      <c r="B78" s="1" t="s">
        <v>130</v>
      </c>
    </row>
  </sheetData>
  <mergeCells count="2">
    <mergeCell ref="A64:B64"/>
    <mergeCell ref="B2:J2"/>
  </mergeCells>
  <pageMargins left="0.70866141732283472" right="0.70866141732283472" top="0.74803149606299213" bottom="0.74803149606299213" header="0.31496062992125984" footer="0.31496062992125984"/>
  <pageSetup paperSize="9" scale="59" fitToHeight="10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мун прогр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2017-04-21T09:45:02Z</dcterms:modified>
</cp:coreProperties>
</file>