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40" yWindow="-240" windowWidth="22650" windowHeight="1282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_FilterDatabase" localSheetId="0" hidden="1">Лист1!$A$846:$M$846</definedName>
    <definedName name="_xlnm.Print_Titles" localSheetId="0">Лист1!$6:$10</definedName>
    <definedName name="_xlnm.Print_Area" localSheetId="0">Лист1!$A$1:$I$975</definedName>
  </definedNames>
  <calcPr calcId="125725"/>
</workbook>
</file>

<file path=xl/calcChain.xml><?xml version="1.0" encoding="utf-8"?>
<calcChain xmlns="http://schemas.openxmlformats.org/spreadsheetml/2006/main">
  <c r="F949" i="1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310"/>
  <c r="F182"/>
  <c r="E182"/>
  <c r="D182"/>
  <c r="I256"/>
  <c r="H256"/>
  <c r="G256"/>
  <c r="I255"/>
  <c r="H255"/>
  <c r="G255"/>
  <c r="F255"/>
  <c r="E255"/>
  <c r="D255"/>
  <c r="D253"/>
  <c r="G254"/>
  <c r="H254"/>
  <c r="I252"/>
  <c r="H252"/>
  <c r="G252"/>
  <c r="F250"/>
  <c r="E250"/>
  <c r="D250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I207"/>
  <c r="I204"/>
  <c r="I205"/>
  <c r="I206"/>
  <c r="H204"/>
  <c r="H205"/>
  <c r="H206"/>
  <c r="H207"/>
  <c r="G204"/>
  <c r="G205"/>
  <c r="G206"/>
  <c r="G207"/>
  <c r="G208"/>
  <c r="G209"/>
  <c r="G210"/>
  <c r="I187"/>
  <c r="I188"/>
  <c r="I189"/>
  <c r="I190"/>
  <c r="I191"/>
  <c r="I192"/>
  <c r="I193"/>
  <c r="I194"/>
  <c r="I195"/>
  <c r="I196"/>
  <c r="I197"/>
  <c r="I198"/>
  <c r="I199"/>
  <c r="I200"/>
  <c r="I201"/>
  <c r="H187"/>
  <c r="H188"/>
  <c r="H189"/>
  <c r="H190"/>
  <c r="H191"/>
  <c r="H192"/>
  <c r="H193"/>
  <c r="H194"/>
  <c r="H195"/>
  <c r="H196"/>
  <c r="H197"/>
  <c r="H198"/>
  <c r="H199"/>
  <c r="H200"/>
  <c r="H201"/>
  <c r="G187"/>
  <c r="G188"/>
  <c r="G189"/>
  <c r="G190"/>
  <c r="G191"/>
  <c r="G192"/>
  <c r="G193"/>
  <c r="G194"/>
  <c r="G195"/>
  <c r="G196"/>
  <c r="G197"/>
  <c r="G198"/>
  <c r="G199"/>
  <c r="G200"/>
  <c r="G201"/>
  <c r="I951"/>
  <c r="I952"/>
  <c r="I953"/>
  <c r="I954"/>
  <c r="I955"/>
  <c r="I956"/>
  <c r="I957"/>
  <c r="I958"/>
  <c r="I959"/>
  <c r="I960"/>
  <c r="I961"/>
  <c r="I962"/>
  <c r="I950"/>
  <c r="H951"/>
  <c r="H952"/>
  <c r="H953"/>
  <c r="H954"/>
  <c r="H955"/>
  <c r="H956"/>
  <c r="H957"/>
  <c r="H958"/>
  <c r="H959"/>
  <c r="H960"/>
  <c r="H961"/>
  <c r="H962"/>
  <c r="H950"/>
  <c r="G951"/>
  <c r="G952"/>
  <c r="G953"/>
  <c r="G954"/>
  <c r="G955"/>
  <c r="G956"/>
  <c r="G957"/>
  <c r="G958"/>
  <c r="G959"/>
  <c r="G960"/>
  <c r="G961"/>
  <c r="G962"/>
  <c r="G950"/>
  <c r="D949"/>
  <c r="E949"/>
  <c r="I913"/>
  <c r="I914"/>
  <c r="I915"/>
  <c r="I916"/>
  <c r="I917"/>
  <c r="I918"/>
  <c r="I919"/>
  <c r="I920"/>
  <c r="I921"/>
  <c r="I922"/>
  <c r="H913"/>
  <c r="H914"/>
  <c r="H915"/>
  <c r="H916"/>
  <c r="H917"/>
  <c r="H918"/>
  <c r="H919"/>
  <c r="H920"/>
  <c r="H921"/>
  <c r="H922"/>
  <c r="G913"/>
  <c r="G914"/>
  <c r="G915"/>
  <c r="G916"/>
  <c r="G917"/>
  <c r="G918"/>
  <c r="G919"/>
  <c r="G920"/>
  <c r="G921"/>
  <c r="G922"/>
  <c r="I882"/>
  <c r="I883"/>
  <c r="I884"/>
  <c r="I885"/>
  <c r="I886"/>
  <c r="I887"/>
  <c r="I888"/>
  <c r="I889"/>
  <c r="I890"/>
  <c r="I891"/>
  <c r="I892"/>
  <c r="I893"/>
  <c r="I894"/>
  <c r="I895"/>
  <c r="I896"/>
  <c r="H882"/>
  <c r="H883"/>
  <c r="H884"/>
  <c r="H885"/>
  <c r="H886"/>
  <c r="H887"/>
  <c r="H888"/>
  <c r="H889"/>
  <c r="H890"/>
  <c r="H891"/>
  <c r="H892"/>
  <c r="H893"/>
  <c r="H894"/>
  <c r="H895"/>
  <c r="H896"/>
  <c r="G882"/>
  <c r="G883"/>
  <c r="G884"/>
  <c r="G885"/>
  <c r="G886"/>
  <c r="G887"/>
  <c r="G888"/>
  <c r="G889"/>
  <c r="G890"/>
  <c r="G891"/>
  <c r="G892"/>
  <c r="G893"/>
  <c r="G894"/>
  <c r="G895"/>
  <c r="G896"/>
  <c r="I835"/>
  <c r="I836"/>
  <c r="I837"/>
  <c r="I838"/>
  <c r="H835"/>
  <c r="H836"/>
  <c r="H837"/>
  <c r="H838"/>
  <c r="I827"/>
  <c r="I828"/>
  <c r="I829"/>
  <c r="I830"/>
  <c r="I831"/>
  <c r="I832"/>
  <c r="H827"/>
  <c r="H828"/>
  <c r="H829"/>
  <c r="H830"/>
  <c r="H831"/>
  <c r="H832"/>
  <c r="I802"/>
  <c r="I803"/>
  <c r="I804"/>
  <c r="I805"/>
  <c r="I806"/>
  <c r="I807"/>
  <c r="I808"/>
  <c r="I809"/>
  <c r="I810"/>
  <c r="I811"/>
  <c r="I812"/>
  <c r="I813"/>
  <c r="I814"/>
  <c r="I815"/>
  <c r="I816"/>
  <c r="I817"/>
  <c r="I818"/>
  <c r="I819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I783"/>
  <c r="I784"/>
  <c r="I785"/>
  <c r="I786"/>
  <c r="I787"/>
  <c r="I788"/>
  <c r="I789"/>
  <c r="I790"/>
  <c r="H783"/>
  <c r="H784"/>
  <c r="H785"/>
  <c r="H786"/>
  <c r="H787"/>
  <c r="H788"/>
  <c r="H789"/>
  <c r="H790"/>
  <c r="G783"/>
  <c r="G784"/>
  <c r="G785"/>
  <c r="G786"/>
  <c r="G787"/>
  <c r="G788"/>
  <c r="G789"/>
  <c r="G790"/>
  <c r="I771"/>
  <c r="I772"/>
  <c r="I773"/>
  <c r="I774"/>
  <c r="I775"/>
  <c r="I776"/>
  <c r="I777"/>
  <c r="I778"/>
  <c r="I779"/>
  <c r="I780"/>
  <c r="H771"/>
  <c r="H772"/>
  <c r="H773"/>
  <c r="H774"/>
  <c r="H775"/>
  <c r="H776"/>
  <c r="H777"/>
  <c r="H778"/>
  <c r="H779"/>
  <c r="H780"/>
  <c r="G771"/>
  <c r="G772"/>
  <c r="G773"/>
  <c r="G774"/>
  <c r="G775"/>
  <c r="G776"/>
  <c r="G777"/>
  <c r="G778"/>
  <c r="G779"/>
  <c r="G780"/>
  <c r="I749"/>
  <c r="I750"/>
  <c r="I751"/>
  <c r="I752"/>
  <c r="I753"/>
  <c r="I754"/>
  <c r="I755"/>
  <c r="I756"/>
  <c r="I757"/>
  <c r="I758"/>
  <c r="I759"/>
  <c r="I760"/>
  <c r="I761"/>
  <c r="I762"/>
  <c r="H749"/>
  <c r="H750"/>
  <c r="H751"/>
  <c r="H752"/>
  <c r="H753"/>
  <c r="H754"/>
  <c r="H755"/>
  <c r="H756"/>
  <c r="H757"/>
  <c r="H758"/>
  <c r="H759"/>
  <c r="H760"/>
  <c r="H761"/>
  <c r="H762"/>
  <c r="G749"/>
  <c r="G750"/>
  <c r="G751"/>
  <c r="G752"/>
  <c r="G753"/>
  <c r="G754"/>
  <c r="G755"/>
  <c r="G756"/>
  <c r="G757"/>
  <c r="G758"/>
  <c r="G759"/>
  <c r="G760"/>
  <c r="G761"/>
  <c r="G762"/>
  <c r="I722"/>
  <c r="I723"/>
  <c r="I724"/>
  <c r="I725"/>
  <c r="I726"/>
  <c r="I727"/>
  <c r="I728"/>
  <c r="I729"/>
  <c r="I730"/>
  <c r="I733"/>
  <c r="I734"/>
  <c r="I735"/>
  <c r="I736"/>
  <c r="I737"/>
  <c r="I738"/>
  <c r="I739"/>
  <c r="H733"/>
  <c r="H734"/>
  <c r="H735"/>
  <c r="H736"/>
  <c r="H737"/>
  <c r="H738"/>
  <c r="H739"/>
  <c r="H722"/>
  <c r="H723"/>
  <c r="H724"/>
  <c r="H725"/>
  <c r="H726"/>
  <c r="H727"/>
  <c r="H728"/>
  <c r="H729"/>
  <c r="H730"/>
  <c r="G733"/>
  <c r="G734"/>
  <c r="G735"/>
  <c r="G736"/>
  <c r="G737"/>
  <c r="G738"/>
  <c r="G739"/>
  <c r="G722"/>
  <c r="G723"/>
  <c r="G724"/>
  <c r="G725"/>
  <c r="G726"/>
  <c r="G727"/>
  <c r="G728"/>
  <c r="G729"/>
  <c r="G730"/>
  <c r="I696"/>
  <c r="I697"/>
  <c r="I698"/>
  <c r="I699"/>
  <c r="I700"/>
  <c r="I701"/>
  <c r="I702"/>
  <c r="I703"/>
  <c r="I704"/>
  <c r="I705"/>
  <c r="I706"/>
  <c r="I707"/>
  <c r="I708"/>
  <c r="I709"/>
  <c r="I710"/>
  <c r="I711"/>
  <c r="H696"/>
  <c r="H697"/>
  <c r="H698"/>
  <c r="H699"/>
  <c r="H700"/>
  <c r="H701"/>
  <c r="H702"/>
  <c r="H703"/>
  <c r="H704"/>
  <c r="H705"/>
  <c r="H706"/>
  <c r="H707"/>
  <c r="H708"/>
  <c r="H709"/>
  <c r="H710"/>
  <c r="H711"/>
  <c r="G696"/>
  <c r="G697"/>
  <c r="G698"/>
  <c r="G699"/>
  <c r="G700"/>
  <c r="G701"/>
  <c r="G702"/>
  <c r="G703"/>
  <c r="G704"/>
  <c r="G705"/>
  <c r="G706"/>
  <c r="G707"/>
  <c r="G708"/>
  <c r="G709"/>
  <c r="G710"/>
  <c r="G711"/>
  <c r="I685"/>
  <c r="I686"/>
  <c r="I687"/>
  <c r="I688"/>
  <c r="I689"/>
  <c r="I690"/>
  <c r="I691"/>
  <c r="H685"/>
  <c r="H686"/>
  <c r="H687"/>
  <c r="H688"/>
  <c r="H689"/>
  <c r="H690"/>
  <c r="H691"/>
  <c r="G685"/>
  <c r="G686"/>
  <c r="G687"/>
  <c r="G688"/>
  <c r="G689"/>
  <c r="G690"/>
  <c r="G691"/>
  <c r="I651"/>
  <c r="I652"/>
  <c r="I653"/>
  <c r="I654"/>
  <c r="I655"/>
  <c r="I656"/>
  <c r="I657"/>
  <c r="I658"/>
  <c r="I659"/>
  <c r="I660"/>
  <c r="H651"/>
  <c r="H652"/>
  <c r="H653"/>
  <c r="H654"/>
  <c r="H655"/>
  <c r="H656"/>
  <c r="H657"/>
  <c r="H658"/>
  <c r="H659"/>
  <c r="H660"/>
  <c r="G651"/>
  <c r="G652"/>
  <c r="G653"/>
  <c r="G654"/>
  <c r="G655"/>
  <c r="G656"/>
  <c r="G657"/>
  <c r="G658"/>
  <c r="G659"/>
  <c r="G660"/>
  <c r="I663"/>
  <c r="H663"/>
  <c r="H664"/>
  <c r="G663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I582"/>
  <c r="I583"/>
  <c r="I584"/>
  <c r="I585"/>
  <c r="I586"/>
  <c r="I587"/>
  <c r="I588"/>
  <c r="I589"/>
  <c r="I590"/>
  <c r="I591"/>
  <c r="I592"/>
  <c r="I593"/>
  <c r="H582"/>
  <c r="H583"/>
  <c r="H584"/>
  <c r="H585"/>
  <c r="H586"/>
  <c r="H587"/>
  <c r="H588"/>
  <c r="H589"/>
  <c r="H590"/>
  <c r="H591"/>
  <c r="H592"/>
  <c r="H593"/>
  <c r="G582"/>
  <c r="G583"/>
  <c r="G584"/>
  <c r="G585"/>
  <c r="G586"/>
  <c r="G587"/>
  <c r="G588"/>
  <c r="G589"/>
  <c r="G590"/>
  <c r="G591"/>
  <c r="G592"/>
  <c r="G593"/>
  <c r="I561"/>
  <c r="I562"/>
  <c r="I563"/>
  <c r="I564"/>
  <c r="I565"/>
  <c r="I566"/>
  <c r="I567"/>
  <c r="I568"/>
  <c r="I569"/>
  <c r="I570"/>
  <c r="H561"/>
  <c r="H562"/>
  <c r="H563"/>
  <c r="H564"/>
  <c r="H565"/>
  <c r="H566"/>
  <c r="H567"/>
  <c r="H568"/>
  <c r="H569"/>
  <c r="H570"/>
  <c r="G561"/>
  <c r="G562"/>
  <c r="G563"/>
  <c r="G564"/>
  <c r="G565"/>
  <c r="G566"/>
  <c r="G567"/>
  <c r="G568"/>
  <c r="G569"/>
  <c r="G570"/>
  <c r="I536"/>
  <c r="I537"/>
  <c r="I538"/>
  <c r="I539"/>
  <c r="I540"/>
  <c r="I541"/>
  <c r="I542"/>
  <c r="I543"/>
  <c r="I544"/>
  <c r="I545"/>
  <c r="H536"/>
  <c r="H537"/>
  <c r="H538"/>
  <c r="H539"/>
  <c r="H540"/>
  <c r="H541"/>
  <c r="H542"/>
  <c r="H543"/>
  <c r="H544"/>
  <c r="H545"/>
  <c r="G536"/>
  <c r="G537"/>
  <c r="G538"/>
  <c r="G539"/>
  <c r="G540"/>
  <c r="G541"/>
  <c r="G542"/>
  <c r="G543"/>
  <c r="G544"/>
  <c r="I254" l="1"/>
  <c r="F253"/>
  <c r="H253" s="1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I467"/>
  <c r="I468"/>
  <c r="I469"/>
  <c r="I470"/>
  <c r="I471"/>
  <c r="I472"/>
  <c r="I473"/>
  <c r="I474"/>
  <c r="I475"/>
  <c r="H467"/>
  <c r="H468"/>
  <c r="H469"/>
  <c r="H470"/>
  <c r="H471"/>
  <c r="H472"/>
  <c r="H473"/>
  <c r="H474"/>
  <c r="H475"/>
  <c r="G467"/>
  <c r="G468"/>
  <c r="G469"/>
  <c r="G470"/>
  <c r="G471"/>
  <c r="G472"/>
  <c r="G473"/>
  <c r="G474"/>
  <c r="G475"/>
  <c r="G465"/>
  <c r="I387"/>
  <c r="I388"/>
  <c r="I389"/>
  <c r="I390"/>
  <c r="I391"/>
  <c r="I392"/>
  <c r="I393"/>
  <c r="I394"/>
  <c r="I395"/>
  <c r="I396"/>
  <c r="I397"/>
  <c r="I398"/>
  <c r="I399"/>
  <c r="I400"/>
  <c r="I401"/>
  <c r="H387"/>
  <c r="H388"/>
  <c r="H389"/>
  <c r="H390"/>
  <c r="H391"/>
  <c r="H392"/>
  <c r="H393"/>
  <c r="H394"/>
  <c r="H395"/>
  <c r="H396"/>
  <c r="H397"/>
  <c r="H398"/>
  <c r="H399"/>
  <c r="H400"/>
  <c r="H401"/>
  <c r="G387"/>
  <c r="G388"/>
  <c r="G389"/>
  <c r="G390"/>
  <c r="G391"/>
  <c r="G392"/>
  <c r="G393"/>
  <c r="G394"/>
  <c r="G395"/>
  <c r="G396"/>
  <c r="G397"/>
  <c r="G398"/>
  <c r="G399"/>
  <c r="G400"/>
  <c r="G401"/>
  <c r="I329"/>
  <c r="I330"/>
  <c r="I331"/>
  <c r="I332"/>
  <c r="I333"/>
  <c r="I334"/>
  <c r="I335"/>
  <c r="I336"/>
  <c r="I337"/>
  <c r="I338"/>
  <c r="I339"/>
  <c r="I340"/>
  <c r="I341"/>
  <c r="H329"/>
  <c r="H330"/>
  <c r="H331"/>
  <c r="H332"/>
  <c r="H333"/>
  <c r="H334"/>
  <c r="H335"/>
  <c r="H336"/>
  <c r="H337"/>
  <c r="H338"/>
  <c r="H339"/>
  <c r="H340"/>
  <c r="H341"/>
  <c r="G329"/>
  <c r="G330"/>
  <c r="G331"/>
  <c r="G332"/>
  <c r="G333"/>
  <c r="G334"/>
  <c r="G335"/>
  <c r="G336"/>
  <c r="G337"/>
  <c r="G338"/>
  <c r="G339"/>
  <c r="G340"/>
  <c r="G341"/>
  <c r="I304"/>
  <c r="I305"/>
  <c r="I306"/>
  <c r="I307"/>
  <c r="I308"/>
  <c r="H304"/>
  <c r="H305"/>
  <c r="H306"/>
  <c r="H307"/>
  <c r="H308"/>
  <c r="G304"/>
  <c r="G305"/>
  <c r="G306"/>
  <c r="G307"/>
  <c r="G308"/>
  <c r="I293"/>
  <c r="H296"/>
  <c r="H295"/>
  <c r="H294"/>
  <c r="H293"/>
  <c r="G293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F260"/>
  <c r="I173"/>
  <c r="I174"/>
  <c r="I175"/>
  <c r="I176"/>
  <c r="I177"/>
  <c r="I178"/>
  <c r="I17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H172"/>
  <c r="H173"/>
  <c r="H174"/>
  <c r="H175"/>
  <c r="H176"/>
  <c r="H177"/>
  <c r="H178"/>
  <c r="H17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253" l="1"/>
  <c r="I253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E15" l="1"/>
  <c r="I27"/>
  <c r="I28"/>
  <c r="I29"/>
  <c r="I30"/>
  <c r="I31"/>
  <c r="I32"/>
  <c r="I33"/>
  <c r="I34"/>
  <c r="I35"/>
  <c r="I36"/>
  <c r="I37"/>
  <c r="I38"/>
  <c r="I39"/>
  <c r="I40"/>
  <c r="I41"/>
  <c r="H27"/>
  <c r="H28"/>
  <c r="H29"/>
  <c r="H30"/>
  <c r="H31"/>
  <c r="H32"/>
  <c r="H33"/>
  <c r="H34"/>
  <c r="H35"/>
  <c r="H36"/>
  <c r="H37"/>
  <c r="H38"/>
  <c r="H39"/>
  <c r="H40"/>
  <c r="H41"/>
  <c r="G27"/>
  <c r="G28"/>
  <c r="G29"/>
  <c r="G30"/>
  <c r="G31"/>
  <c r="G32"/>
  <c r="G33"/>
  <c r="G34"/>
  <c r="G35"/>
  <c r="G36"/>
  <c r="G37"/>
  <c r="G38"/>
  <c r="G39"/>
  <c r="G40"/>
  <c r="G41"/>
  <c r="H321" l="1"/>
  <c r="H322"/>
  <c r="H323"/>
  <c r="H324"/>
  <c r="H325"/>
  <c r="G321"/>
  <c r="G322"/>
  <c r="G323"/>
  <c r="D184"/>
  <c r="I244"/>
  <c r="I245"/>
  <c r="I246"/>
  <c r="I247"/>
  <c r="H244"/>
  <c r="H245"/>
  <c r="H246"/>
  <c r="H247"/>
  <c r="G244"/>
  <c r="G245"/>
  <c r="G246"/>
  <c r="G247"/>
  <c r="I185"/>
  <c r="I186"/>
  <c r="H185"/>
  <c r="H186"/>
  <c r="G185"/>
  <c r="G186"/>
  <c r="F184"/>
  <c r="E184"/>
  <c r="F969"/>
  <c r="D744"/>
  <c r="F744"/>
  <c r="E744"/>
  <c r="I684"/>
  <c r="H684"/>
  <c r="G684"/>
  <c r="D683"/>
  <c r="F683"/>
  <c r="E683"/>
  <c r="F681"/>
  <c r="E681"/>
  <c r="D681"/>
  <c r="E661"/>
  <c r="F661"/>
  <c r="D661"/>
  <c r="I664"/>
  <c r="G664"/>
  <c r="I360"/>
  <c r="I361"/>
  <c r="H360"/>
  <c r="H361"/>
  <c r="G360"/>
  <c r="G361"/>
  <c r="I312"/>
  <c r="I313"/>
  <c r="I314"/>
  <c r="H312"/>
  <c r="H313"/>
  <c r="H314"/>
  <c r="G312"/>
  <c r="G313"/>
  <c r="G314"/>
  <c r="D311"/>
  <c r="F311"/>
  <c r="E311"/>
  <c r="F292"/>
  <c r="E292"/>
  <c r="D292"/>
  <c r="E309"/>
  <c r="D309"/>
  <c r="F309"/>
  <c r="F297"/>
  <c r="E297"/>
  <c r="D297"/>
  <c r="I303"/>
  <c r="H303"/>
  <c r="G300"/>
  <c r="G301"/>
  <c r="G302"/>
  <c r="G303"/>
  <c r="G17"/>
  <c r="G18"/>
  <c r="G19"/>
  <c r="G20"/>
  <c r="G21"/>
  <c r="G22"/>
  <c r="G23"/>
  <c r="G24"/>
  <c r="G25"/>
  <c r="G26"/>
  <c r="I359"/>
  <c r="H359"/>
  <c r="G359"/>
  <c r="G49"/>
  <c r="G50"/>
  <c r="G51"/>
  <c r="E969"/>
  <c r="E967" s="1"/>
  <c r="D969"/>
  <c r="D967" s="1"/>
  <c r="I964"/>
  <c r="I965"/>
  <c r="H964"/>
  <c r="H965"/>
  <c r="G964"/>
  <c r="G965"/>
  <c r="F963"/>
  <c r="E963"/>
  <c r="D963"/>
  <c r="I944"/>
  <c r="I945"/>
  <c r="I946"/>
  <c r="H944"/>
  <c r="H945"/>
  <c r="H946"/>
  <c r="G944"/>
  <c r="G945"/>
  <c r="G946"/>
  <c r="F911"/>
  <c r="E911"/>
  <c r="G311" l="1"/>
  <c r="H311"/>
  <c r="I311"/>
  <c r="G963"/>
  <c r="I963"/>
  <c r="H963"/>
  <c r="I821"/>
  <c r="H821"/>
  <c r="G821"/>
  <c r="F820"/>
  <c r="E820"/>
  <c r="D820"/>
  <c r="H744"/>
  <c r="G748"/>
  <c r="I693"/>
  <c r="I694"/>
  <c r="I695"/>
  <c r="I712"/>
  <c r="H693"/>
  <c r="H694"/>
  <c r="H695"/>
  <c r="H712"/>
  <c r="G693"/>
  <c r="G694"/>
  <c r="G695"/>
  <c r="G712"/>
  <c r="F692"/>
  <c r="E692"/>
  <c r="D692"/>
  <c r="I682"/>
  <c r="H682"/>
  <c r="G682"/>
  <c r="I681"/>
  <c r="I679"/>
  <c r="I680"/>
  <c r="H679"/>
  <c r="H680"/>
  <c r="G679"/>
  <c r="G680"/>
  <c r="F678"/>
  <c r="E678"/>
  <c r="D678"/>
  <c r="I671"/>
  <c r="H671"/>
  <c r="G671"/>
  <c r="F670"/>
  <c r="E670"/>
  <c r="D670"/>
  <c r="I662"/>
  <c r="H662"/>
  <c r="G662"/>
  <c r="D649"/>
  <c r="E649"/>
  <c r="F649"/>
  <c r="I579"/>
  <c r="I580"/>
  <c r="I581"/>
  <c r="I594"/>
  <c r="H579"/>
  <c r="H580"/>
  <c r="H581"/>
  <c r="H594"/>
  <c r="G579"/>
  <c r="G580"/>
  <c r="G581"/>
  <c r="G594"/>
  <c r="I550"/>
  <c r="I551"/>
  <c r="H550"/>
  <c r="H551"/>
  <c r="G550"/>
  <c r="G551"/>
  <c r="I485"/>
  <c r="I486"/>
  <c r="H485"/>
  <c r="H486"/>
  <c r="G484"/>
  <c r="G485"/>
  <c r="G486"/>
  <c r="I363"/>
  <c r="I364"/>
  <c r="H363"/>
  <c r="H364"/>
  <c r="G363"/>
  <c r="G364"/>
  <c r="F362"/>
  <c r="E362"/>
  <c r="D362"/>
  <c r="F318"/>
  <c r="I349"/>
  <c r="H349"/>
  <c r="G349"/>
  <c r="D318"/>
  <c r="I309"/>
  <c r="I310"/>
  <c r="H309"/>
  <c r="H310"/>
  <c r="G309"/>
  <c r="F202"/>
  <c r="G184"/>
  <c r="I248"/>
  <c r="I249"/>
  <c r="H248"/>
  <c r="H249"/>
  <c r="G248"/>
  <c r="G249"/>
  <c r="I208"/>
  <c r="I209"/>
  <c r="I210"/>
  <c r="I211"/>
  <c r="H208"/>
  <c r="H209"/>
  <c r="H210"/>
  <c r="H211"/>
  <c r="G211"/>
  <c r="G212"/>
  <c r="G213"/>
  <c r="G214"/>
  <c r="I73"/>
  <c r="H73"/>
  <c r="G73"/>
  <c r="I147"/>
  <c r="I148"/>
  <c r="I149"/>
  <c r="I180"/>
  <c r="H147"/>
  <c r="H148"/>
  <c r="H149"/>
  <c r="H180"/>
  <c r="G147"/>
  <c r="G148"/>
  <c r="G149"/>
  <c r="D52"/>
  <c r="I75"/>
  <c r="I76"/>
  <c r="I77"/>
  <c r="I78"/>
  <c r="I79"/>
  <c r="I80"/>
  <c r="I81"/>
  <c r="I82"/>
  <c r="I83"/>
  <c r="H75"/>
  <c r="H76"/>
  <c r="H77"/>
  <c r="H78"/>
  <c r="H79"/>
  <c r="H80"/>
  <c r="H81"/>
  <c r="H82"/>
  <c r="H83"/>
  <c r="H84"/>
  <c r="G75"/>
  <c r="G76"/>
  <c r="G77"/>
  <c r="G78"/>
  <c r="G79"/>
  <c r="G80"/>
  <c r="G81"/>
  <c r="G82"/>
  <c r="G83"/>
  <c r="G84"/>
  <c r="I50"/>
  <c r="I51"/>
  <c r="H50"/>
  <c r="H51"/>
  <c r="I25"/>
  <c r="I26"/>
  <c r="H25"/>
  <c r="H26"/>
  <c r="G744" l="1"/>
  <c r="I744"/>
  <c r="I678"/>
  <c r="G678"/>
  <c r="G681"/>
  <c r="H681"/>
  <c r="H678"/>
  <c r="G661"/>
  <c r="I670"/>
  <c r="H670"/>
  <c r="G670"/>
  <c r="I661"/>
  <c r="G649"/>
  <c r="H649"/>
  <c r="H661"/>
  <c r="I649"/>
  <c r="G362"/>
  <c r="H362"/>
  <c r="I362"/>
  <c r="I971"/>
  <c r="I972"/>
  <c r="H971"/>
  <c r="H972"/>
  <c r="G971"/>
  <c r="G972"/>
  <c r="I970"/>
  <c r="H970"/>
  <c r="G970"/>
  <c r="F967"/>
  <c r="I840"/>
  <c r="I841"/>
  <c r="H840"/>
  <c r="H841"/>
  <c r="I650"/>
  <c r="H650"/>
  <c r="G650"/>
  <c r="G969" l="1"/>
  <c r="H969"/>
  <c r="G967"/>
  <c r="H967"/>
  <c r="I969"/>
  <c r="I967"/>
  <c r="I546"/>
  <c r="I547"/>
  <c r="I548"/>
  <c r="I549"/>
  <c r="H546"/>
  <c r="H547"/>
  <c r="H548"/>
  <c r="H549"/>
  <c r="G545"/>
  <c r="G546"/>
  <c r="G547"/>
  <c r="G548"/>
  <c r="G549"/>
  <c r="I294"/>
  <c r="I295"/>
  <c r="I296"/>
  <c r="G294"/>
  <c r="G295"/>
  <c r="G296"/>
  <c r="I292"/>
  <c r="H292"/>
  <c r="G292"/>
  <c r="G298"/>
  <c r="I64"/>
  <c r="I65"/>
  <c r="I66"/>
  <c r="H64"/>
  <c r="H65"/>
  <c r="H66"/>
  <c r="G64"/>
  <c r="G65"/>
  <c r="G66"/>
  <c r="I62"/>
  <c r="I63"/>
  <c r="H62"/>
  <c r="H63"/>
  <c r="G62"/>
  <c r="G63"/>
  <c r="F215" l="1"/>
  <c r="E215"/>
  <c r="D215"/>
  <c r="G203"/>
  <c r="I250"/>
  <c r="I251"/>
  <c r="H250"/>
  <c r="H251"/>
  <c r="G250"/>
  <c r="G251"/>
  <c r="H217"/>
  <c r="H218"/>
  <c r="H219"/>
  <c r="H220"/>
  <c r="H221"/>
  <c r="H222"/>
  <c r="H223"/>
  <c r="H224"/>
  <c r="H242"/>
  <c r="H243"/>
  <c r="H216"/>
  <c r="G217"/>
  <c r="G218"/>
  <c r="G219"/>
  <c r="G220"/>
  <c r="G221"/>
  <c r="G222"/>
  <c r="G223"/>
  <c r="G224"/>
  <c r="G242"/>
  <c r="G243"/>
  <c r="G216"/>
  <c r="H203"/>
  <c r="G320"/>
  <c r="H320"/>
  <c r="I320"/>
  <c r="I477"/>
  <c r="I478"/>
  <c r="I479"/>
  <c r="I480"/>
  <c r="I481"/>
  <c r="H477"/>
  <c r="H478"/>
  <c r="H479"/>
  <c r="H480"/>
  <c r="H481"/>
  <c r="G477"/>
  <c r="G478"/>
  <c r="G479"/>
  <c r="G480"/>
  <c r="G481"/>
  <c r="E482"/>
  <c r="F482"/>
  <c r="D482"/>
  <c r="I484"/>
  <c r="H484"/>
  <c r="I483"/>
  <c r="H483"/>
  <c r="G483"/>
  <c r="I376"/>
  <c r="I377"/>
  <c r="I378"/>
  <c r="I379"/>
  <c r="I380"/>
  <c r="I381"/>
  <c r="I382"/>
  <c r="I383"/>
  <c r="I384"/>
  <c r="I385"/>
  <c r="I386"/>
  <c r="I402"/>
  <c r="I403"/>
  <c r="I404"/>
  <c r="I405"/>
  <c r="I406"/>
  <c r="I407"/>
  <c r="I408"/>
  <c r="I409"/>
  <c r="I410"/>
  <c r="I411"/>
  <c r="H376"/>
  <c r="H377"/>
  <c r="H378"/>
  <c r="H379"/>
  <c r="H380"/>
  <c r="H381"/>
  <c r="H382"/>
  <c r="H383"/>
  <c r="H384"/>
  <c r="H385"/>
  <c r="H386"/>
  <c r="H402"/>
  <c r="H403"/>
  <c r="H404"/>
  <c r="H405"/>
  <c r="H406"/>
  <c r="H407"/>
  <c r="H408"/>
  <c r="H409"/>
  <c r="H410"/>
  <c r="H411"/>
  <c r="G376"/>
  <c r="G377"/>
  <c r="G378"/>
  <c r="G379"/>
  <c r="G380"/>
  <c r="G381"/>
  <c r="G382"/>
  <c r="G383"/>
  <c r="G384"/>
  <c r="G385"/>
  <c r="G386"/>
  <c r="G402"/>
  <c r="G403"/>
  <c r="G404"/>
  <c r="G405"/>
  <c r="G406"/>
  <c r="G407"/>
  <c r="G408"/>
  <c r="G409"/>
  <c r="G410"/>
  <c r="G411"/>
  <c r="I301"/>
  <c r="I302"/>
  <c r="H301"/>
  <c r="H302"/>
  <c r="E260"/>
  <c r="E258" s="1"/>
  <c r="F258"/>
  <c r="D260"/>
  <c r="D258" s="1"/>
  <c r="G912"/>
  <c r="I854"/>
  <c r="I855"/>
  <c r="I856"/>
  <c r="I857"/>
  <c r="I858"/>
  <c r="I859"/>
  <c r="I860"/>
  <c r="I861"/>
  <c r="I862"/>
  <c r="I863"/>
  <c r="I864"/>
  <c r="I865"/>
  <c r="I866"/>
  <c r="I867"/>
  <c r="I868"/>
  <c r="I869"/>
  <c r="I870"/>
  <c r="I871"/>
  <c r="I872"/>
  <c r="I873"/>
  <c r="I874"/>
  <c r="I875"/>
  <c r="I876"/>
  <c r="I877"/>
  <c r="I878"/>
  <c r="I879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97"/>
  <c r="H898"/>
  <c r="H899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F824"/>
  <c r="E824"/>
  <c r="E795"/>
  <c r="F795"/>
  <c r="D795"/>
  <c r="I800"/>
  <c r="H800"/>
  <c r="G800"/>
  <c r="E766"/>
  <c r="F766"/>
  <c r="D766"/>
  <c r="I768"/>
  <c r="I769"/>
  <c r="I770"/>
  <c r="I781"/>
  <c r="H768"/>
  <c r="H769"/>
  <c r="H770"/>
  <c r="H781"/>
  <c r="H782"/>
  <c r="G768"/>
  <c r="G769"/>
  <c r="G770"/>
  <c r="G781"/>
  <c r="G782"/>
  <c r="E746"/>
  <c r="F746"/>
  <c r="F742" s="1"/>
  <c r="D746"/>
  <c r="D742" s="1"/>
  <c r="F718"/>
  <c r="E718"/>
  <c r="D718"/>
  <c r="E713"/>
  <c r="F713"/>
  <c r="D713"/>
  <c r="I714"/>
  <c r="I715"/>
  <c r="I716"/>
  <c r="I717"/>
  <c r="H714"/>
  <c r="H715"/>
  <c r="H716"/>
  <c r="H717"/>
  <c r="G714"/>
  <c r="G715"/>
  <c r="G716"/>
  <c r="G717"/>
  <c r="E672"/>
  <c r="F672"/>
  <c r="D672"/>
  <c r="I673"/>
  <c r="H673"/>
  <c r="G258" l="1"/>
  <c r="F793"/>
  <c r="F676"/>
  <c r="D676"/>
  <c r="E676"/>
  <c r="E742"/>
  <c r="G746"/>
  <c r="H258"/>
  <c r="G672"/>
  <c r="G297"/>
  <c r="G215"/>
  <c r="H215"/>
  <c r="H482"/>
  <c r="G482"/>
  <c r="G673"/>
  <c r="E598"/>
  <c r="E596" s="1"/>
  <c r="F598"/>
  <c r="F596" s="1"/>
  <c r="D598"/>
  <c r="D596" s="1"/>
  <c r="E573"/>
  <c r="F573"/>
  <c r="D573"/>
  <c r="F552"/>
  <c r="E552"/>
  <c r="D552"/>
  <c r="I559"/>
  <c r="I560"/>
  <c r="H559"/>
  <c r="H560"/>
  <c r="G559"/>
  <c r="G560"/>
  <c r="I554"/>
  <c r="H554"/>
  <c r="G554"/>
  <c r="G676" l="1"/>
  <c r="F510"/>
  <c r="F508" s="1"/>
  <c r="E510"/>
  <c r="E508" s="1"/>
  <c r="D510"/>
  <c r="D508" s="1"/>
  <c r="G534"/>
  <c r="H534"/>
  <c r="I534"/>
  <c r="I521"/>
  <c r="I522"/>
  <c r="H521"/>
  <c r="H522"/>
  <c r="G521"/>
  <c r="G522"/>
  <c r="I516"/>
  <c r="I517"/>
  <c r="I518"/>
  <c r="I519"/>
  <c r="I520"/>
  <c r="H516"/>
  <c r="H517"/>
  <c r="H518"/>
  <c r="H519"/>
  <c r="H520"/>
  <c r="G516"/>
  <c r="G517"/>
  <c r="G518"/>
  <c r="G519"/>
  <c r="G520"/>
  <c r="I515"/>
  <c r="H515"/>
  <c r="G515"/>
  <c r="E318"/>
  <c r="I321"/>
  <c r="I322"/>
  <c r="D202" l="1"/>
  <c r="I217"/>
  <c r="I218"/>
  <c r="E202"/>
  <c r="G182" s="1"/>
  <c r="I212"/>
  <c r="I213"/>
  <c r="I214"/>
  <c r="H212"/>
  <c r="H213"/>
  <c r="H214"/>
  <c r="H182" l="1"/>
  <c r="I182"/>
  <c r="E67"/>
  <c r="H145"/>
  <c r="G146"/>
  <c r="G143"/>
  <c r="G144"/>
  <c r="G145"/>
  <c r="H143"/>
  <c r="H144"/>
  <c r="H146"/>
  <c r="I142"/>
  <c r="I143"/>
  <c r="I144"/>
  <c r="I145"/>
  <c r="I146"/>
  <c r="H142"/>
  <c r="G142"/>
  <c r="G141"/>
  <c r="H141"/>
  <c r="I141"/>
  <c r="G140"/>
  <c r="H140"/>
  <c r="I140"/>
  <c r="G139"/>
  <c r="H139"/>
  <c r="I139"/>
  <c r="I138"/>
  <c r="H138"/>
  <c r="G138"/>
  <c r="F67"/>
  <c r="D67"/>
  <c r="I99"/>
  <c r="G97"/>
  <c r="H97"/>
  <c r="I97"/>
  <c r="G96"/>
  <c r="H96"/>
  <c r="I96"/>
  <c r="G95"/>
  <c r="H95"/>
  <c r="I95"/>
  <c r="G94"/>
  <c r="H94"/>
  <c r="I94"/>
  <c r="G93"/>
  <c r="H93"/>
  <c r="I93"/>
  <c r="G92"/>
  <c r="H92"/>
  <c r="G90"/>
  <c r="H90"/>
  <c r="G89"/>
  <c r="H89"/>
  <c r="I89"/>
  <c r="G88"/>
  <c r="H88"/>
  <c r="I88"/>
  <c r="I85" l="1"/>
  <c r="I86"/>
  <c r="I87"/>
  <c r="H85"/>
  <c r="H86"/>
  <c r="H87"/>
  <c r="G85"/>
  <c r="G86"/>
  <c r="G87"/>
  <c r="I68"/>
  <c r="H68"/>
  <c r="G68"/>
  <c r="I57"/>
  <c r="I58"/>
  <c r="H57"/>
  <c r="H58"/>
  <c r="G57"/>
  <c r="G58"/>
  <c r="F15"/>
  <c r="D15"/>
  <c r="I16"/>
  <c r="H16"/>
  <c r="G16"/>
  <c r="I19"/>
  <c r="I18"/>
  <c r="H19"/>
  <c r="H18"/>
  <c r="H17"/>
  <c r="I17"/>
  <c r="E845"/>
  <c r="H513"/>
  <c r="H514"/>
  <c r="H512"/>
  <c r="G511"/>
  <c r="G512"/>
  <c r="G513"/>
  <c r="G514"/>
  <c r="I512"/>
  <c r="I513"/>
  <c r="I324"/>
  <c r="I323"/>
  <c r="I839"/>
  <c r="I834"/>
  <c r="I833"/>
  <c r="I826"/>
  <c r="I825"/>
  <c r="H839"/>
  <c r="H834"/>
  <c r="H833"/>
  <c r="H826"/>
  <c r="H825"/>
  <c r="I796"/>
  <c r="D824"/>
  <c r="G801"/>
  <c r="G15" l="1"/>
  <c r="H15"/>
  <c r="G732"/>
  <c r="H732"/>
  <c r="I732"/>
  <c r="G731"/>
  <c r="H731"/>
  <c r="I731"/>
  <c r="G721"/>
  <c r="H721"/>
  <c r="I721"/>
  <c r="I482" l="1"/>
  <c r="H912"/>
  <c r="I912"/>
  <c r="D923"/>
  <c r="E923"/>
  <c r="F923"/>
  <c r="G924"/>
  <c r="H924"/>
  <c r="I924"/>
  <c r="D845"/>
  <c r="G910"/>
  <c r="H910"/>
  <c r="I910"/>
  <c r="G909"/>
  <c r="H909"/>
  <c r="I909"/>
  <c r="G908"/>
  <c r="H908"/>
  <c r="I908"/>
  <c r="G907"/>
  <c r="H907"/>
  <c r="I907"/>
  <c r="I782"/>
  <c r="G572"/>
  <c r="H572"/>
  <c r="I572"/>
  <c r="G558"/>
  <c r="H558"/>
  <c r="I558"/>
  <c r="G557"/>
  <c r="H557"/>
  <c r="I557"/>
  <c r="G556"/>
  <c r="H556"/>
  <c r="I556"/>
  <c r="G535"/>
  <c r="H535"/>
  <c r="I535"/>
  <c r="G533"/>
  <c r="H533"/>
  <c r="I533"/>
  <c r="G532"/>
  <c r="H532"/>
  <c r="I532"/>
  <c r="G531"/>
  <c r="H531"/>
  <c r="I531"/>
  <c r="G530"/>
  <c r="H530"/>
  <c r="I530"/>
  <c r="G529"/>
  <c r="H529"/>
  <c r="I529"/>
  <c r="G528"/>
  <c r="H528"/>
  <c r="I528"/>
  <c r="G527"/>
  <c r="H527"/>
  <c r="I527"/>
  <c r="G526"/>
  <c r="H526"/>
  <c r="I526"/>
  <c r="G525"/>
  <c r="H525"/>
  <c r="I525"/>
  <c r="G524"/>
  <c r="H524"/>
  <c r="I524"/>
  <c r="G523"/>
  <c r="H523"/>
  <c r="I523"/>
  <c r="G353"/>
  <c r="H353"/>
  <c r="I353"/>
  <c r="D350"/>
  <c r="D316" s="1"/>
  <c r="G348"/>
  <c r="G347"/>
  <c r="G346"/>
  <c r="G345"/>
  <c r="G319"/>
  <c r="I319"/>
  <c r="H319"/>
  <c r="H99"/>
  <c r="G99"/>
  <c r="I923" l="1"/>
  <c r="H923"/>
  <c r="G923"/>
  <c r="I92" l="1"/>
  <c r="G91"/>
  <c r="H91"/>
  <c r="I91"/>
  <c r="H21" l="1"/>
  <c r="F947"/>
  <c r="E947"/>
  <c r="E843" s="1"/>
  <c r="D947"/>
  <c r="I949"/>
  <c r="F845"/>
  <c r="F764"/>
  <c r="E764"/>
  <c r="D764"/>
  <c r="G791"/>
  <c r="H791"/>
  <c r="I791"/>
  <c r="H573"/>
  <c r="G578"/>
  <c r="H578"/>
  <c r="I578"/>
  <c r="G577"/>
  <c r="H577"/>
  <c r="I577"/>
  <c r="G576"/>
  <c r="H576"/>
  <c r="I576"/>
  <c r="G575"/>
  <c r="H575"/>
  <c r="I575"/>
  <c r="I574"/>
  <c r="H574"/>
  <c r="G574"/>
  <c r="G553"/>
  <c r="H553"/>
  <c r="I553"/>
  <c r="G555"/>
  <c r="H555"/>
  <c r="I555"/>
  <c r="H348"/>
  <c r="I348"/>
  <c r="H347"/>
  <c r="I347"/>
  <c r="G61"/>
  <c r="H61"/>
  <c r="I61"/>
  <c r="G44"/>
  <c r="H44"/>
  <c r="I44"/>
  <c r="G43"/>
  <c r="H43"/>
  <c r="I43"/>
  <c r="G42"/>
  <c r="H42"/>
  <c r="I42"/>
  <c r="G45"/>
  <c r="H45"/>
  <c r="I45"/>
  <c r="H22"/>
  <c r="I22"/>
  <c r="H23"/>
  <c r="I23"/>
  <c r="H24"/>
  <c r="I24"/>
  <c r="H949"/>
  <c r="G949"/>
  <c r="D911"/>
  <c r="D843" s="1"/>
  <c r="G880"/>
  <c r="I880"/>
  <c r="G881"/>
  <c r="I881"/>
  <c r="G897"/>
  <c r="I897"/>
  <c r="G898"/>
  <c r="I898"/>
  <c r="G899"/>
  <c r="I899"/>
  <c r="G900"/>
  <c r="H900"/>
  <c r="I900"/>
  <c r="G901"/>
  <c r="H901"/>
  <c r="I901"/>
  <c r="G902"/>
  <c r="H902"/>
  <c r="I902"/>
  <c r="G903"/>
  <c r="H903"/>
  <c r="I903"/>
  <c r="G904"/>
  <c r="H904"/>
  <c r="I904"/>
  <c r="G905"/>
  <c r="H905"/>
  <c r="I905"/>
  <c r="G906"/>
  <c r="H906"/>
  <c r="I906"/>
  <c r="G799"/>
  <c r="H799"/>
  <c r="I799"/>
  <c r="H801"/>
  <c r="I801"/>
  <c r="H748"/>
  <c r="I748"/>
  <c r="G720"/>
  <c r="H720"/>
  <c r="I720"/>
  <c r="G740"/>
  <c r="H740"/>
  <c r="I740"/>
  <c r="G603"/>
  <c r="H603"/>
  <c r="I603"/>
  <c r="G604"/>
  <c r="H604"/>
  <c r="I604"/>
  <c r="G605"/>
  <c r="H605"/>
  <c r="I605"/>
  <c r="G647"/>
  <c r="H647"/>
  <c r="I647"/>
  <c r="G648"/>
  <c r="H648"/>
  <c r="I648"/>
  <c r="G571"/>
  <c r="H571"/>
  <c r="I571"/>
  <c r="D464"/>
  <c r="G466"/>
  <c r="H466"/>
  <c r="I466"/>
  <c r="G476"/>
  <c r="H476"/>
  <c r="I476"/>
  <c r="G415"/>
  <c r="G421"/>
  <c r="H421"/>
  <c r="I421"/>
  <c r="G422"/>
  <c r="H422"/>
  <c r="I422"/>
  <c r="G423"/>
  <c r="H423"/>
  <c r="I423"/>
  <c r="G424"/>
  <c r="H424"/>
  <c r="I424"/>
  <c r="G425"/>
  <c r="H425"/>
  <c r="I425"/>
  <c r="G426"/>
  <c r="H426"/>
  <c r="I426"/>
  <c r="G427"/>
  <c r="H427"/>
  <c r="I427"/>
  <c r="G428"/>
  <c r="H428"/>
  <c r="I428"/>
  <c r="G429"/>
  <c r="H429"/>
  <c r="I429"/>
  <c r="G430"/>
  <c r="H430"/>
  <c r="I430"/>
  <c r="G431"/>
  <c r="H431"/>
  <c r="I431"/>
  <c r="G432"/>
  <c r="H432"/>
  <c r="I432"/>
  <c r="G433"/>
  <c r="H433"/>
  <c r="I433"/>
  <c r="G434"/>
  <c r="H434"/>
  <c r="I434"/>
  <c r="G435"/>
  <c r="H435"/>
  <c r="I435"/>
  <c r="G436"/>
  <c r="H436"/>
  <c r="I436"/>
  <c r="G437"/>
  <c r="H437"/>
  <c r="I437"/>
  <c r="G438"/>
  <c r="H438"/>
  <c r="I438"/>
  <c r="G439"/>
  <c r="H439"/>
  <c r="I439"/>
  <c r="G440"/>
  <c r="H440"/>
  <c r="I440"/>
  <c r="G463"/>
  <c r="H463"/>
  <c r="I463"/>
  <c r="G325"/>
  <c r="I325"/>
  <c r="G326"/>
  <c r="H326"/>
  <c r="I326"/>
  <c r="G327"/>
  <c r="H327"/>
  <c r="I327"/>
  <c r="G328"/>
  <c r="H328"/>
  <c r="I328"/>
  <c r="G342"/>
  <c r="H342"/>
  <c r="I342"/>
  <c r="G343"/>
  <c r="H343"/>
  <c r="I343"/>
  <c r="G344"/>
  <c r="H344"/>
  <c r="I344"/>
  <c r="H345"/>
  <c r="I345"/>
  <c r="H346"/>
  <c r="I346"/>
  <c r="G270"/>
  <c r="H270"/>
  <c r="I270"/>
  <c r="G271"/>
  <c r="H271"/>
  <c r="I271"/>
  <c r="I219"/>
  <c r="I220"/>
  <c r="I221"/>
  <c r="I222"/>
  <c r="I223"/>
  <c r="I224"/>
  <c r="I242"/>
  <c r="I216"/>
  <c r="I243"/>
  <c r="I90"/>
  <c r="G98"/>
  <c r="H98"/>
  <c r="I98"/>
  <c r="G100"/>
  <c r="H100"/>
  <c r="I100"/>
  <c r="D48"/>
  <c r="E48"/>
  <c r="F48"/>
  <c r="I948"/>
  <c r="H948"/>
  <c r="G948"/>
  <c r="I943"/>
  <c r="H943"/>
  <c r="G943"/>
  <c r="I942"/>
  <c r="H942"/>
  <c r="G942"/>
  <c r="I941"/>
  <c r="H941"/>
  <c r="G941"/>
  <c r="I940"/>
  <c r="H940"/>
  <c r="G940"/>
  <c r="I939"/>
  <c r="H939"/>
  <c r="G939"/>
  <c r="I938"/>
  <c r="H938"/>
  <c r="G938"/>
  <c r="I937"/>
  <c r="H937"/>
  <c r="G937"/>
  <c r="I936"/>
  <c r="H936"/>
  <c r="G936"/>
  <c r="I935"/>
  <c r="H935"/>
  <c r="G935"/>
  <c r="I934"/>
  <c r="H934"/>
  <c r="G934"/>
  <c r="I933"/>
  <c r="H933"/>
  <c r="G933"/>
  <c r="I932"/>
  <c r="H932"/>
  <c r="G932"/>
  <c r="I931"/>
  <c r="H931"/>
  <c r="G931"/>
  <c r="I930"/>
  <c r="H930"/>
  <c r="G930"/>
  <c r="I929"/>
  <c r="H929"/>
  <c r="G929"/>
  <c r="I928"/>
  <c r="H928"/>
  <c r="G928"/>
  <c r="I927"/>
  <c r="H927"/>
  <c r="G927"/>
  <c r="I926"/>
  <c r="H926"/>
  <c r="G926"/>
  <c r="I925"/>
  <c r="H925"/>
  <c r="G925"/>
  <c r="I853"/>
  <c r="H853"/>
  <c r="G853"/>
  <c r="I852"/>
  <c r="H852"/>
  <c r="G852"/>
  <c r="I851"/>
  <c r="H851"/>
  <c r="G851"/>
  <c r="I850"/>
  <c r="H850"/>
  <c r="G850"/>
  <c r="I849"/>
  <c r="H849"/>
  <c r="G849"/>
  <c r="I848"/>
  <c r="H848"/>
  <c r="G848"/>
  <c r="I847"/>
  <c r="H847"/>
  <c r="G847"/>
  <c r="I846"/>
  <c r="H846"/>
  <c r="G846"/>
  <c r="I823"/>
  <c r="H823"/>
  <c r="G823"/>
  <c r="I822"/>
  <c r="H822"/>
  <c r="G822"/>
  <c r="I798"/>
  <c r="H798"/>
  <c r="G798"/>
  <c r="I797"/>
  <c r="H797"/>
  <c r="G797"/>
  <c r="I767"/>
  <c r="H767"/>
  <c r="G767"/>
  <c r="I747"/>
  <c r="H747"/>
  <c r="G747"/>
  <c r="I719"/>
  <c r="H719"/>
  <c r="G719"/>
  <c r="I669"/>
  <c r="H669"/>
  <c r="G669"/>
  <c r="I602"/>
  <c r="H602"/>
  <c r="G602"/>
  <c r="I601"/>
  <c r="H601"/>
  <c r="G601"/>
  <c r="I600"/>
  <c r="H600"/>
  <c r="G600"/>
  <c r="I599"/>
  <c r="H599"/>
  <c r="G599"/>
  <c r="I514"/>
  <c r="I511"/>
  <c r="H511"/>
  <c r="I465"/>
  <c r="H465"/>
  <c r="I420"/>
  <c r="H420"/>
  <c r="G420"/>
  <c r="I419"/>
  <c r="H419"/>
  <c r="G419"/>
  <c r="I418"/>
  <c r="H418"/>
  <c r="G418"/>
  <c r="I417"/>
  <c r="H417"/>
  <c r="G417"/>
  <c r="I416"/>
  <c r="H416"/>
  <c r="G416"/>
  <c r="I415"/>
  <c r="H415"/>
  <c r="I414"/>
  <c r="H414"/>
  <c r="G414"/>
  <c r="I413"/>
  <c r="H413"/>
  <c r="G413"/>
  <c r="I375"/>
  <c r="H375"/>
  <c r="G375"/>
  <c r="I374"/>
  <c r="H374"/>
  <c r="G374"/>
  <c r="I373"/>
  <c r="H373"/>
  <c r="G373"/>
  <c r="I372"/>
  <c r="H372"/>
  <c r="G372"/>
  <c r="I371"/>
  <c r="H371"/>
  <c r="G371"/>
  <c r="I370"/>
  <c r="H370"/>
  <c r="G370"/>
  <c r="I369"/>
  <c r="H369"/>
  <c r="G369"/>
  <c r="I358"/>
  <c r="H358"/>
  <c r="G358"/>
  <c r="I357"/>
  <c r="H357"/>
  <c r="I356"/>
  <c r="H356"/>
  <c r="G356"/>
  <c r="I355"/>
  <c r="H355"/>
  <c r="G355"/>
  <c r="I354"/>
  <c r="H354"/>
  <c r="G354"/>
  <c r="I352"/>
  <c r="H352"/>
  <c r="G352"/>
  <c r="I351"/>
  <c r="H351"/>
  <c r="G351"/>
  <c r="I300"/>
  <c r="H300"/>
  <c r="I299"/>
  <c r="H299"/>
  <c r="G299"/>
  <c r="I298"/>
  <c r="H298"/>
  <c r="I269"/>
  <c r="H269"/>
  <c r="G269"/>
  <c r="I268"/>
  <c r="H268"/>
  <c r="G268"/>
  <c r="I267"/>
  <c r="H267"/>
  <c r="G267"/>
  <c r="I266"/>
  <c r="H266"/>
  <c r="G266"/>
  <c r="I265"/>
  <c r="H265"/>
  <c r="G265"/>
  <c r="I264"/>
  <c r="H264"/>
  <c r="G264"/>
  <c r="I263"/>
  <c r="H263"/>
  <c r="G263"/>
  <c r="I262"/>
  <c r="H262"/>
  <c r="G262"/>
  <c r="I261"/>
  <c r="H261"/>
  <c r="G261"/>
  <c r="I203"/>
  <c r="I137"/>
  <c r="H137"/>
  <c r="G137"/>
  <c r="I74"/>
  <c r="H74"/>
  <c r="G74"/>
  <c r="I72"/>
  <c r="H72"/>
  <c r="G72"/>
  <c r="I71"/>
  <c r="H71"/>
  <c r="G71"/>
  <c r="I70"/>
  <c r="H70"/>
  <c r="G70"/>
  <c r="I69"/>
  <c r="H69"/>
  <c r="G69"/>
  <c r="I60"/>
  <c r="H60"/>
  <c r="G60"/>
  <c r="I59"/>
  <c r="H59"/>
  <c r="G59"/>
  <c r="I56"/>
  <c r="H56"/>
  <c r="G56"/>
  <c r="I55"/>
  <c r="H55"/>
  <c r="G55"/>
  <c r="I54"/>
  <c r="H54"/>
  <c r="G54"/>
  <c r="I53"/>
  <c r="H53"/>
  <c r="G53"/>
  <c r="I49"/>
  <c r="H49"/>
  <c r="I21"/>
  <c r="I20"/>
  <c r="H20"/>
  <c r="F668"/>
  <c r="F666" s="1"/>
  <c r="F464"/>
  <c r="F412"/>
  <c r="F368"/>
  <c r="F350"/>
  <c r="F316" s="1"/>
  <c r="F136"/>
  <c r="F52"/>
  <c r="E668"/>
  <c r="E666" s="1"/>
  <c r="D668"/>
  <c r="D666" s="1"/>
  <c r="F843" l="1"/>
  <c r="G666"/>
  <c r="H666"/>
  <c r="F366"/>
  <c r="G766"/>
  <c r="G824"/>
  <c r="G718"/>
  <c r="H947"/>
  <c r="F13"/>
  <c r="I947"/>
  <c r="H297"/>
  <c r="G947"/>
  <c r="G573"/>
  <c r="I573"/>
  <c r="H552"/>
  <c r="G552"/>
  <c r="I552"/>
  <c r="G692"/>
  <c r="I52"/>
  <c r="I672"/>
  <c r="I764"/>
  <c r="I692"/>
  <c r="H746"/>
  <c r="D793"/>
  <c r="E793"/>
  <c r="H718"/>
  <c r="H742"/>
  <c r="I718"/>
  <c r="I746"/>
  <c r="I48"/>
  <c r="H672"/>
  <c r="H824"/>
  <c r="I824"/>
  <c r="H692"/>
  <c r="H713"/>
  <c r="H820"/>
  <c r="H911"/>
  <c r="G598"/>
  <c r="G668"/>
  <c r="G683"/>
  <c r="G795"/>
  <c r="G845"/>
  <c r="H668"/>
  <c r="H683"/>
  <c r="H845"/>
  <c r="G742"/>
  <c r="I713"/>
  <c r="I820"/>
  <c r="I911"/>
  <c r="G713"/>
  <c r="G820"/>
  <c r="G911"/>
  <c r="I598"/>
  <c r="I683"/>
  <c r="I795"/>
  <c r="H598"/>
  <c r="I668"/>
  <c r="H766"/>
  <c r="H795"/>
  <c r="I766"/>
  <c r="I845"/>
  <c r="E464"/>
  <c r="H464"/>
  <c r="E412"/>
  <c r="G412" s="1"/>
  <c r="D412"/>
  <c r="H412" s="1"/>
  <c r="E368"/>
  <c r="G368" s="1"/>
  <c r="D368"/>
  <c r="E350"/>
  <c r="H350"/>
  <c r="G202"/>
  <c r="H202"/>
  <c r="F11" l="1"/>
  <c r="G350"/>
  <c r="E316"/>
  <c r="E366"/>
  <c r="G366" s="1"/>
  <c r="I793"/>
  <c r="I843"/>
  <c r="I666"/>
  <c r="D366"/>
  <c r="G464"/>
  <c r="G764"/>
  <c r="I510"/>
  <c r="H793"/>
  <c r="I596"/>
  <c r="H764"/>
  <c r="G843"/>
  <c r="I260"/>
  <c r="I258"/>
  <c r="I318"/>
  <c r="H316"/>
  <c r="G793"/>
  <c r="I742"/>
  <c r="H843"/>
  <c r="I676"/>
  <c r="G260"/>
  <c r="G318"/>
  <c r="G510"/>
  <c r="G508"/>
  <c r="H676"/>
  <c r="I350"/>
  <c r="I215"/>
  <c r="G596"/>
  <c r="I464"/>
  <c r="H596"/>
  <c r="H184"/>
  <c r="I184"/>
  <c r="H260"/>
  <c r="H318"/>
  <c r="H368"/>
  <c r="H510"/>
  <c r="I368"/>
  <c r="I412"/>
  <c r="I297"/>
  <c r="I202"/>
  <c r="E136"/>
  <c r="D136"/>
  <c r="D13" s="1"/>
  <c r="G67"/>
  <c r="E52"/>
  <c r="G48"/>
  <c r="D11" l="1"/>
  <c r="G316"/>
  <c r="H508"/>
  <c r="G52"/>
  <c r="E13"/>
  <c r="E11" s="1"/>
  <c r="G136"/>
  <c r="I508"/>
  <c r="H366"/>
  <c r="I366"/>
  <c r="I316"/>
  <c r="H136"/>
  <c r="I136"/>
  <c r="H67"/>
  <c r="I67"/>
  <c r="H52"/>
  <c r="H48"/>
  <c r="I15"/>
  <c r="G13" l="1"/>
  <c r="G11"/>
  <c r="I13"/>
  <c r="H13"/>
  <c r="H11" l="1"/>
  <c r="I11"/>
</calcChain>
</file>

<file path=xl/sharedStrings.xml><?xml version="1.0" encoding="utf-8"?>
<sst xmlns="http://schemas.openxmlformats.org/spreadsheetml/2006/main" count="2418" uniqueCount="1291">
  <si>
    <t>Создание информационных центров в библиотеках района</t>
  </si>
  <si>
    <t>Всего по программе:</t>
  </si>
  <si>
    <t>-</t>
  </si>
  <si>
    <t>Сводный отчет о реализации муниципальных программ Северо-Енисейского района</t>
  </si>
  <si>
    <t>Всего по всем муниципальным программам:</t>
  </si>
  <si>
    <t>в том числе по подпрограммам и мероприятиям:</t>
  </si>
  <si>
    <t>Подпрограмма 1 "Обеспечение жизнедеятельности образовательных учреждений"</t>
  </si>
  <si>
    <t>Подпрограмма 2. "Одаренные дети"</t>
  </si>
  <si>
    <t>Организация проведения и обеспечение участия одаренных детей разных возрастных категорий в мероприятиях различных уровней</t>
  </si>
  <si>
    <t>КВСР</t>
  </si>
  <si>
    <t>КЦСР</t>
  </si>
  <si>
    <t>Подпрограмма 3. "Сохранение и укрепление здоровья детей"</t>
  </si>
  <si>
    <t>444</t>
  </si>
  <si>
    <t>Подпрограмма 4. "Развитие дошкольного, общего и дополнительного образования"</t>
  </si>
  <si>
    <t>452</t>
  </si>
  <si>
    <t>Подпрограмма 5. "Обеспечение реализации муниципальной программы"</t>
  </si>
  <si>
    <t>Подпрограмма 1. "Модернизация, реконструкция, капитальный ремонт объектов коммунальной инфраструктуры и обновление материально-технической базы предприятий жилищно-коммунального хозяйства Северо-Енисейского района"</t>
  </si>
  <si>
    <t>441</t>
  </si>
  <si>
    <t>Подпрограмма 3. "Доступность коммунально-бытовых услуг для населения Северо-Енисейского района"</t>
  </si>
  <si>
    <t>Подпрограмма 1. "Обеспечение предупреждения возникновения и развития чрезвычайных ситуаций природного и техногенного характера"</t>
  </si>
  <si>
    <t>Подпрограмма 1.  "Сохранение культурного наследия"</t>
  </si>
  <si>
    <t>Комплектование библиотечного фонда</t>
  </si>
  <si>
    <t>Создание временных экспозиций и выставок</t>
  </si>
  <si>
    <t>Подпрограмма 2. "Поддержка искусства и народного творчества"</t>
  </si>
  <si>
    <t>Подпрограмма 1. "Развитие массовой физической культуры и спорта"</t>
  </si>
  <si>
    <t>Пропаганда здорового образа жизни среди населения Северо-Енисейского района</t>
  </si>
  <si>
    <t>Подпрограмма 2. "Развитие молодежной политики в районе"</t>
  </si>
  <si>
    <t>445</t>
  </si>
  <si>
    <t>Подпрограмма 1. "Дороги Северо-Енисейского района"</t>
  </si>
  <si>
    <t>Подпрограмма 3. "Развитие транспортного комплекса Северо-Енисейского района"</t>
  </si>
  <si>
    <t>Подпрограмма 2. "Повышение безопасности дорожного движения в Северо-Енисейском районе"</t>
  </si>
  <si>
    <t>Подпрограмма 1. "Создание условий для обеспечения населения района услугами торговли"</t>
  </si>
  <si>
    <t>Подпрограмма 4. "Развитие среднеэтажного и малоэтажного жилищного строительства в Северо-Енисейском районе"</t>
  </si>
  <si>
    <t>Подпрограмма 6. "Реализация мероприятий в области градостроительной деятельности на территории Северо-Енисейского района"</t>
  </si>
  <si>
    <t>Подпрограмма 7. "Обеспечение условий реализации муниципальной программы"</t>
  </si>
  <si>
    <t>Подпрограмма 1. "Открытость власти и информирование населения Северо-Енисейского района о деятельности и решениях органов местного самоуправления Северо-Енисейского района и информационно-разъяснительная работа по актуальным социально значимым вопросам"</t>
  </si>
  <si>
    <t>Подпрограмма 1. "Повышение эффективности управления муниципальным имуществом, содержание и техническое обслуживание муниципального имущества"</t>
  </si>
  <si>
    <t>Подпрограмма 2. "Реализация мероприятий в области земельных отношений и природопользования"</t>
  </si>
  <si>
    <t>Работы по благоустройству и озеленению</t>
  </si>
  <si>
    <t>Подпрограмма 1. "Благоустройство территории района"</t>
  </si>
  <si>
    <t>Организация летних трудовых отрядов</t>
  </si>
  <si>
    <t>Организация летних пришкольных оздоровительных площадок</t>
  </si>
  <si>
    <t>Наименование муниципальной программы, подпрограммы, мероприятия</t>
  </si>
  <si>
    <t>Выполнено</t>
  </si>
  <si>
    <t>Подпрограмма 5. "Капитальный ремонт муниципальных жилых помещений и общего имущества в многоквартирных домах, расположенных на территории Северо-Енисейского района"</t>
  </si>
  <si>
    <t>440</t>
  </si>
  <si>
    <t>Приобретение материально-технического оборудования для работы с одаренными детьми</t>
  </si>
  <si>
    <t>Обеспечение возможности участия детей в круглогодичных интенсивных школах и интеллектуальных смотрах различных направленностей</t>
  </si>
  <si>
    <t>Расходы на служебные командировки</t>
  </si>
  <si>
    <t>Расходы, связанные со служебными командировками</t>
  </si>
  <si>
    <t>Расходы на исполнение судебных актов, предусматривающих обращения взыскания на средства бюджета Северо-Енисейского района по денежным обязательствам муниципальных учреждений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</si>
  <si>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"Реформирование и модернизация жилищно-коммунального хозяйства и повышение энергетической эффективности"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21.10.2013 №515-п «Об утверждении муниципальной программы «Об утверждении муниципальной программы «Реформирование и модернизация жилищно-коммунального хозяйства и повышение энергетической эффективности»)</t>
    </r>
  </si>
  <si>
    <r>
      <rPr>
        <b/>
        <sz val="14"/>
        <rFont val="Times New Roman"/>
        <family val="1"/>
        <charset val="204"/>
      </rPr>
      <t>Муниципальная программа</t>
    </r>
    <r>
      <rPr>
        <b/>
        <u/>
        <sz val="14"/>
        <rFont val="Times New Roman"/>
        <family val="1"/>
        <charset val="204"/>
      </rPr>
      <t xml:space="preserve"> "Развитие образования" </t>
    </r>
    <r>
      <rPr>
        <sz val="14"/>
        <rFont val="Times New Roman"/>
        <family val="1"/>
        <charset val="204"/>
      </rPr>
      <t xml:space="preserve"> (постановление администрации Северо-Енисейского района от 29.10.2013 №566-п «Об утверждении муниципальной программы «Развитие образования»)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</si>
  <si>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>"Защита населения и территории Северо-Енисейского района от чрезвычайных ситуаций природного и техногенного характера"</t>
    </r>
    <r>
      <rPr>
        <sz val="14"/>
        <rFont val="Times New Roman"/>
        <family val="1"/>
        <charset val="204"/>
      </rPr>
      <t xml:space="preserve"> (постановление администрации Северо-Енисейского района от 21.10.2013 №526-п «Об утверждении муниципальной программы «Защита населения и территории Северо-Енисейского района от чрезвычайных ситуаций природного и техногенного характера»)</t>
    </r>
  </si>
  <si>
    <t>Подключение стартовых пакетов спутниковой связи ИРИДИУМ с годовым обслуживанием</t>
  </si>
  <si>
    <t>Расходы на проведение текущего ремонта</t>
  </si>
  <si>
    <t>Изготовление и прокат видео и телевизионной информации для населения района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</si>
  <si>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"Развитие физической культуры, спорта и молодежной политики"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№563-п «Об утверждении муниципальной программы «Развитие физической культуры, спорта и молодежной политики»)</t>
    </r>
    <r>
      <rPr>
        <b/>
        <sz val="14"/>
        <rFont val="Times New Roman"/>
        <family val="1"/>
        <charset val="204"/>
      </rPr>
      <t xml:space="preserve"> </t>
    </r>
  </si>
  <si>
    <r>
      <t xml:space="preserve">Муниципальная прорамма </t>
    </r>
    <r>
      <rPr>
        <b/>
        <u/>
        <sz val="14"/>
        <rFont val="Times New Roman"/>
        <family val="1"/>
        <charset val="204"/>
      </rPr>
      <t xml:space="preserve">"Развитие культуры"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29.10.2013 №564-п «Об утверждении муниципальной программы «Развитие культуры») </t>
    </r>
  </si>
  <si>
    <t>Проведение циклов мероприятий культурно-досугового характера</t>
  </si>
  <si>
    <t>Модернизация библиотек района</t>
  </si>
  <si>
    <t>Проведение районного фестиваля «Театральная весна»</t>
  </si>
  <si>
    <t>Проведение районного фестиваля «Хлебосольный край» к празднованию Дня металлурга в Северо-Енисейском районе</t>
  </si>
  <si>
    <t>Организация и проведение физкультурных и комплексных спортивных мероприятий среди лиц средних и старших групп населенных пунктов района</t>
  </si>
  <si>
    <t>Проведение физкультурно-спортивных мероприятий с маломобильной категорией населения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</si>
  <si>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"Создание условий для обеспечения доступным и комфортным жильем граждан Северо-Енисейского района" 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№567/1-п «Об утверждении муниципальной программы «Об утверждении муниципальной программы «Обеспечение доступным и комфортным жильем жителей района»)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</si>
  <si>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"Развитие транспортной системы Северо-Енисейского района"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28.10.2013 №561-п «Об утверждении муниципальной программы «Развитие транспортной системы Северо-Енисейского района»)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</si>
  <si>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>"Развитие местного самоуправления"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ад-министрации Северо-Енисейского района от 21.10.2013 №514-п «Об утверждении муниципальной программы «Развитие местного самоуправления»)</t>
    </r>
  </si>
  <si>
    <t>Подпрограмма 4. "Развитие сельского хозяйства на территории Северо-Енисейского раойна"</t>
  </si>
  <si>
    <t>Возмещение части затрат гражданам, ведущим подсобное хозяйство на территории Северо-Енисейского района</t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</si>
  <si>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"Управление муниципальными финансами"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№536-п "Об утверждении муниципальной программы Северо-Енисейского района «Управление муниципальными финансами")</t>
    </r>
  </si>
  <si>
    <t>Подпрограмма 2. "Обеспечение реализации муниципальной программы и прочие мероприятия"</t>
  </si>
  <si>
    <r>
      <t xml:space="preserve"> </t>
    </r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"Содействие развитию гражданского общества"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28.10.2013 №560-п «Об утверждении муниципальной программы «Содействие развитию гражданского общества»)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</si>
  <si>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"Управление муниципальным имуществом"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№567-п «Об утверждении муниципальной программы «Управление муниципальным имуществом»)</t>
    </r>
  </si>
  <si>
    <t>Оформление технической и кадастровой документации на объекты недвижимости муниципальной собственности (жилищный фонд, нежилые помещения, здания, строения, сооружения, объекты внешнего благоустройства, объекты инженерной инфраструктуры), бесхозяйные объекты и объекты, принимаемые в муниципальную собственность</t>
  </si>
  <si>
    <t>Определение рыночной стоимости объектов муниципальной собственности</t>
  </si>
  <si>
    <t>Средства бюджета для уплаты обязательных взносов на капитальный ремонт общего имущества многоквартирных домов в муниципальной собственности</t>
  </si>
  <si>
    <t>Проведение поверки индивидуальных (квартирных) приборов учета горячей и холодной воды, установленных в жилых помещениях, принадлежащих муниципальному образованию Северо-Енисейский район на праве собственности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</si>
  <si>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"Благоустройство территории"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29.10.2013 №568/1-п «Об утверждении муниципальной программы «Об утверждении муниципальной программы «Благоустройство территории») </t>
    </r>
  </si>
  <si>
    <t>Приобретение и установка окон и входных дверей</t>
  </si>
  <si>
    <t>Оплата труда и начисления на оплату труда</t>
  </si>
  <si>
    <t>0240188000</t>
  </si>
  <si>
    <t>Гарантии и компенсации для лиц, работающих в Северо-Енисейском районе</t>
  </si>
  <si>
    <t>0240188010</t>
  </si>
  <si>
    <t>Услуги связи</t>
  </si>
  <si>
    <t>0240188030</t>
  </si>
  <si>
    <t>Транспортные услуги</t>
  </si>
  <si>
    <t>0240188040</t>
  </si>
  <si>
    <t>Коммунальные услуги</t>
  </si>
  <si>
    <t>0240188050</t>
  </si>
  <si>
    <t>Прочие расходы</t>
  </si>
  <si>
    <t>0240188070</t>
  </si>
  <si>
    <t>Увеличение стоимости основных средств</t>
  </si>
  <si>
    <t>0240188080</t>
  </si>
  <si>
    <t>Увеличение стоимости материальных запасов</t>
  </si>
  <si>
    <t>0240188090</t>
  </si>
  <si>
    <t>0250075520</t>
  </si>
  <si>
    <t>0250188000</t>
  </si>
  <si>
    <t>0250188010</t>
  </si>
  <si>
    <t>0250188020</t>
  </si>
  <si>
    <t>0250188030</t>
  </si>
  <si>
    <t>Транспортные расходы</t>
  </si>
  <si>
    <t>0250188040</t>
  </si>
  <si>
    <t>0250188050</t>
  </si>
  <si>
    <t>0250188070</t>
  </si>
  <si>
    <t>0250188080</t>
  </si>
  <si>
    <t>0250188090</t>
  </si>
  <si>
    <t>0250289000</t>
  </si>
  <si>
    <t>0250289010</t>
  </si>
  <si>
    <t>0250289020</t>
  </si>
  <si>
    <t>0250289030</t>
  </si>
  <si>
    <t>0250289080</t>
  </si>
  <si>
    <t>0250289090</t>
  </si>
  <si>
    <t>0250389000</t>
  </si>
  <si>
    <t>0240075640</t>
  </si>
  <si>
    <t>0240075560</t>
  </si>
  <si>
    <t>0240075540</t>
  </si>
  <si>
    <t>0240074090</t>
  </si>
  <si>
    <t>0240074080</t>
  </si>
  <si>
    <t>0240000000</t>
  </si>
  <si>
    <t>0230080410</t>
  </si>
  <si>
    <t>0230080140</t>
  </si>
  <si>
    <t>0230080130</t>
  </si>
  <si>
    <t>Проведение сплавов по рекам Большой Пит и Чиримба</t>
  </si>
  <si>
    <t>Организация учебно-тренировочных сборов</t>
  </si>
  <si>
    <t>0230080120</t>
  </si>
  <si>
    <t>0230080100</t>
  </si>
  <si>
    <t>0230080080</t>
  </si>
  <si>
    <t>0230000000</t>
  </si>
  <si>
    <t>0220080070</t>
  </si>
  <si>
    <t>0220080060</t>
  </si>
  <si>
    <t>0220080050</t>
  </si>
  <si>
    <t>0210087350</t>
  </si>
  <si>
    <t>0210082230</t>
  </si>
  <si>
    <t>0210080510</t>
  </si>
  <si>
    <t>0210080500</t>
  </si>
  <si>
    <t>0210080370</t>
  </si>
  <si>
    <t>0210080040</t>
  </si>
  <si>
    <t>0210000000</t>
  </si>
  <si>
    <t>0200000000</t>
  </si>
  <si>
    <t>0440075700</t>
  </si>
  <si>
    <t>0410075710</t>
  </si>
  <si>
    <t>04100S5710</t>
  </si>
  <si>
    <t>0430000000</t>
  </si>
  <si>
    <t>0410000000</t>
  </si>
  <si>
    <t>0400000000</t>
  </si>
  <si>
    <t>0440081520</t>
  </si>
  <si>
    <t>0440081540</t>
  </si>
  <si>
    <t>0440081560</t>
  </si>
  <si>
    <t>0440081570</t>
  </si>
  <si>
    <t>0440081580</t>
  </si>
  <si>
    <t>0440081590</t>
  </si>
  <si>
    <t>0440081600</t>
  </si>
  <si>
    <t>0440081610</t>
  </si>
  <si>
    <t>0440087810</t>
  </si>
  <si>
    <t>0500000000</t>
  </si>
  <si>
    <t>0510000000</t>
  </si>
  <si>
    <t>0510082060</t>
  </si>
  <si>
    <t>0510188000</t>
  </si>
  <si>
    <t>0510188010</t>
  </si>
  <si>
    <t>0510188020</t>
  </si>
  <si>
    <t>0510188030</t>
  </si>
  <si>
    <t>0510188050</t>
  </si>
  <si>
    <t>0510188060</t>
  </si>
  <si>
    <t>0510188070</t>
  </si>
  <si>
    <t>0510188090</t>
  </si>
  <si>
    <t>0520000000</t>
  </si>
  <si>
    <t>Подпрограмма 2. "Обеспечение первичных мер пожарной безопасности в населенных пунктах района"</t>
  </si>
  <si>
    <t>Субсидии бюджетам муниципальных образований края на обеспечение первичных мер пожарной безопасности в рамках подпрограммы «Предупреждение, спасение, помощь населению края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</si>
  <si>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0520074120</t>
  </si>
  <si>
    <t>0520082090</t>
  </si>
  <si>
    <t>0520082100</t>
  </si>
  <si>
    <t>0520082170</t>
  </si>
  <si>
    <t>0520082180</t>
  </si>
  <si>
    <t>Софинансирование субсидии бюджетам муниципальных образований края на обеспечение первичных мер пожарной безопасности в рамках подпрограммы «Предупреждение, спасение, помощь населению края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</si>
  <si>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05200S4120</t>
  </si>
  <si>
    <t>0800000000</t>
  </si>
  <si>
    <t>0810000000</t>
  </si>
  <si>
    <t>0810082300</t>
  </si>
  <si>
    <t>0810082310</t>
  </si>
  <si>
    <t>0810082320</t>
  </si>
  <si>
    <t>0810082340</t>
  </si>
  <si>
    <t>0810082360</t>
  </si>
  <si>
    <t>0810188010</t>
  </si>
  <si>
    <t>0810188020</t>
  </si>
  <si>
    <t>0810188030</t>
  </si>
  <si>
    <t>0810188040</t>
  </si>
  <si>
    <t>0810188050</t>
  </si>
  <si>
    <t>0810188070</t>
  </si>
  <si>
    <t>0810188090</t>
  </si>
  <si>
    <t>Оплата труда и начисление на оплату труда</t>
  </si>
  <si>
    <t>0810188100</t>
  </si>
  <si>
    <t>0810188110</t>
  </si>
  <si>
    <t>0810188120</t>
  </si>
  <si>
    <t>0810188130</t>
  </si>
  <si>
    <t>0810188140</t>
  </si>
  <si>
    <t>0810188150</t>
  </si>
  <si>
    <t>0810188170</t>
  </si>
  <si>
    <t>0810188180</t>
  </si>
  <si>
    <t>0810188190</t>
  </si>
  <si>
    <t>0820000000</t>
  </si>
  <si>
    <t>Музыкальная гостиная</t>
  </si>
  <si>
    <t>0820082330</t>
  </si>
  <si>
    <t>0820082410</t>
  </si>
  <si>
    <t>0820082440</t>
  </si>
  <si>
    <t>0820082510</t>
  </si>
  <si>
    <t>0820082540</t>
  </si>
  <si>
    <t>0820082580</t>
  </si>
  <si>
    <t>0820082620</t>
  </si>
  <si>
    <t>0820082640</t>
  </si>
  <si>
    <t>0820188000</t>
  </si>
  <si>
    <t>0820188010</t>
  </si>
  <si>
    <t>0820188020</t>
  </si>
  <si>
    <t>0820188030</t>
  </si>
  <si>
    <t>0820188040</t>
  </si>
  <si>
    <t>0820188050</t>
  </si>
  <si>
    <t>0820188070</t>
  </si>
  <si>
    <t>0820188080</t>
  </si>
  <si>
    <t>0820188090</t>
  </si>
  <si>
    <t>0820188100</t>
  </si>
  <si>
    <t>0820188110</t>
  </si>
  <si>
    <t>0830289000</t>
  </si>
  <si>
    <t>0830289010</t>
  </si>
  <si>
    <t>0830289020</t>
  </si>
  <si>
    <t>0910083000</t>
  </si>
  <si>
    <t>0910083010</t>
  </si>
  <si>
    <t>0910083040</t>
  </si>
  <si>
    <t>0910083050</t>
  </si>
  <si>
    <t>0910083060</t>
  </si>
  <si>
    <t>0910083070</t>
  </si>
  <si>
    <t>0920074560</t>
  </si>
  <si>
    <t>Софинансирование субсидии бюджетам муниципальных образований на поддержку деятельности муниципальных молодежных центров в рамках подпрограммы «Вовлечение молодежи Красноярского края в социальную практику» государственной программы Красноярского края «Молодежь Красноярского края в ХХI веке»</t>
  </si>
  <si>
    <t>09200S4560</t>
  </si>
  <si>
    <t>0920188000</t>
  </si>
  <si>
    <t>0920188010</t>
  </si>
  <si>
    <t>0920188020</t>
  </si>
  <si>
    <t>0920188030</t>
  </si>
  <si>
    <t>0920188040</t>
  </si>
  <si>
    <t>0920188050</t>
  </si>
  <si>
    <t>0920188070</t>
  </si>
  <si>
    <t>0920188080</t>
  </si>
  <si>
    <t>0920188090</t>
  </si>
  <si>
    <t>0920000000</t>
  </si>
  <si>
    <t>0910000000</t>
  </si>
  <si>
    <t>0900000000</t>
  </si>
  <si>
    <t>1210087850</t>
  </si>
  <si>
    <t>1220000000</t>
  </si>
  <si>
    <t>1230000000</t>
  </si>
  <si>
    <t>1210000000</t>
  </si>
  <si>
    <t>1510000000</t>
  </si>
  <si>
    <t>1540000000</t>
  </si>
  <si>
    <t>1510084000</t>
  </si>
  <si>
    <t>1540084030</t>
  </si>
  <si>
    <t>1600000000</t>
  </si>
  <si>
    <t>1640000000</t>
  </si>
  <si>
    <t>1650000000</t>
  </si>
  <si>
    <t>1660000000</t>
  </si>
  <si>
    <t>1660084270</t>
  </si>
  <si>
    <t>1670188000</t>
  </si>
  <si>
    <t>1670188010</t>
  </si>
  <si>
    <t>1670188020</t>
  </si>
  <si>
    <t>1670188030</t>
  </si>
  <si>
    <t>1670188050</t>
  </si>
  <si>
    <t>1670188060</t>
  </si>
  <si>
    <t>1670188070</t>
  </si>
  <si>
    <t>1820289000</t>
  </si>
  <si>
    <t>1820289010</t>
  </si>
  <si>
    <t>1820289020</t>
  </si>
  <si>
    <t>1820289030</t>
  </si>
  <si>
    <t>1820289070</t>
  </si>
  <si>
    <t>1820289080</t>
  </si>
  <si>
    <t>1820289090</t>
  </si>
  <si>
    <t>1820000000</t>
  </si>
  <si>
    <t>2010085500</t>
  </si>
  <si>
    <t>2010085510</t>
  </si>
  <si>
    <t>2010188000</t>
  </si>
  <si>
    <t>2010188010</t>
  </si>
  <si>
    <t>2010188020</t>
  </si>
  <si>
    <t>2010188030</t>
  </si>
  <si>
    <t>2010188040</t>
  </si>
  <si>
    <t>2010188050</t>
  </si>
  <si>
    <t>2010188070</t>
  </si>
  <si>
    <t>2110000000</t>
  </si>
  <si>
    <t>2110085550</t>
  </si>
  <si>
    <t>2110085560</t>
  </si>
  <si>
    <t>2110085570</t>
  </si>
  <si>
    <t>2110085710</t>
  </si>
  <si>
    <t>Оплата расходов управляющей организации по содержанию и текущему ремонту общего имущества многоквартирных домов, отоплению, в которых расположены пустующие жилые муниципальные помещения</t>
  </si>
  <si>
    <t>2110085720</t>
  </si>
  <si>
    <t>2110289000</t>
  </si>
  <si>
    <t>2110289010</t>
  </si>
  <si>
    <t>2110289020</t>
  </si>
  <si>
    <t>2110289070</t>
  </si>
  <si>
    <t>2110289080</t>
  </si>
  <si>
    <t>2110289090</t>
  </si>
  <si>
    <t>2120085580</t>
  </si>
  <si>
    <t>2120085590</t>
  </si>
  <si>
    <t>Изготовление схем на земельные участки в рамках проведения муниципального земельного контроля</t>
  </si>
  <si>
    <t>2120085740</t>
  </si>
  <si>
    <t>Подпрограмма 3. "Строительство, реконструкция, капитальный ремонт и техническое оснащение муниципальных объектов административно-социальной сферы"</t>
  </si>
  <si>
    <t>2120000000</t>
  </si>
  <si>
    <t>2130000000</t>
  </si>
  <si>
    <t>2210086010</t>
  </si>
  <si>
    <t>2210086020</t>
  </si>
  <si>
    <t>2210086040</t>
  </si>
  <si>
    <t>2210086050</t>
  </si>
  <si>
    <t>2210086060</t>
  </si>
  <si>
    <t>2210086070</t>
  </si>
  <si>
    <t>2210086170</t>
  </si>
  <si>
    <t>2210086190</t>
  </si>
  <si>
    <t>2210086200</t>
  </si>
  <si>
    <t>2210086220</t>
  </si>
  <si>
    <t>2210086230</t>
  </si>
  <si>
    <t>2210086240</t>
  </si>
  <si>
    <t>2210086250</t>
  </si>
  <si>
    <t>2210086730</t>
  </si>
  <si>
    <t>2220077410</t>
  </si>
  <si>
    <t>2230086260</t>
  </si>
  <si>
    <t>2230086270</t>
  </si>
  <si>
    <t>2230086280</t>
  </si>
  <si>
    <t>2230086290</t>
  </si>
  <si>
    <t>2230086300</t>
  </si>
  <si>
    <t>2230086310</t>
  </si>
  <si>
    <t>2230086320</t>
  </si>
  <si>
    <t>2230086330</t>
  </si>
  <si>
    <t>2230086450</t>
  </si>
  <si>
    <t>2230086460</t>
  </si>
  <si>
    <t>2230086470</t>
  </si>
  <si>
    <t>2230086480</t>
  </si>
  <si>
    <t>2230086490</t>
  </si>
  <si>
    <t>2230086500</t>
  </si>
  <si>
    <t>2230086510</t>
  </si>
  <si>
    <t>2230086520</t>
  </si>
  <si>
    <t>2230086530</t>
  </si>
  <si>
    <t>2240086580</t>
  </si>
  <si>
    <t>2250075180</t>
  </si>
  <si>
    <t>2250000000</t>
  </si>
  <si>
    <t>2240000000</t>
  </si>
  <si>
    <t xml:space="preserve">Подпрограмма 5. "Обеспечение реализации муниципальной программы </t>
  </si>
  <si>
    <t>0230075660</t>
  </si>
  <si>
    <t>Иные выплаты персоналу учреждений, за исключением фонда оплаты труда</t>
  </si>
  <si>
    <t>0240188001</t>
  </si>
  <si>
    <t>0250188001</t>
  </si>
  <si>
    <t>0910188000</t>
  </si>
  <si>
    <t>0910188010</t>
  </si>
  <si>
    <t>0910188020</t>
  </si>
  <si>
    <t>0910188030</t>
  </si>
  <si>
    <t>0910188040</t>
  </si>
  <si>
    <t>0910188050</t>
  </si>
  <si>
    <t>0910188070</t>
  </si>
  <si>
    <t>0910188080</t>
  </si>
  <si>
    <t>0910188090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</si>
  <si>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ХХI веке»</t>
  </si>
  <si>
    <t>0920080072</t>
  </si>
  <si>
    <t>0920188001</t>
  </si>
  <si>
    <t>0950000000</t>
  </si>
  <si>
    <t>0950289000</t>
  </si>
  <si>
    <t>0950289010</t>
  </si>
  <si>
    <t>0950289020</t>
  </si>
  <si>
    <t>Расходы по подготовке проектов капитальных ремонтов объектов муниципальной собственности Северо-Енисейского района</t>
  </si>
  <si>
    <t>Расходы на проверку достоверности определения сметной стоимости капитального ремонта объектов муниципальной собственности Северо-Енисейского района</t>
  </si>
  <si>
    <t>Проведение районного фестиваля «Праздник Терпсихоры»</t>
  </si>
  <si>
    <t>0820080215</t>
  </si>
  <si>
    <t>0820080216</t>
  </si>
  <si>
    <t>0820082450</t>
  </si>
  <si>
    <t>Проведение цикла мероприятий, посвященных народным гуляниям «Открытие снежного городка»</t>
  </si>
  <si>
    <t>Проведение мероприятий, посвященных празднованию Дня Победы</t>
  </si>
  <si>
    <t>Проведение мероприятий, посвященных Дню памяти и скорби</t>
  </si>
  <si>
    <t>Подпрограмма 3. «Обеспечение содержания (эксплуатации) имущества муниципальных учреждений Северо-Енисейского района»</t>
  </si>
  <si>
    <t>0840000000</t>
  </si>
  <si>
    <t>0840188000</t>
  </si>
  <si>
    <t>0840188020</t>
  </si>
  <si>
    <t>0840188070</t>
  </si>
  <si>
    <t>0840188080</t>
  </si>
  <si>
    <t>0840188090</t>
  </si>
  <si>
    <t>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</si>
  <si>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</si>
  <si>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1210075080</t>
  </si>
  <si>
    <t>1210075090</t>
  </si>
  <si>
    <t>12100S5080</t>
  </si>
  <si>
    <t>12100S5090</t>
  </si>
  <si>
    <t>Софинансирование 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</si>
  <si>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Софинансирование 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</si>
  <si>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0410080215</t>
  </si>
  <si>
    <t>0410080216</t>
  </si>
  <si>
    <t>1650080215</t>
  </si>
  <si>
    <t>1650080216</t>
  </si>
  <si>
    <t>1670188001</t>
  </si>
  <si>
    <t>2130080215</t>
  </si>
  <si>
    <t>2130080216</t>
  </si>
  <si>
    <r>
      <t xml:space="preserve">7 </t>
    </r>
    <r>
      <rPr>
        <sz val="10"/>
        <rFont val="Times New Roman"/>
        <family val="1"/>
        <charset val="204"/>
      </rPr>
      <t>(гр.5-гр.6)</t>
    </r>
  </si>
  <si>
    <t>8  (гр. 4- гр. 6)</t>
  </si>
  <si>
    <t>Текущие ремонты учреждений</t>
  </si>
  <si>
    <t>0210080216</t>
  </si>
  <si>
    <t>459</t>
  </si>
  <si>
    <t>Организация и проведение районных физкультурно-спортивных мероприятий на территории Северо-Енисейского района</t>
  </si>
  <si>
    <t>1670000000</t>
  </si>
  <si>
    <t>Приобретение и установка индивидуальных (квартирных) приборов учета горячей и холодной воды, электросчетчиков для обеспечения жилых помещений муниципального жилого фонда</t>
  </si>
  <si>
    <t>2110080275</t>
  </si>
  <si>
    <t>Содержание кладбища, гп Северо-Енисейский</t>
  </si>
  <si>
    <t>Содержание кладбища, п. Тея</t>
  </si>
  <si>
    <t>Содержание кладбища, п. Вангаш</t>
  </si>
  <si>
    <t>Содержание кладбища, п. Брянка</t>
  </si>
  <si>
    <t>Содержание кладбища, п. Вельмо</t>
  </si>
  <si>
    <t>Устройство и демонтаж зимнего городка, п. Брянка</t>
  </si>
  <si>
    <t>Устройство и демонтаж зимнего городка, гп Северо-Енисейский</t>
  </si>
  <si>
    <t>Устройство и демонтаж зимнего городка, п. Вангаш</t>
  </si>
  <si>
    <t>Устройство и демонтаж зимнего городка, п. Новая Калами</t>
  </si>
  <si>
    <t>Устройство и демонтаж зимнего городка, п. Тея</t>
  </si>
  <si>
    <t>Устройство и демонтаж зимнего городка, п. Вельмо</t>
  </si>
  <si>
    <t>2210086640</t>
  </si>
  <si>
    <t>2220080308</t>
  </si>
  <si>
    <t>0440000000</t>
  </si>
  <si>
    <t>0810188000</t>
  </si>
  <si>
    <t>0840188010</t>
  </si>
  <si>
    <t>0840188030</t>
  </si>
  <si>
    <t>0840188040</t>
  </si>
  <si>
    <r>
      <t xml:space="preserve">9                       </t>
    </r>
    <r>
      <rPr>
        <sz val="10"/>
        <rFont val="Times New Roman"/>
        <family val="1"/>
        <charset val="204"/>
      </rPr>
      <t>(гр.6/гр.4*100)</t>
    </r>
  </si>
  <si>
    <t>Приобретение комплектов технологического оборудования для пищеблоков</t>
  </si>
  <si>
    <t>0210080010</t>
  </si>
  <si>
    <t>0210080215</t>
  </si>
  <si>
    <t>0230076490</t>
  </si>
  <si>
    <t>0230086689</t>
  </si>
  <si>
    <t>0230086693</t>
  </si>
  <si>
    <t>0230086694</t>
  </si>
  <si>
    <t>0230086695</t>
  </si>
  <si>
    <t>0230086696</t>
  </si>
  <si>
    <t>0240075880</t>
  </si>
  <si>
    <t>Расходы на получение технических условий для технологического присоединения к сетям электроснабжения для подготовки проектной документации на строительство объектов муниципальной собственности Северо-Енисейского района</t>
  </si>
  <si>
    <t>0410086681</t>
  </si>
  <si>
    <t>Подпрограмма 2. «Чистая вода Северо-Енисейского района»</t>
  </si>
  <si>
    <t>0420000000</t>
  </si>
  <si>
    <t>Приобретение первичных средств пожаротушения, противопожарного инвентаря, знаков пожарной безопасности</t>
  </si>
  <si>
    <t>Ремонт системы оповещения населения района на случай пожара</t>
  </si>
  <si>
    <t>0520082130</t>
  </si>
  <si>
    <t>0520082160</t>
  </si>
  <si>
    <t>09100S4180</t>
  </si>
  <si>
    <t>0920080073</t>
  </si>
  <si>
    <t>0920080074</t>
  </si>
  <si>
    <t>1640086681</t>
  </si>
  <si>
    <t>1660086664</t>
  </si>
  <si>
    <t>1660086665</t>
  </si>
  <si>
    <t>Подпрограмма 1. «Управление муниципальным долгом Северо-Енисейского района»</t>
  </si>
  <si>
    <t>1800000000</t>
  </si>
  <si>
    <t>Расходы на обслуживание муниципального долга</t>
  </si>
  <si>
    <t>1810085400</t>
  </si>
  <si>
    <t>Производство и распространение материалов органов местного самоуправления в газете «Северо-Енисейский Вестник» и ее приложениях</t>
  </si>
  <si>
    <t>Производство и размещение материалов о деятельности и решениях органов местного самоуправления, иной социально-значимой информации в газете «Северо-Енисейский Вестник» и ее приложениях</t>
  </si>
  <si>
    <t>2010188080</t>
  </si>
  <si>
    <t>2010188090</t>
  </si>
  <si>
    <t>Оплата расходов управляющей организации по решениям, принятым на общих собраниях собственниками жилых помещений в многоквартирных домах, часть жилых помещений в которых принадлежит муниципальному образованию Северо-Енисейский район</t>
  </si>
  <si>
    <t>2110080467</t>
  </si>
  <si>
    <t>2210086662</t>
  </si>
  <si>
    <t>2210086681</t>
  </si>
  <si>
    <t>2210086820</t>
  </si>
  <si>
    <t>22200S7410</t>
  </si>
  <si>
    <t>Подпрограмма 1. «Формирование комфортной городской (сельской) среды Северо-Енисейского района»</t>
  </si>
  <si>
    <t>Благоустройство дворовых территорий многоквартирных домов за счет прочих безвозмездных поступлений в бюджеты муниципальных районов</t>
  </si>
  <si>
    <t>2400000000</t>
  </si>
  <si>
    <t>2410080404</t>
  </si>
  <si>
    <t>0810188001</t>
  </si>
  <si>
    <t>Гастрольная деятельность творческих коллективов района</t>
  </si>
  <si>
    <t>Проведение межнационального этно-туристического фестиваля «СЭВЭКИ - Легенды Севера»</t>
  </si>
  <si>
    <t>0820080323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</si>
  <si>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капитального ремонта здания муниципального бюджетного общеобразовательного учреждения «Северо-Енисейская средняя школа № 2», ул. Карла Маркса, 26, гп Северо-Енисейский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</si>
  <si>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капитальный ремонт здания муниципального бюджетного общеобразовательного учреждения «Брянковская средняя школа № 5», ул. Школьная, 42, п. Брянка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</si>
  <si>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«Поддержка внедрения стандартов предоставления (оказания) муниципальных услуг и повышения качества жизни населения» государственной программы Красноярского края «Содействие развитию местного самоуправления» (замена покрытия кровли МБДОУ № 5)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</si>
  <si>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</si>
  <si>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Работы, услуги по содержанию имущества</t>
  </si>
  <si>
    <t>0240188061</t>
  </si>
  <si>
    <t>0250188061</t>
  </si>
  <si>
    <t>0250289070</t>
  </si>
  <si>
    <t>профинансировано (тыс.руб.)</t>
  </si>
  <si>
    <t>освоено (тыс.руб.)</t>
  </si>
  <si>
    <t>остаток (тыс.руб.)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</si>
  <si>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«Модернизация, реконструкция и капитальный ремонт объектов коммунальной инфраструктуры муниципальных образований»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</si>
  <si>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Софинансирование 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«Модернизация, реконструкция и капитальный ремонт объектов коммунальной инфраструктуры муниципальных образований»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</si>
  <si>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</si>
  <si>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Субсидия на финансовое обеспечение затрат, связанных с организацией в границах района теплоснабжения населения в части затрат по приобретению (закупу) котельно-печного топлива</t>
  </si>
  <si>
    <t>Субсидия на возмещение фактически понесенных затрат, связанных с организацией в границах района теплоснабжения населения теплоснабжающим и энергосбытовым организациям, осуществляющим производство и (или) реализацию тепловой и электрической энергии, не включенных в тарифы на коммунальные услуги вследствие ограничения их роста, в части доставки котельно-печного топлива</t>
  </si>
  <si>
    <t>Субсидия на возмещение фактически понесенных затрат, связанных с организацией в границах района теплоснабжения населения в части производства и (или) реализации топлива твердого (швырок всех групп пород)</t>
  </si>
  <si>
    <t>Субсидия на возмещение фактически понесенных затрат по организации водоснабжения населения в части доставки воды автомобильным транспортом от центральной водокачки к водоразборным колонкам и на содержание водоразборных колонок в гп Северо-Енисейский</t>
  </si>
  <si>
    <t>Подпрограмма 4. «Энергосбережение и повышение энергетической эффективности в Северо-Енисейском районе»</t>
  </si>
  <si>
    <t>Субвенции бюджетам муниципальных образований на компенсацию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Красноярского края для населения (в соответствии с Законом края от 20 декабря 2012 года № 3-963) в рамках подпрограммы «Энергоэффективность и развитие энергетики»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</si>
  <si>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0430075770</t>
  </si>
  <si>
    <t>Оказание авиационных услуг в период весеннего половодья и пожароопасного сезона</t>
  </si>
  <si>
    <t>Обеспечение пропаганды знаний в области гражданской обороны и защиты населения и территории района от чрезвычайных ситуаций природного и техногенного характера</t>
  </si>
  <si>
    <t>0510082000</t>
  </si>
  <si>
    <t>0510082040</t>
  </si>
  <si>
    <t>0510188061</t>
  </si>
  <si>
    <t>Ремонт и обслуживание сетей противопожарного водопровода</t>
  </si>
  <si>
    <t>Очистка от снега подъездов к противопожарному водоснабжению (пожарным водоемам, пирсам, гидрантам)</t>
  </si>
  <si>
    <t>Изготовление печатной продукции на тему исполнения первичных мер пожарной безопасности для населения района</t>
  </si>
  <si>
    <t>0520082070</t>
  </si>
  <si>
    <t>Подпрограмма 3 «Профилактика правонарушений в районе»</t>
  </si>
  <si>
    <t>0530000000</t>
  </si>
  <si>
    <t>Выпуск цветных информационных буклетов правоохранительной направленности и буклетов пропагандирующих идеи патриотизма, межнационального и межрелигиозного взаимоуважения и взаимопомощи</t>
  </si>
  <si>
    <t>0530080336</t>
  </si>
  <si>
    <t>0530080337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</si>
  <si>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</si>
  <si>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Софинансирование 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условий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</si>
  <si>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0810074880</t>
  </si>
  <si>
    <t>0810080215</t>
  </si>
  <si>
    <t>0810080216</t>
  </si>
  <si>
    <t>08100S4880</t>
  </si>
  <si>
    <t>0810188061</t>
  </si>
  <si>
    <t>0810188101</t>
  </si>
  <si>
    <t>0810188161</t>
  </si>
  <si>
    <t>0820188061</t>
  </si>
  <si>
    <t>0840188061</t>
  </si>
  <si>
    <t>09100S4360</t>
  </si>
  <si>
    <t>0910188061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</si>
  <si>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</si>
  <si>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</si>
  <si>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</si>
  <si>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0920188061</t>
  </si>
  <si>
    <t>1230080299</t>
  </si>
  <si>
    <t>Подпрограмма 3 «Развитие и поддержка субъектов малого и среднего предпринимательства на территории района»</t>
  </si>
  <si>
    <t>1530000000</t>
  </si>
  <si>
    <t>Софинансирование 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«Развитие субъектов малого и среднего предпринимательства в Красноярском крае» государственной программы Красноярского края «Развитие инвестиционной, инновационной деятельности, малого и среднего предпринимательства на территории края»</t>
  </si>
  <si>
    <t>15300S6070</t>
  </si>
  <si>
    <t>Подпрограмма 1. «Стимулирование жилищного строительства на территории Северо-Енисейского района»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</si>
  <si>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объекта коммунальной и транспортной инфраструктуры объекта микрорайон «Сосновый бор», гп Северо-Енисейский</t>
  </si>
  <si>
    <t>1610084490</t>
  </si>
  <si>
    <t>1610086681</t>
  </si>
  <si>
    <t>1610000000</t>
  </si>
  <si>
    <t>Подпрограмма 3. «Улучшение жилищных условий отдельных категорий граждан, проживающих на территории Северо-Енисейского района»</t>
  </si>
  <si>
    <t>1630000000</t>
  </si>
  <si>
    <t>Субсидии бюджетам муниципальных образований на предоставление социальных выплат молодым семьям на приобретение (строительство) жилья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</si>
  <si>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16300L4970</t>
  </si>
  <si>
    <t>Инженерно-геодезические изыскания территории населенных пунктов</t>
  </si>
  <si>
    <t>Выполнение работ по описанию границ населенных пунктов, границ территориальных зон, границ зон с особыми условиями использования территории, установленных в Правилах землепользования и застройки территории Северо-Енисейского района для внесения сведений о них в ЕГРН</t>
  </si>
  <si>
    <t>1670188061</t>
  </si>
  <si>
    <t>1820289061</t>
  </si>
  <si>
    <t>1820289990</t>
  </si>
  <si>
    <t>2010188061</t>
  </si>
  <si>
    <t>2110289030</t>
  </si>
  <si>
    <t>Расходы по подготовке проектов на снос аварийных объектов муниципальной собственности Северо-Енисейского района</t>
  </si>
  <si>
    <t>Расходы на проверку достоверности определения сметной стоимости сноса аварийных объектов муниципальной собственности Северо-Енисейского района</t>
  </si>
  <si>
    <t>Содержание кладбища, п. Новая Калами</t>
  </si>
  <si>
    <t>Приобретение, доставка, хранение, установка и демонтаж баннеров, аншлагов, флагов, гирлянд, прочей баннерной продукции, гп Северо-Енисейский</t>
  </si>
  <si>
    <t>Покос травы, п. Новая Калами, п. Енашимо</t>
  </si>
  <si>
    <t>2210080192</t>
  </si>
  <si>
    <t>2210080193</t>
  </si>
  <si>
    <t>2210086030</t>
  </si>
  <si>
    <t>Субсидии бюджетам муниципальных образований края на реализацию проектов по благоустройству территорий сельских населенных пунктов и городских поселений с численностью населения не более 10000 человек, инициированных гражданами соответствующего населенного пункта, поселения в рамках подпрограммы «Поддержка муниципальных проектов по благоустройству территорий и вопросов местного значения» государственной программы Красноярского края «Содействие развитию местного самоуправления»</t>
  </si>
  <si>
    <t>Отдельное мероприятие 1. «Поддержка проектов и мероприятий по благоустройству территории района»</t>
  </si>
  <si>
    <t>2230080191</t>
  </si>
  <si>
    <t>2230080192</t>
  </si>
  <si>
    <t>2230080193</t>
  </si>
  <si>
    <t>2230080195</t>
  </si>
  <si>
    <t>2230080206</t>
  </si>
  <si>
    <t>2230080207</t>
  </si>
  <si>
    <t>Отдельное мероприятие 3. «Субсидия на возмещение фактически понесенных затрат, связанных с организацией ритуальных услуг в районе в части оказания услуг по поднятию и доставке криминальных и бесхозных трупов с мест происшествий и обнаружения в морг»</t>
  </si>
  <si>
    <t>Субсидия на возмещение фактически понесенных затрат, связанных с организацией ритуальных услуг в районе в части оказания услуг по поднятию и доставке криминальных и бесхозных трупов с мест происшествий и обнаружения в морг</t>
  </si>
  <si>
    <t>Подпрограмма 2. «Содействие развитию территориального общественного самоуправления и на территории Северо-Енисейского района»</t>
  </si>
  <si>
    <t>2260000000</t>
  </si>
  <si>
    <t>2260080490</t>
  </si>
  <si>
    <t>2260080491</t>
  </si>
  <si>
    <t>Приложение к письму администрации Северо-Енисейского  района                          
 от                               №</t>
  </si>
  <si>
    <t>454</t>
  </si>
  <si>
    <t>455</t>
  </si>
  <si>
    <t>456</t>
  </si>
  <si>
    <t>457</t>
  </si>
  <si>
    <t>0210015980</t>
  </si>
  <si>
    <t>Софинансирование субсидии бюджетам муниципальных районов и городских округов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</si>
  <si>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0240053030</t>
  </si>
  <si>
    <t>0240075630</t>
  </si>
  <si>
    <t>02400S5630</t>
  </si>
  <si>
    <t>024E151690</t>
  </si>
  <si>
    <t>Подготовка проектной документации линейного объекта жилищно-коммунального хозяйства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участка системы водоотведения, ул. Суворова, 4, гп Северо-Енисейский</t>
  </si>
  <si>
    <t>Строительство расходного склада нефтепродуктов, п. Енашимо</t>
  </si>
  <si>
    <t>0410080088</t>
  </si>
  <si>
    <t>0410080526</t>
  </si>
  <si>
    <t>0410081630</t>
  </si>
  <si>
    <t>Строительство водозабора подземных вод гп Северо-Енисейский</t>
  </si>
  <si>
    <t>0420081510</t>
  </si>
  <si>
    <t>Подпрограмма 5. «Участие в организации деятельности по обращению с твердыми коммунальными отходами на территории Северо-Енисейского района»</t>
  </si>
  <si>
    <t>0460000000</t>
  </si>
  <si>
    <t>Софинансирование 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«Предупреждение, спасение, помощь населению края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</si>
  <si>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0510074130</t>
  </si>
  <si>
    <t>05100S4130</t>
  </si>
  <si>
    <t>0510188080</t>
  </si>
  <si>
    <t>Обустройство минерализованных защитных противопожарных полос</t>
  </si>
  <si>
    <t>0520080556</t>
  </si>
  <si>
    <t>0810082370</t>
  </si>
  <si>
    <t>0810188080</t>
  </si>
  <si>
    <t>Подпрограмма 4. «Обеспечение реализации муниципальной программы»</t>
  </si>
  <si>
    <t>0830000000</t>
  </si>
  <si>
    <t>Расходы на проведение лабораторных исследований и независимой экспертизы качества асфальтобетонной смеси применяемой при ремонте улично-дорожной сети населенных пунктов Северо-Енисейского района</t>
  </si>
  <si>
    <t>1210080096</t>
  </si>
  <si>
    <t>1210080544</t>
  </si>
  <si>
    <t>123R310601</t>
  </si>
  <si>
    <t>Обеспечение функций, возложенных на органы местного самоуправления по организации транспортного обслуживания населения в границах района</t>
  </si>
  <si>
    <t>Субсидия на возмещение недополученных доходов, связанных с оказанием населению района транспортных услуг и организации транспортного обслуживания населения в границах района, возникающих у перевозчиков при прохождении муниципальных маршрутов регулярных перевозок пассажиров по регулируемым тарифам автомобильным транспортом общего пользования</t>
  </si>
  <si>
    <t>1220080531</t>
  </si>
  <si>
    <t>1220083531</t>
  </si>
  <si>
    <t>Субсидия на возмещение фактически понесенных затрат, связанных с созданием условий для обеспечения жителей услугами торговли (реализации населению района продуктов питания) в части затрат по доставке в район указанных продуктов (включая транспортно-заготовительные расходы)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</si>
  <si>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объекта «16 квартирный дом, ул. Ленина, 62А, гп Северо-Енисейский»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</si>
  <si>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объекта «16 квартирный дом, ул. Карла Маркса, 19А, гп Северо-Енисейский»</t>
  </si>
  <si>
    <t>1640080376</t>
  </si>
  <si>
    <t>1640080377</t>
  </si>
  <si>
    <t>1640080385</t>
  </si>
  <si>
    <t>1640080386</t>
  </si>
  <si>
    <t>Подготовка проекта внесения изменений в Правила землепользования и застройки территории района</t>
  </si>
  <si>
    <t>Подготовка проектов генеральных планов и проектов внесения изменений в генеральные планы населенных пунктов Северо-Енисейского района</t>
  </si>
  <si>
    <t>1660084250</t>
  </si>
  <si>
    <t>Приобретение, доставка, хранение и установка баннеров, аншлагов, флагов, гирлянд и прочей баннерной продукции, п. Новая Калами</t>
  </si>
  <si>
    <t>Благоустройство территории сквера Победы и Труда, ул. Ленина, 5Д, гп Северо-Енисейский</t>
  </si>
  <si>
    <t>2210086645</t>
  </si>
  <si>
    <t>2210086660</t>
  </si>
  <si>
    <t>2210086922</t>
  </si>
  <si>
    <t>Расходы на реализацию проектов по благоустройству территорий сельских населенных пунктов и городских поселений с численностью населения не более 10000 человек за счет прочих безвозмездных поступлений в бюджеты муниципальных районов</t>
  </si>
  <si>
    <t>Софинансирование субсидии бюджетам муниципальных образований края на реализацию проектов по благоустройству территорий сельских населенных пунктов и городских поселений с численностью населения не более 10000 человек, инициированных гражданами соответствующего населенного пункта, поселения, в рамках подпрограммы «Поддержка муниципальных проектов по благоустройству территорий и повышению активности населения в решении вопросов местного значения» государственной программы Красноярского края «Содействие развитию местного самоуправления»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</si>
  <si>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«Охрана природных комплексов и объектов» государственной программы Красноярского края «Охрана окружающей среды, воспроизводство природных ресурсов»</t>
  </si>
  <si>
    <t>Финансовое обеспечение на реализацию проектов развития территориальных общественных самоуправлений на территории Северо-Енисейского района</t>
  </si>
  <si>
    <t>Финансовое обеспечение на реализацию проектов развития территориальных общественных самоуправлений на территории Северо-Енисейского района за счет прочих безвозмездных поступлений в бюджеты муниципальных районов</t>
  </si>
  <si>
    <t>Субсидии бюджетам муниципальных образований на софинансирование муниципальных программ формирования современной городской (сельской) среды в поселениях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</si>
  <si>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Софинансирование субсидии бюджетам муниципальных образований на софинансирование муниципальных программ формирования современной городской (сельской) среды в поселениях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</si>
  <si>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2410074590</t>
  </si>
  <si>
    <t>24100S4590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</si>
  <si>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"Развитие социальных отношений, рост благополучия и защищенности граждан в Северо-Енисейском районе"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17.09.2019 № 336-п  «Об утверждении муниципальной программы «Развитие социальных отношений, рост благополучия и защищенности граждан в Северо-Енисейском районе») </t>
    </r>
  </si>
  <si>
    <t>Подпрограмма 1.«Профилактика безнадзорности и правонарушений несовершеннолетних на территории Северо-Енисейского района»</t>
  </si>
  <si>
    <t>2510000000</t>
  </si>
  <si>
    <t>2500000000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</si>
  <si>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 в рамках непрограммных расходов отдельных органов исполнительной власти</t>
  </si>
  <si>
    <t>Изготовление информационных материалов по профилактике безнадзорности и правонарушений несовершеннолетних</t>
  </si>
  <si>
    <t>Изготовление рекламно-информационных материалов по теме «Пропаганда традиционных семенных ценностей, формирование позитивного имиджа современной семьи, престижа ответственного родительства»</t>
  </si>
  <si>
    <t>2510076040</t>
  </si>
  <si>
    <t>2510080500</t>
  </si>
  <si>
    <t>2510080501</t>
  </si>
  <si>
    <t>2510080502</t>
  </si>
  <si>
    <t>2510289000</t>
  </si>
  <si>
    <t>2510289010</t>
  </si>
  <si>
    <t>2510289020</t>
  </si>
  <si>
    <t>2510389000</t>
  </si>
  <si>
    <t>Подпрограмма 2. «Реализация полномочий по организации и осуществлению деятельности по опеке и попечительству в отношении совершеннолетних граждан на территории Северо-Енисейского района»</t>
  </si>
  <si>
    <t>2520000000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</si>
  <si>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подпрограммы «Повышение качества жизни отдельных категорий граждан, степени их социальной защищенности» государственной программы Красноярского края «Развитие системы социальной поддержки граждан»</t>
  </si>
  <si>
    <t>Изготовление рекламно-информационных материалов формирование положительного имиджа опекаемых семей, многопоколенческих связей современной семьи, укрепление и сохранение здоровья граждан пожилого возраста</t>
  </si>
  <si>
    <t>2520002890</t>
  </si>
  <si>
    <t>2520080504</t>
  </si>
  <si>
    <t>2520389000</t>
  </si>
  <si>
    <t>Подпрограмма 3. «Реализация дополнительных мер социальной поддержки граждан»</t>
  </si>
  <si>
    <t>2530000000</t>
  </si>
  <si>
    <t>Дополнительные меры социальной поддержки для отдельных категорий граждан - беременным женщинам в виде ежемесячной денежной выплаты</t>
  </si>
  <si>
    <t>Дополнительные меры социальной поддержки для отдельных категорий граждан, находящихся в трудной жизненной ситуации в виде единовременной денежной выплаты</t>
  </si>
  <si>
    <t>Дополнительные меры социальной поддержки для отдельных категорий граждан в виде ежемесячной денежной выплаты</t>
  </si>
  <si>
    <t>Дополнительные меры социальной поддержки для отдельных категорий граждан к праздничным дням и памятным датам в виде единовременной денежной выплаты</t>
  </si>
  <si>
    <t>Дополнительные меры социальной поддержки для отдельных категорий граждан, удостоенных звания «Почетный гражданин Северо-Енисейского района» в виде компенсации расходов по оплате жилья и коммунальных услуг</t>
  </si>
  <si>
    <t>Дополнительные меры социальной поддержки для отдельных категорий граждан, удостоенных звания «Почетный гражданин Северо-Енисейского района» в виде компенсации стоимости приобретенной путевки на санаторно-курортное лечение</t>
  </si>
  <si>
    <t>Дополнительные меры социальной поддержки для отдельных категорий граждан, удостоенных звания «Почетный гражданин Северо-Енисейского района» в виде компенсации стоимости проезда к месту санаторно-курортного лечения и обратно</t>
  </si>
  <si>
    <t>Дополнительные меры социальной поддержки для отдельных категорий граждан - вдовам (вдовцам) лиц, удостоенных звания «Почетный гражданин Северо-Енисейского района» в виде компенсации расходов по оплате жилья и коммунальных услуг</t>
  </si>
  <si>
    <t>Дополнительные меры социальной поддержки для отдельных категорий граждан, награжденных знаком отличия Северо-Енисейского района «Ветеран золотодобычи 25 лет» в виде ежемесячной денежной выплаты</t>
  </si>
  <si>
    <t>Дополнительные меры социальной поддержки для отдельных категорий граждан, награжденных знаком отличия Северо-Енисейского района «Ветеран золотодобычи 20 лет» в виде ежемесячной денежной выплаты</t>
  </si>
  <si>
    <t>2530080506</t>
  </si>
  <si>
    <t>2530080507</t>
  </si>
  <si>
    <t>2530080508</t>
  </si>
  <si>
    <t>2530080509</t>
  </si>
  <si>
    <t>2530080510</t>
  </si>
  <si>
    <t>2530080511</t>
  </si>
  <si>
    <t>2530080512</t>
  </si>
  <si>
    <t>2530080513</t>
  </si>
  <si>
    <t>2530080532</t>
  </si>
  <si>
    <t>2530080533</t>
  </si>
  <si>
    <t>2530080534</t>
  </si>
  <si>
    <t>2530080535</t>
  </si>
  <si>
    <t>2530080537</t>
  </si>
  <si>
    <t>2530080538</t>
  </si>
  <si>
    <t>2530289000</t>
  </si>
  <si>
    <t>2530289010</t>
  </si>
  <si>
    <t>Отдельное мероприятие 1. «Выплата пенсии за выслугу лет лицам, замещавшим должности муниципальной службы и муниципальные должности на постоянной основе в органах местного самоуправления Северо-Енисейского района на основании решения Северо-Енисейского районного Совета депутатов от 14 июня 2011 № 303-20»</t>
  </si>
  <si>
    <t>2540000000</t>
  </si>
  <si>
    <t>2540080516</t>
  </si>
  <si>
    <t>0820188130</t>
  </si>
  <si>
    <t>0820188150</t>
  </si>
  <si>
    <t>0820188160</t>
  </si>
  <si>
    <t>0820188161</t>
  </si>
  <si>
    <t>0820188170</t>
  </si>
  <si>
    <t>0820188180</t>
  </si>
  <si>
    <t>0820188190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</si>
  <si>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 «Формирование комфортной городской (сельской) среды Северо-Енисейского района на 2018-2024 годы»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01.11.2017 №416-п «Об утверждении муниципальной программы «Об утверждении муниципальной программы «Формирование комфортной городской (сельской) среды Северо-Енисейского района на 2018-2022 годы») </t>
    </r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</si>
  <si>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за счет средств краевого бюджета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</si>
  <si>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Благоустройство территории муниципального бюджетного образовательного учреждения «Брянковская средняя школа № 5», ул. Школьная, 42, п. Брянка</t>
  </si>
  <si>
    <t>Капитальный ремонт здания муниципального бюджетного общеобразовательного учреждения «Северо-Енисейская средняя школа № 1 имени Е.С. Белинского», ул. 40 лет Победы, 12 А, гп Северо-Енисейский</t>
  </si>
  <si>
    <t>Капитальный ремонт автоматической пожарной сигнализации в здании муниципального образовательного учреждения дополнительного образования «Северо-Енисейский детско-юношеский центр», ул. Ленина, 7, гп Северо-Енисейский</t>
  </si>
  <si>
    <t>Капитальный ремонт автоматической пожарной сигнализации в здании муниципального бюджетного дошкольного образовательного учреждения комбинированного вида «Северо-Енисейский детский сад № 4 «Жарки», ул. Донского, 41 А, гп Северо-Енисейский</t>
  </si>
  <si>
    <t>Расходы на проверку сметной стоимости капитального ремонта объектов муниципальной собственности Северо-Енисейского района</t>
  </si>
  <si>
    <t>Капитальный ремонт автономной пожарной сигнализации в здании муниципального бюджетного образовательного учреждения «Вангашская средняя общеобразовательная школа №8», ул. Студенческая, 1, п. Вангаш</t>
  </si>
  <si>
    <t>Капитальный ремонт здания муниципального бюджетного общеобразовательного учреждения «Северо-Енисейская средняя школа № 2», ул. Карла Маркса, 26, гп Северо-Енисейский</t>
  </si>
  <si>
    <t>Капитальный ремонт здания школьных мастерских муниципального бюджетного общеобразовательного учреждения «Новокаламинская средняя школа № 6», ул. Дражников, 14, п. Новая Калами</t>
  </si>
  <si>
    <t>Капитальный ремонт автономной пожарной сигнализации в здании спортивного зала муниципального бюджетного образовательного учреждения «Вангашская средняя общеобразовательная школа № 8», ул. Студенческая, 1 А, п. Вангаш</t>
  </si>
  <si>
    <t>Капитальный ремонт здания муниципального бюджетного дошкольного образовательного учреждения «Северо-Енисейский детский сад № 3», ул. Суворова, 8, гп Северо-Енисейский</t>
  </si>
  <si>
    <t>Капитальный ремонт здания муниципального бюджетного дошкольного образовательного учреждения «Северо-Енисейский детский сад № 5», ул. 40 лет Победы, 10, гп Северо-Енисейский</t>
  </si>
  <si>
    <t>Капитальный ремонт здания муниципального бюджетного общеобразовательного учреждения «Брянковская средняя школа № 5», ул. Школьная, 42, п. Брянка в части замены 46-ти оконных деревянных блоков на окна из ПВХ профиля, включая подготовку проекта капитального ремонта и проверку сметной стоимости капитального ремонта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</si>
  <si>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Капитальный ремонт здания и автоматической пожарной сигнализации муниципального бюджетного дошкольного образовательного учреждения «Северо-Енисейский детский сад №1», ул. Карла-Маркса, 24, гп Северо- Енисейский</t>
  </si>
  <si>
    <t>0210080004</t>
  </si>
  <si>
    <t>0210080005</t>
  </si>
  <si>
    <t>0210080160</t>
  </si>
  <si>
    <t>0210080212</t>
  </si>
  <si>
    <t>0210080231</t>
  </si>
  <si>
    <t>0210080260</t>
  </si>
  <si>
    <t>0210080300</t>
  </si>
  <si>
    <t>0210080411</t>
  </si>
  <si>
    <t>0210080597</t>
  </si>
  <si>
    <t>0210080598</t>
  </si>
  <si>
    <t>0210080604</t>
  </si>
  <si>
    <t>0210081140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</si>
  <si>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</si>
  <si>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</si>
  <si>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Финансовое обеспечение решения Северо-Енисейского районного Совета депутатов от 31.01.2011 № 226-16 «О финансовом обеспечении обучающихся общеобразовательных организаций Северо-Енисейского района (за исключением финансового обеспечения бесплатным горячим питанием обучающихся, получающих начальное общее образование в муниципальных образовательных организациях), горячим питанием без взимания платы»</t>
  </si>
  <si>
    <t>Финансовое обеспечение решения Северо-Енисейского районного Совета депутатов от 22.11.2019 № 721-54 «О финансовом обеспечении обучающихся первых-пятых классов общеобразовательных организаций Северо-Енисейского района питанием без взимания платы в виде витаминизированного молока»</t>
  </si>
  <si>
    <t>Дополнительное финансовое обеспечение решения Северо-Енисейского районного Совета депутатов от 02.11.2020 № 21-3 «О дополнительном финансовом обеспечении переданных Красноярским краем отдельных государственных полномочий в сфере организации и обеспечения отдыха и оздоровления детей, финансовом обеспечении дополнительных мероприятий по обеспечению безопасности их жизни и здоровья в 2021 году» в части оплаты 30 процентов средней стоимости путевок в краевые загородные лагеря, расположенные на территории Красноярского края</t>
  </si>
  <si>
    <t>Дополнительное финансовое обеспечение решения Северо-Енисейского районного Совета депутатов от 02.11.2020 № 21-3 «О дополнительном финансовом обеспечении переданных Красноярским краем отдельных государственных полномочий в сфере организации и обеспечения отдыха и оздоровления детей, финансовом обеспечении дополнительных мероприятий по обеспечению безопасности их жизни и здоровья в 2021 году» в части оплаты 30 процентов стоимости набора продуктов питания или готовых блюд и их транспортировки в лагеря с дневным пребыванием детей</t>
  </si>
  <si>
    <t>Дополнительное финансовое обеспечение решения Северо-Енисейского районного Совета депутатов от 02.11.2020 № 21-3 «О дополнительном финансовом обеспечении переданных Красноярским краем отдельных государственных полномочий в сфере организации и обеспечения отдыха и оздоровления детей, финансовом обеспечении дополнительных мероприятий по обеспечению безопасности их жизни и здоровья в 2021 году» в части оплаты 100 процентов стоимости путевок в краевые загородные оздоровительные лагеря, расположенные на территории Красноярского края для 7 детей в возрасте от 7 до 18 лет, являющихся гражданами Российской Федерации, проживающих на территории Северо-Енисейского района</t>
  </si>
  <si>
    <t>Дополнительное финансовое обеспечение решения Северо-Енисейского районного Совета депутатов от 02.11.2020 № 21-3 «О дополнительном финансовом обеспечении переданных Красноярским краем отдельных государственных полномочий в сфере организации и обеспечения отдыха и оздоровления детей, финансовом обеспечении дополнительных мероприятий по обеспечению безопасности их жизни и здоровья в 2021 году» в части содержания 3,5 ставок педагогов дополнительного образования, исполняющих функции по сопровождению детей</t>
  </si>
  <si>
    <t>Дополнительное финансовое обеспечение решения Северо-Енисейского районного Совета депутатов от 02.11.2020 № 21-3 «О дополнительном финансовом обеспечении переданных Красноярским краем отдельных государственных полномочий в сфере организации и обеспечения отдыха и оздоровления детей, финансовом обеспечении дополнительных мероприятий по обеспечению безопасности их жизни и здоровья в 2021 году» в части оплаты 100 процентов стоимости набора продуктов питания или готовых блюд и их транспортировки в лагеря с дневным пребыванием детей для 20 детей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</si>
  <si>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«Сохранение и укрепление здоровья» муниципальной программы «Развитие образования»</t>
  </si>
  <si>
    <t>02300L3040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</si>
  <si>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в рамках подпрограммы «Развитие дошкольного, общего и дополнительного образования» муниципальной программы «Развитие образования»</t>
  </si>
  <si>
    <t>Субвенции бюджетам муниципальных районов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</si>
  <si>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</si>
  <si>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</si>
  <si>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</si>
  <si>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</si>
  <si>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</si>
  <si>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Финансовое обеспечение решения Северо-Енисейского районного Совета депутатов от 14.12.2020 «О дополнительном финансовом обеспечении содержания воспитателей групп продленного дня общеобразовательных учреждений Северо-Енисейского района в 2021 году» в части оплаты труда и начисления на оплату труда</t>
  </si>
  <si>
    <t>Финансовое обеспечение решения Северо-Енисейского районного Совета депутатов от 12.02.2021 № 80-6 «О финансовом обеспечении расходов на региональные выплаты работникам муниципальных учреждений Северо-Енисейского района в 2021 году»</t>
  </si>
  <si>
    <t>Финансовое обеспечение решения Северо-Енисейского районного Совета депутатов от 16.02.2021 № 82-6 "О финансовом обеспечении расходов на повышение размеров оплаты труда отдельным категориям работников муниципальных учреждений Северо-Енисейского района в 2021 году"</t>
  </si>
  <si>
    <t>Расходы на организацию профессионального образования и дополнительного профессионального образования работников</t>
  </si>
  <si>
    <t>Выплата поощрения в целях стимулирования муниципальных служащих и работников органов местного самоуправления, органов администрации Северо-Енисейского района с правами юридического лица, муниципальных учреждений Северо-Енисейского района, осуществляющих полномочия по решению вопросов местного значения Северо-Енисейского района, а также государственные полномочия, переданные Красноярским краем муниципальному образованию Северо-Енисейский район по результатам осуществлениями ими полномочий по решению вопросов местного значения Северо-Енисейского района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</si>
  <si>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в рамках подпрограммы «Развитие дошкольного, общего и дополнительного образования» муниципальной программы «Развитие образования»</t>
  </si>
  <si>
    <t>0240088000</t>
  </si>
  <si>
    <t>0240188011</t>
  </si>
  <si>
    <t>0240188012</t>
  </si>
  <si>
    <t>0240188020</t>
  </si>
  <si>
    <t>0240188021</t>
  </si>
  <si>
    <t>0240188980</t>
  </si>
  <si>
    <t>0240488000</t>
  </si>
  <si>
    <t xml:space="preserve"> за  1 полугодие 2021 года</t>
  </si>
  <si>
    <t>Утверждено ассигнований по программе, всего на 2021 год (тыс.руб.)</t>
  </si>
  <si>
    <t>за 1 полугодие 2021 года</t>
  </si>
  <si>
    <t>Остаток ассигнований по программе, всего на 2021 год (тыс.руб.)</t>
  </si>
  <si>
    <t>Оценка реализации программы по итогам  2021 года  (%)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</si>
  <si>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20.12.2007 года № 4-1089)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</si>
  <si>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Капитальный ремонт кровли здания Управления образования администрации Северо-Енисейского района, ул. Ленина, 50, гп Северо-Енисейский</t>
  </si>
  <si>
    <t>0250080215</t>
  </si>
  <si>
    <t>0250080216</t>
  </si>
  <si>
    <t>0250080330</t>
  </si>
  <si>
    <t>0250088011</t>
  </si>
  <si>
    <t>0250188021</t>
  </si>
  <si>
    <t>0250188060</t>
  </si>
  <si>
    <t>0250188980</t>
  </si>
  <si>
    <t>0250289021</t>
  </si>
  <si>
    <t>0250289980</t>
  </si>
  <si>
    <t>0250389980</t>
  </si>
  <si>
    <t>Капитальный ремонт участка сети тепловодоснабжения от ТК-64 до гаража администрации Северо-Енисейского района, ул. Маяковского, 8А, гп Северо-Енисейский</t>
  </si>
  <si>
    <t>Приобретение автогидроподъёмника на шасси</t>
  </si>
  <si>
    <t>Субсидия на возмещение фактически понесенных затрат, связанных с организацией в границах района водоснабжения населения в части выполнения работ по демонтажу емкости объемом 25 куб.м. и монтажу емкости 20 куб.м. в нежилом здании водозаборной скважины, расположенного по адресу: Красноярский край, Северо-Енисейский район, п. Тея, ул. Северная, зд. 1 «Г», находящегося в муниципальной собственности и закрепленном на праве хозяйственного ведения за муниципальным унитарным предприятием «Управление коммуникационным комплексом Северо-Енисейского района»</t>
  </si>
  <si>
    <t>Приобретение автомобиля с краном-манипулятором</t>
  </si>
  <si>
    <t>Капитальный ремонт сетей холодного водоснабжения от ТПС-1 до котельной №1, гп Северо-Енисейский</t>
  </si>
  <si>
    <t>Приобретение погрузчика универсального</t>
  </si>
  <si>
    <t>Установка автоматической пожарной сигнализации в здании ЦПК №1, ул. Набережная, 6А, гп Северо-Енисейский, включая подготовку проектной документации с выполнением обследовательских работ, проведение государственной экспертизы проектной документации и достоверности определения сметной стоимости</t>
  </si>
  <si>
    <t>Установка автоматической пожарной сигнализации в здании котельной №3, ул. 40 лет Победы, 15, гп Северо-Енисейский, включая подготовку проектной документации с выполнением обследовательских работ, проведение государственной экспертизы проектной документации и достоверности определения сметной стоимости</t>
  </si>
  <si>
    <t>Установка автоматической пожарной сигнализации в здании котельной, ул. Первомайская, 1, п. Тея, включая подготовку проектной документации с выполнением обследовательских работ, проведение государственной экспертизы проектной документации и достоверности определения сметной стоимости</t>
  </si>
  <si>
    <t>Строительство тепловой сети от ТК-131 до ТПС №3, ул. Донского, гп Северо-Енисейский</t>
  </si>
  <si>
    <t>Приобретение ассенизационной машины</t>
  </si>
  <si>
    <t>Приобретение трактора</t>
  </si>
  <si>
    <t>Приобретение автоцистерны для перевозки пищевых жидкостей</t>
  </si>
  <si>
    <t>Содержание муниципального имущества (оборудование многоквартирных домов индивидуальными тепловыми пунктами с разработкой проектной документации)</t>
  </si>
  <si>
    <t>Приобретение водогрейного котла в комплекте с горелкой и комплектующим оборудованием для котельной, п. Вельмо</t>
  </si>
  <si>
    <t>Строительство ЛЭП 6 кВ от здания подстанции до здания ЦПК №1, ул. Набережная, 6А, гп Северо-Енисейский</t>
  </si>
  <si>
    <t>Приобретение технологического оборудования для котельных в населенных пунктах Северо-Енисейского района</t>
  </si>
  <si>
    <t>Приобретение запасных частей и расходных материалов для котельных в населенных пунктах Северо-Енисейского района</t>
  </si>
  <si>
    <t>Приобретение автомобиля для перевозки нефтепродуктов</t>
  </si>
  <si>
    <t>Приобретение двух грузовых автомобилей</t>
  </si>
  <si>
    <t>Приобретение трех автомобилей самосвалов</t>
  </si>
  <si>
    <t>Содержание муниципального имущества (регулировка и настройка сетей теплоснабжения п. Новая Калами, п. Вангаш, п. Брянка для оптимизации режима распределения тепловой энергии)</t>
  </si>
  <si>
    <t>Субсидии бюджетам муниципальных образований на строительство и (или) реконструкцию объектов коммунальной инфраструктуры, находящихся в муниципальной собственности, используемых в сфере водоснабжения, водоотведения и очистки сточных вод, в рамках подпрограммы «Чистая вода»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</si>
  <si>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Пусконаладочные работы водозабора подземных вод для хозяйственно-питьевого снабжения, гп Северо-Енисейский</t>
  </si>
  <si>
    <t>Софинансирование субсидии бюджетам муниципальных образований на строительство и (или) реконструкцию объектов коммунальной инфраструктуры, находящихся в муниципальной собственности, используемых в сфере водоснабжения, водоотведения, в рамках подпрограммы «Чистая вода»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 (строительство участка системы водоотведения, ул. Суворова, 4, гп Северо-Енисейский)</t>
  </si>
  <si>
    <t>0410080087</t>
  </si>
  <si>
    <t>0410080305</t>
  </si>
  <si>
    <t>0410080310</t>
  </si>
  <si>
    <t>0410080341</t>
  </si>
  <si>
    <t>0410080342</t>
  </si>
  <si>
    <t>0410080343</t>
  </si>
  <si>
    <t>0410080345</t>
  </si>
  <si>
    <t>0410080346</t>
  </si>
  <si>
    <t>0410080347</t>
  </si>
  <si>
    <t>0410080348</t>
  </si>
  <si>
    <t>0410080359</t>
  </si>
  <si>
    <t>0410080467</t>
  </si>
  <si>
    <t>0410080468</t>
  </si>
  <si>
    <t>0410080610</t>
  </si>
  <si>
    <t>0410080611</t>
  </si>
  <si>
    <t>0410080620</t>
  </si>
  <si>
    <t>0410080621</t>
  </si>
  <si>
    <t>0410080622</t>
  </si>
  <si>
    <t>0410081260</t>
  </si>
  <si>
    <t>0410081620</t>
  </si>
  <si>
    <t>0410081720</t>
  </si>
  <si>
    <t>0420075720</t>
  </si>
  <si>
    <t>0420080574</t>
  </si>
  <si>
    <t>04200S5720</t>
  </si>
  <si>
    <t>Субсидия на возмещение фактически понесенных затрат по организации в границах района теплоснабжения населения в части хранения нефти, находящейся в муниципальной собственности Северо-Енисейского района</t>
  </si>
  <si>
    <t>Субсидия на возмещение фактически понесенных затрат, связанных с обеспечением жителей района услугами бытового обслуживания в части возмещения части затрат в связи с оказанием бытовых услуг общих отделений бань, п. Тея</t>
  </si>
  <si>
    <t>Субсидия на возмещение фактически понесенных затрат, связанных с обеспечением жителей района услугами бытового обслуживания в части возмещения части затрат в связи с оказанием бытовых услуг общих отделений бань, п. Вангаш</t>
  </si>
  <si>
    <t>Субсидия на возмещение фактически понесенных затрат, связанных с обеспечением жителей района услугами бытового обслуживания в части возмещения части затрат в связи с оказанием бытовых услуг общих отделений бань, п. Новая Калами</t>
  </si>
  <si>
    <t>Субсидия на возмещение фактически понесенных затрат, связанных с обеспечением жителей района услугами бытового обслуживания в части возмещения части затрат в связи с оказанием бытовых услуг общих отделений бань, гп Северо-Енисейский</t>
  </si>
  <si>
    <t>Субсидия на возмещение фактически понесенных затрат, связанных с обеспечением жителей района услугами бытового обслуживания в части возмещения части затрат в связи с оказанием бытовых услуг общих отделений бань, п. Енашимо</t>
  </si>
  <si>
    <t>0440080599</t>
  </si>
  <si>
    <t>Субсидии бюджетам муниципальных образований Красноярского края на обустройство мест (площадок) накопления отходов потребления и (или) приобретение контейнерного оборудования в рамках подпрограммы «Обращение с отходами» государственной программы Красноярского края «Охрана окружающей среды, воспроизводство природных ресурсов»</t>
  </si>
  <si>
    <t>Приобретение вертикального пакетировочного пресса для твердых коммунальных отходов</t>
  </si>
  <si>
    <t>Софинансирование субсидии бюджетам муниципальных образований Красноярского края на обустройство мест (площадок) накопления отходов потребления и (или) приобретение контейнерного оборудования в рамках подпрограммы «Обращение с отходами» государственной программы Красноярского края «Охрана окружающей среды, воспроизводство природных ресурсов»</t>
  </si>
  <si>
    <t>0460074630</t>
  </si>
  <si>
    <t>0460080613</t>
  </si>
  <si>
    <t>04600S4630</t>
  </si>
  <si>
    <t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«Предупреждение, спасение, помощь населению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</si>
  <si>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Обеспечение работы оперативных групп по контролю за противопожарным состоянием припоселковых лесов, безопасностью на водных объектах, ледовых переправах и паводкоопасный период</t>
  </si>
  <si>
    <t>Получение специализированной гидрометеорологической информации</t>
  </si>
  <si>
    <t>Расходы на исполнение судебных актов, предусматривающих обращение взыскания на средства бюджета Северо-Енисейского района по денежным обязательствам муниципальных казенных учреждений</t>
  </si>
  <si>
    <t>0510082020</t>
  </si>
  <si>
    <t>0510082030</t>
  </si>
  <si>
    <t>0510188001</t>
  </si>
  <si>
    <t>0510188011</t>
  </si>
  <si>
    <t>0510188021</t>
  </si>
  <si>
    <t>0510188980</t>
  </si>
  <si>
    <t>0510188990</t>
  </si>
  <si>
    <t>Устройство незамерзающих прорубей в естественных водных источниках</t>
  </si>
  <si>
    <t>Профилактическое обслуживание минерализованных защитных противопожарных полос</t>
  </si>
  <si>
    <t>0520082120</t>
  </si>
  <si>
    <t>Оказание услуг по предоставлению доступа к системе видеонаблюдения, установленной в местах с массовым пребыванием людей, гп Северо-Енисейский</t>
  </si>
  <si>
    <t>Выполнение работ по обследованию здания муниципального бюджетного учреждения «Централизованная библиотечная система Северо-Енисейского района», ул. Ленина, 52, гп Северо-Енисейский</t>
  </si>
  <si>
    <t>Обустройство теплой туалетной комнаты с монтажом системы канализации и септика в здании библиотеки, ул. Октябрьская, 6, п. Тея</t>
  </si>
  <si>
    <t>Монтажные работы по устройству нового бетонного крыльца (включая демонтаж старого крыльца) здания библиотеки, ул. Октябрьская, 6, п. Тея</t>
  </si>
  <si>
    <t>Проведение цикла просветительских программ для детей дошкольного и младшего школьного возраста</t>
  </si>
  <si>
    <t>0810080579</t>
  </si>
  <si>
    <t>0810080615</t>
  </si>
  <si>
    <t>0810080619</t>
  </si>
  <si>
    <t>0810088980</t>
  </si>
  <si>
    <t>0810188012</t>
  </si>
  <si>
    <t>0810188021</t>
  </si>
  <si>
    <t>0810188060</t>
  </si>
  <si>
    <t>0810188112</t>
  </si>
  <si>
    <t>0810188121</t>
  </si>
  <si>
    <t>Капитальный ремонт здания СДК поселка Вангаш муниципального бюджетного учреждения «Централизованная клубная система Северо-Енисейского района» ул. Центральная, 21, п. Вангаш</t>
  </si>
  <si>
    <t>Расходы на изготовление эскизного проекта по созданию туристко-рекреационной зоны «Этнокультурный комплекс «Легенды Севера», гп Северо-Енисейский</t>
  </si>
  <si>
    <t>Финансовое обеспечение расходов, направленных на реализацию мероприятий, утвержденных распоряжением администрации Северо-Енисейского района от 06.04.2021 № 671-р «Об организации подготовки и проведения праздничных мероприятий, посвященных 25-летию со дня вступления в должность Главы Северо-Енисейского района Гайнутдинова И.М.»</t>
  </si>
  <si>
    <t>Расходы на поддержку добровольческого движения «Волонтеры культуры», в рамках реализации национального проекта «Культура» на территории Северо-Енисейского района</t>
  </si>
  <si>
    <t>Приобретение и монтаж сценического комплекса СДК п. Брянка, ул. Школьная, 42, п. Брянка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</si>
  <si>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Обустройство теплой туалетной комнаты с монтажом системы канализации и септика в здании ДК, ул. Октябрьская, 10, п. Тея</t>
  </si>
  <si>
    <t>Строительство надворного туалета (включая демонтаж старого туалета) СДК, ул. Юбилейная, 47, п. Новая Калами</t>
  </si>
  <si>
    <t>Строительство надворного туалета (включая демонтаж старого туалета) СДК, ул. Центральная, 21, п. Вангаш</t>
  </si>
  <si>
    <t>Гастрольная деятельность народного театра «Самородок», кукольных театров «Чударики», «Зазеркалье»</t>
  </si>
  <si>
    <t>Проведение районного народного гуляния «Вельминская подледка»</t>
  </si>
  <si>
    <t>Проведение мероприятий, посвященных празднованию Дня России</t>
  </si>
  <si>
    <t>Капитальный ремонт здания РДК «Металлург» муниципального бюджетного учреждения «Централизованная клубная система Северо-Енисейского района» по ул. Ленина, 9, гп Северо-Енисейский</t>
  </si>
  <si>
    <t>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</si>
  <si>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0820080314</t>
  </si>
  <si>
    <t>0820080580</t>
  </si>
  <si>
    <t>0820080592</t>
  </si>
  <si>
    <t>0820080593</t>
  </si>
  <si>
    <t>0820080607</t>
  </si>
  <si>
    <t>0820080616</t>
  </si>
  <si>
    <t>0820080617</t>
  </si>
  <si>
    <t>0820080618</t>
  </si>
  <si>
    <t>0820082530</t>
  </si>
  <si>
    <t>0820082630</t>
  </si>
  <si>
    <t>0820082700</t>
  </si>
  <si>
    <t>0820088980</t>
  </si>
  <si>
    <t>08200L4670</t>
  </si>
  <si>
    <t>0820188012</t>
  </si>
  <si>
    <t>0820188021</t>
  </si>
  <si>
    <t>0820188060</t>
  </si>
  <si>
    <t>0820188112</t>
  </si>
  <si>
    <t>0820188121</t>
  </si>
  <si>
    <t>0840088011</t>
  </si>
  <si>
    <t>0840188021</t>
  </si>
  <si>
    <t>0840188980</t>
  </si>
  <si>
    <t>Прочие услуги</t>
  </si>
  <si>
    <t>0830188000</t>
  </si>
  <si>
    <t>0830188010</t>
  </si>
  <si>
    <t>0830188030</t>
  </si>
  <si>
    <t>0830188040</t>
  </si>
  <si>
    <t>0830188050</t>
  </si>
  <si>
    <t>0830188060</t>
  </si>
  <si>
    <t>0830188061</t>
  </si>
  <si>
    <t>0830188070</t>
  </si>
  <si>
    <t>0830188080</t>
  </si>
  <si>
    <t>0830188090</t>
  </si>
  <si>
    <t>0830188980</t>
  </si>
  <si>
    <t>0830188990</t>
  </si>
  <si>
    <t>0830289021</t>
  </si>
  <si>
    <t>0830289980</t>
  </si>
  <si>
    <t>Субсидии бюджетам муниципальных образований на поддержку физкультурно-спортивных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</si>
  <si>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</si>
  <si>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Выполнение работ по обработке периметра битумной мастикой и облицовке листовым железом хоккейной коробки , ул. Ленина, 9 А, гп Северо-Енисейский</t>
  </si>
  <si>
    <t>Приобретение и доставка футбольных ворот для поселкового стадиона, ул. Фабричная, 1, гп Северо-Енисейский</t>
  </si>
  <si>
    <t>Подготовка основания для монтажа спортивно-технологического оборудования для создания малой спортивной площадки</t>
  </si>
  <si>
    <t>Подготовка проектной документации с получением положительного заключения государственной экспертизы, проведением государственной экспертизы проектной документации и результатов инженерных изысканий и проведение государственной экспертизы достоверности определения сметной стоимости на реконструкцию крыши здания крытого плавательного бассейна по ул. Фабричная, 1Б, гп Северо-Енисейский</t>
  </si>
  <si>
    <t>Текущий ремонт душевых и раздевалок в бассейне «Аяхта», ул. Фабричная, 1, «Б», гп Северо-Енисейский</t>
  </si>
  <si>
    <t>Организация и проведение Всероссийских физкультурно-спортивных и районных массовых акций на территории района</t>
  </si>
  <si>
    <t>Участие в официальных физкультурных, спортивных мероприятиях Красноярского края</t>
  </si>
  <si>
    <t>Софинансирование субсидии бюджетам муниципальных образований на поддержку физкультурно-спортивных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</si>
  <si>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Софинансирование субсидии бюджетам муниципальных образований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</si>
  <si>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0910074180</t>
  </si>
  <si>
    <t>0910074360</t>
  </si>
  <si>
    <t>0910080212</t>
  </si>
  <si>
    <t>0910080243</t>
  </si>
  <si>
    <t>0910080590</t>
  </si>
  <si>
    <t>0910080608</t>
  </si>
  <si>
    <t>0910080609</t>
  </si>
  <si>
    <t>0910088980</t>
  </si>
  <si>
    <t>0910188001</t>
  </si>
  <si>
    <t>0910188011</t>
  </si>
  <si>
    <t>0910188021</t>
  </si>
  <si>
    <t>Текущий ремонт отмостки и системы отвода дождевой воды здания муниципального бюджетного учреждения «Молодежный центр «АУРУМ» Северо-Енисейского района», ул. Советская, 7, гп Северо-Енисейский</t>
  </si>
  <si>
    <t>0920080241</t>
  </si>
  <si>
    <t>0920188011</t>
  </si>
  <si>
    <t>0920188021</t>
  </si>
  <si>
    <t>0920188980</t>
  </si>
  <si>
    <t>0950188000</t>
  </si>
  <si>
    <t>0950188001</t>
  </si>
  <si>
    <t>0950188010</t>
  </si>
  <si>
    <t>0950188020</t>
  </si>
  <si>
    <t>0950188021</t>
  </si>
  <si>
    <t>0950188030</t>
  </si>
  <si>
    <t>0950188061</t>
  </si>
  <si>
    <t>0950188070</t>
  </si>
  <si>
    <t>0950188080</t>
  </si>
  <si>
    <t>0950188090</t>
  </si>
  <si>
    <t>0950188980</t>
  </si>
  <si>
    <t>0950289021</t>
  </si>
  <si>
    <t>0950289980</t>
  </si>
  <si>
    <t>Содержание муниципального имущества - ямочный ремонт дорожного покрытия автомобильных дорог, ул. Капитана Тибекина, ул. 40 лет Победы, ул. Карла Маркса, ул. Донского, ул. Октябрьская, гп Северо-Енисейский</t>
  </si>
  <si>
    <t>Содержание муниципального имущества - замена и ремонт остановочных павильонов, гп Северо-Енисейский</t>
  </si>
  <si>
    <t>Содержание муниципального имущества - восстановление дорожного покрытия автомобильных дорог улично-дорожной сети, гп Северо-Енисейский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</si>
  <si>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дороги, ул. Гоголя до здания КГБУЗ «Северо-Енисейская районная больница», гп Северо-Енисейский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</si>
  <si>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дороги, автомобильного заезда к зданию ул. Карла Маркса, 51 и поворота на ул. Донского, гп Северо-Енисейский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</si>
  <si>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дороги, ул. Набережная от ЦПК № 1 до ул. Механическая, гп Северо-Енисейский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</si>
  <si>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дороги, ул. Пушкина, 5 до примыкания с ул. Фрунзе, гп Северо-Енисейский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</si>
  <si>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дороги, ул. Советская, ул. Пушкина, гп Северо-Енисейский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</si>
  <si>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участков автомобильных заездов к жилым домам, гп Северо-Енисейский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</si>
  <si>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дороги, ул. Портовая до ул. Гастелло, гп Северо-Енисейский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</si>
  <si>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дороги, ул. Портовая до ул. Белинского, гп Северо-Енисейский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</si>
  <si>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дороги, ул. Фабричная, 7, гп Северо-Енисейский</t>
  </si>
  <si>
    <t>Содержание муниципального имущества - устройство бетонных водоотводных канав на улично-дорожной сети, гп Северо-Енисейский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</si>
  <si>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дороги, ул. Школьная, 1, 1А, 1Б, п. Тея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</si>
  <si>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дороги, ул. Лесная, 2Б, п. Тея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</si>
  <si>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дороги, ул. Новая, п. Тея</t>
  </si>
  <si>
    <t>Восстановление профиля щебеночных, гравийных и грунтовых улучшенных дорог с добавлением щебеночных или гравийных материалов, объездной автомобильной дороги ул. Энтузиастов, ул. 60 лет ВЛКСМ, п. Тея</t>
  </si>
  <si>
    <t>Восстановление профиля щебеночных, гравийных и грунтовых улучшенных дорог с добавлением щебеночных или гравийных материалов, объездной автомобильной дороги ул. 60 лет ВЛКСМ, ул. Геологическая, п. Тея</t>
  </si>
  <si>
    <t>Восстановление профиля щебеночных, гравийных и грунтовых улучшенных дорог с добавлением щебеночных или гравийных материалов, переулок ул. Нагорная - ул. Шоссейная, п. Тея</t>
  </si>
  <si>
    <t>Восстановление профиля щебеночных, гравийных и грунтовых улучшенных дорог с добавлением щебеночных или гравийных материалов, ул. Северная, 22, п. Тея</t>
  </si>
  <si>
    <t>Восстановление профиля щебеночных, гравийных и грунтовых улучшенных дорог с добавлением щебеночных или гравийных материалов, ул. Станционная, 39, п. Тея</t>
  </si>
  <si>
    <t>Содержание муниципального имущества - устройство водоотводной бетонной канавы, водопропускной трубки на участке автомобильного проезда от ул. Нагорная до ул. Юбилейная от ул. Дражников, 25 до здания СДК, ул. Юбилейная, 47, п. Новая Калами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</si>
  <si>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дороги, ул. Юбилейная,4А - ул. Юбилейная, 6А, п. Новая Калами</t>
  </si>
  <si>
    <t>Содержание муниципального имущества - устройство водопропускной трубки, ул. Юбилейная, 4А - ул. Юбилейная, 6А, п. Новая Калами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</si>
  <si>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дороги, ул. Нагорная, п. Новая Калами</t>
  </si>
  <si>
    <t>Приобретение погрузчика фронтального</t>
  </si>
  <si>
    <t>Содержание муниципального имущества - устройство водопропускной трубы ул. Дражников, 6, п. Новая Калами</t>
  </si>
  <si>
    <t>Восстановление профиля щебеночных, гравийных и грунтовых улучшенных дорог с добавлением щебеночных или гравийных материалов, ул. Дражников, 2, 4, п. Новая Калами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</si>
  <si>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дороги, ул. Дражников, 3, п. Новая Калами</t>
  </si>
  <si>
    <t>Восстановление профиля щебеночных, гравийных и грунтовых улучшенных дорог с добавлением щебеночных или гравийных материалов, ул. Дражников, 19, 21, 23, 25, п. Новая Калами</t>
  </si>
  <si>
    <t>Восстановление профиля щебеночных, гравийных и грунтовых улучшенных дорог с добавлением щебеночных или гравийных материалов, ул. Дражников, 24, п. Новая Калами</t>
  </si>
  <si>
    <t>Восстановление профиля щебеночных, гравийных и грунтовых улучшенных дорог с добавлением щебеночных или гравийных материалов, ул. Нагорная, п. Новая Калами</t>
  </si>
  <si>
    <t>Содержание муниципального имущества - устройство водоотводной канавы, ул. Юбилейная, 9 - ул. Юбилейная, 23, п. Новая Калами</t>
  </si>
  <si>
    <t>Содержание муниципального имущества - ямочный ремонт дорожного покрытия автомобильной дороги, ул. Дражников, 11, п. Новая Калами</t>
  </si>
  <si>
    <t>Содержание муниципального имущества - устройство водопропускной трубки, ул. Центральная, 27, п. Вангаш</t>
  </si>
  <si>
    <t>Восстановление профиля щебеночных, гравийных и грунтовых улучшенных дорог с добавлением щебеночных или гравийных материалов, ул. Заречная, п. Брянка</t>
  </si>
  <si>
    <t>Восстановление профиля щебеночных, гравийных и грунтовых улучшенных дорог с добавлением щебеночных или гравийных материалов, ул. Лесная, п. Вельмо</t>
  </si>
  <si>
    <t>Работы по диагностике и оценке технического состояния автомобильных дорог общего пользования местного значения в Северо-Енисейском районе</t>
  </si>
  <si>
    <t>Приобретение минипогрузчика</t>
  </si>
  <si>
    <t>Приобретение бульдозера</t>
  </si>
  <si>
    <t>Приобретение экскаватора колесного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</si>
  <si>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участков автомобильной дороги (4 заезда, 2 автомобильные парковки, 5 остановочных площадок) общей площадью 3 515 кв.м., ул. Ленина, гп Северо-Енисейский</t>
  </si>
  <si>
    <t>Приобретение комбинированной дорожной машины</t>
  </si>
  <si>
    <t>Восстановление профиля щебеночных, гравийных и грунтовых улучшенных дорог с добавлением щебеночных или гравийных материалов, пер. Тарасовский, п. Тея</t>
  </si>
  <si>
    <t>Субсидия на возмещение фактически понесенных затрат, связанных с организацией в границах района теплоснабжения населения в части выполнения работ по строительству, эксплуатации линейных объектов (строительство и эксплуатация автозимника «27 км Автомобильной дороги «Епишино – Северо-Енисейский» до Юрубчено-Тохомского месторождения нефти» протяженностью 238,5 км, связанного с доставкой в район котельно-печного топлива</t>
  </si>
  <si>
    <t>1210080098</t>
  </si>
  <si>
    <t>1210080101</t>
  </si>
  <si>
    <t>1210080103</t>
  </si>
  <si>
    <t>1210080104</t>
  </si>
  <si>
    <t>1210080106</t>
  </si>
  <si>
    <t>1210080108</t>
  </si>
  <si>
    <t>1210080109</t>
  </si>
  <si>
    <t>1210080111</t>
  </si>
  <si>
    <t>1210080112</t>
  </si>
  <si>
    <t>1210080113</t>
  </si>
  <si>
    <t>1210080116</t>
  </si>
  <si>
    <t>1210080196</t>
  </si>
  <si>
    <t>1210080201</t>
  </si>
  <si>
    <t>1210080203</t>
  </si>
  <si>
    <t>1210080204</t>
  </si>
  <si>
    <t>1210080276</t>
  </si>
  <si>
    <t>1210080304</t>
  </si>
  <si>
    <t>1210080306</t>
  </si>
  <si>
    <t>1210080358</t>
  </si>
  <si>
    <t>1210080381</t>
  </si>
  <si>
    <t>1210080395</t>
  </si>
  <si>
    <t>1210080413</t>
  </si>
  <si>
    <t>1210080414</t>
  </si>
  <si>
    <t>1210080457</t>
  </si>
  <si>
    <t>1210080477</t>
  </si>
  <si>
    <t>1210081200</t>
  </si>
  <si>
    <t>1210081210</t>
  </si>
  <si>
    <t>1210082220</t>
  </si>
  <si>
    <t>1210082250</t>
  </si>
  <si>
    <t>1210082260</t>
  </si>
  <si>
    <t>1210082270</t>
  </si>
  <si>
    <t>1210083500</t>
  </si>
  <si>
    <t>1210083510</t>
  </si>
  <si>
    <t>1210083520</t>
  </si>
  <si>
    <t>1210083540</t>
  </si>
  <si>
    <t>1210083550</t>
  </si>
  <si>
    <t>1210083560</t>
  </si>
  <si>
    <t>1210083570</t>
  </si>
  <si>
    <t>1210083580</t>
  </si>
  <si>
    <t>1210083590</t>
  </si>
  <si>
    <t>1210083610</t>
  </si>
  <si>
    <t>1210083680</t>
  </si>
  <si>
    <t>1210083950</t>
  </si>
  <si>
    <t>Иные межбюджетные трансферты бюджетам муниципальных образований на финансовое обеспечение расходных обязательств муниципальных образований Красноярского края, связанных с возмещением юридическим лицам (за исключением государственных и муниципальных учреждений) и индивидуальным предпринимателям, осуществляющим регулярные перевозки пассажиров автомобильным и городским наземным электрическим транспортом по муниципальным маршрутам, части фактически понесенных затрат на топливо и (или) электроэнергию на движение, проведение профилактических мероприятий и дезинфекции подвижного состава общественного транспорта в целях недопущения распространения новой коронавирусной инфекции, вызванной 2019 nCoV, в рамках подпрограммы «Развитие транспортного комплекса» государственной программы Красноярского края «Развитие транспортной системы»</t>
  </si>
  <si>
    <t>1220074020</t>
  </si>
  <si>
    <t>Содержание муниципального имущества - нанесение дорожной разметки улично-дорожной сети, гп Северо-Енисейский</t>
  </si>
  <si>
    <t>Содержание муниципального имущества - восстановление и нанесение дорожной разметки, п. Новая Калами</t>
  </si>
  <si>
    <t>Приобретение и монтаж вывесок с расписанием автобусного движения на остановочных павильонах, гп Северо-Енисейский</t>
  </si>
  <si>
    <t>Содержание муниципального имущества (восстановление пешеходного ограждения и дорожного знака, ул. Ленина, 7, гп Северо-Енисейский)</t>
  </si>
  <si>
    <t>Содержание муниципального имущества - восстановление разметки пешеходных переходов, п. Тея</t>
  </si>
  <si>
    <t>Расходы на приобретение, доставку и установку дорожных знаков, п. Вангаш</t>
  </si>
  <si>
    <t>Снос зеленых насаждений для создания необходимой видимости на пересечении ул. Механическая и ул. Гоголя, гп Северо-Енисейский в целях обеспечения безопасности дорожного движения</t>
  </si>
  <si>
    <t>Расходы на приобретение, доставку и установку дорожных знаков, гп Северо-Енисейский</t>
  </si>
  <si>
    <t>Расходы на приобретение, доставку и установку дорожных знаков, п. Новая Калами</t>
  </si>
  <si>
    <t>Разработка проекта организации дорожного движения на территории населенных пунктов Северо-Енисейского района</t>
  </si>
  <si>
    <t>Субсидии бюджетам муниципальных образований на реализацию мероприятий, направленных на повышение безопасности дорожного движения, за счет средств дорожного фонда Красноярского края в рамках подпрограммы «Повышение безопасности дорожного движения» государственной программы Красноярского края «Развитие транспортной системы»</t>
  </si>
  <si>
    <t>1230080415</t>
  </si>
  <si>
    <t>1230080593</t>
  </si>
  <si>
    <t>1230080605</t>
  </si>
  <si>
    <t>1230083560</t>
  </si>
  <si>
    <t>1230083980</t>
  </si>
  <si>
    <t>1230086679</t>
  </si>
  <si>
    <t>1230087180</t>
  </si>
  <si>
    <t>1230087210</t>
  </si>
  <si>
    <t>1230087570</t>
  </si>
  <si>
    <t>Строительство 16 квартирного дома, ул. Ленина, 62А, гп Северо-Енисейский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</si>
  <si>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объекта «60 квартирный дом, ул. Карла Маркса, 52А, гп Северо-Енисейский»</t>
  </si>
  <si>
    <t>Строительство 16 квартирного дом, ул. Карла Маркса, 19А, гп Северо-Енисейский</t>
  </si>
  <si>
    <t>Строительство 60 квартирного дома, ул. Карла Маркса, 52А, гп Северо-Енисейский</t>
  </si>
  <si>
    <t>Расходы на получение технических условий для технологического присоединения к сетям теплоснабжения, горячего водоснабжения, холодного водоснабжения и водоотведения для строительства объектов капитального строительства муниципальной собственности Северо-Енисейского района (16 квартирный дом, ул. Ленина, 62А, 16 квартирный дом, ул. Карла Маркса, 19А, 60 квартирный дом, ул. Карла Маркса, 52А, гп Северо-Енисейский)</t>
  </si>
  <si>
    <t>1640080382</t>
  </si>
  <si>
    <t>1640084330</t>
  </si>
  <si>
    <t>1640084400</t>
  </si>
  <si>
    <t>Капитальный ремонт 4 квартирного дома, ул. Дражников, 3, кв.1, 3, 4, п. Новая Калами</t>
  </si>
  <si>
    <t>Капитальный ремонт 3 квартирного дома, ул. Автомобильная, 3, кв.1, 2, гп Северо-Енисейский</t>
  </si>
  <si>
    <t>Капитальный ремонт 2 квартирного дома, ул. Нагорная, 8, кв.1, гп Северо-Енисейский</t>
  </si>
  <si>
    <t>Капитальный ремонт 2 квартирного дома, ул. Автомобильная, 6, кв.2, гп Северо-Енисейский</t>
  </si>
  <si>
    <t>Капитальный ремонт 21 квартирного дома, ул. Карла Маркса, 25, гп Северо-Енисейский</t>
  </si>
  <si>
    <t>Капитальный ремонт балконных плит в 30 квартирных домах, ул. Ленина, 21, 23, 25, гп Северо-Енисейский</t>
  </si>
  <si>
    <t>Капитальный ремонт балконной плиты в 60 квартирном доме, ул. Суворова, 6, гп Северо-Енисейский</t>
  </si>
  <si>
    <t>Капитальный ремонт 2 квартирного дома, ул. 60 лет ВЛКСМ, 8, кв. 2, п. Тея</t>
  </si>
  <si>
    <t>Капитальный ремонт 3 квартирного дома, ул. Октябрьская, 40, п. Тея</t>
  </si>
  <si>
    <t>Капитальный ремонт 2 квартирного дома, ул. Дражная, 11, кв.1, п. Тея</t>
  </si>
  <si>
    <t>Капитальный ремонт 2 квартирного дома, ул. Школьная, 19, п. Тея</t>
  </si>
  <si>
    <t>Капитальный ремонт 1 квартирного дома, ул. Нагорная, 7, п. Брянка</t>
  </si>
  <si>
    <t>Капитальный ремонт 2 квартирного дома, ул. Школьная, 23, кв. 2, п. Брянка</t>
  </si>
  <si>
    <t>Капитальный ремонт 2 квартирного дома, ул. Школьная, 32, кв. 2, п. Брянка</t>
  </si>
  <si>
    <t>Расходы на выполнение обследования и подготовку проектной документации на капитальный ремонт системы канализации многоквартирного дома, ул. Советская, 4, гп Северо-Енисейский</t>
  </si>
  <si>
    <t>Капитальный ремонт 4 квартирного дома, ул. Центральная, 25, п. Вангаш</t>
  </si>
  <si>
    <t>Капитальный ремонт 2 квартирного дома, ул. Транспортная, 9, кв. 2, п. Брянка</t>
  </si>
  <si>
    <t>Капитальный ремонт 4 квартирного дома, ул. Нагорная, 9А, кв. 2, 3, п. Новая Калами</t>
  </si>
  <si>
    <t>1650080023</t>
  </si>
  <si>
    <t>1650080222</t>
  </si>
  <si>
    <t>1650080224</t>
  </si>
  <si>
    <t>1650080225</t>
  </si>
  <si>
    <t>1650080241</t>
  </si>
  <si>
    <t>1650080316</t>
  </si>
  <si>
    <t>1650084410</t>
  </si>
  <si>
    <t>1650084420</t>
  </si>
  <si>
    <t>1650084430</t>
  </si>
  <si>
    <t>1650084440</t>
  </si>
  <si>
    <t>1650084450</t>
  </si>
  <si>
    <t>1650084460</t>
  </si>
  <si>
    <t>1650084470</t>
  </si>
  <si>
    <t>1650084480</t>
  </si>
  <si>
    <t>1650084500</t>
  </si>
  <si>
    <t>1650084510</t>
  </si>
  <si>
    <t>1650084600</t>
  </si>
  <si>
    <t>1650084650</t>
  </si>
  <si>
    <t>1670188011</t>
  </si>
  <si>
    <t>1670188021</t>
  </si>
  <si>
    <t>1670188080</t>
  </si>
  <si>
    <t>1670188090</t>
  </si>
  <si>
    <t>1670188980</t>
  </si>
  <si>
    <t>1820289021</t>
  </si>
  <si>
    <t>1820289980</t>
  </si>
  <si>
    <t>Расходы, направленные на финансовое обеспечение мероприятий, утвержденных распоряжением администрации Северо-Енисейского района от 22.03.2021 № 517-р «Об издании книги, посвященной 25-летнему юбилею трудовой деятельности на посту Главы Северо-Енисейского района Почетного гражданина Северо-Енисейского района Гайнутдинова И.М.»</t>
  </si>
  <si>
    <t>2010080273</t>
  </si>
  <si>
    <t>2010188011</t>
  </si>
  <si>
    <t>2010188021</t>
  </si>
  <si>
    <t>2010188980</t>
  </si>
  <si>
    <t>Субсидия на возмещение фактически понесенных затрат, связанных с производством (реализацией) товаров, выполнением работ, оказанием услуг, связанных с созданием условий по обеспечению жителей района услугами торговли в части осуществления уставной деятельности юридических лиц в сфере торговли, реализующих отдельные виды социально значимых продовольственных товаров первой необходимости, в 2021 году</t>
  </si>
  <si>
    <t>Субсидия на возмещение фактически понесенных затрат, связанных с владением, пользованием имуществом, находящимся в муниципальной собственности района в части осуществления уставной деятельности юридических лиц в сфере эксплуатации и содержания муниципального жилищного фонда, в 2021 году</t>
  </si>
  <si>
    <t>Субсидия на возмещение фактически понесенных затрат, связанных с производством (реализацией) товаров, выполнением работ, оказанием услуг, связанных с созданием условий по обеспечению жителей района услугами торговли в части осуществления уставной деятельности юридических лиц в сфере торговли, реализующих отдельные виды социально значимых продовольственных товаров первой необходимости</t>
  </si>
  <si>
    <t>Субсидия на возмещение фактически понесенных затрат, связанных с владением, пользованием имуществом, находящимся в муниципальной собственности района в части осуществления уставной деятельности юридических лиц в сфере эксплуатации и содержания муниципального жилищного фонда</t>
  </si>
  <si>
    <t>2110080586</t>
  </si>
  <si>
    <t>2110080587</t>
  </si>
  <si>
    <t>2110080759</t>
  </si>
  <si>
    <t>2110080762</t>
  </si>
  <si>
    <t>2110289021</t>
  </si>
  <si>
    <t>2110289980</t>
  </si>
  <si>
    <t>Выполнение кадастровых работ по оформлению межевых планов земельных участков</t>
  </si>
  <si>
    <t>Проведение работ по исправлению кадастровой ошибки в кадастровых сведениях, содержащихся в базе данных государственного кадастра недвижимости</t>
  </si>
  <si>
    <t>Приобретение пожарной автоцистерны</t>
  </si>
  <si>
    <t>Приобретение хлебопекарного оборудования и комплектующих для выпечки хлеба и кондитерских изделий</t>
  </si>
  <si>
    <t>Приобретение и монтаж модульного нежилого здания для бытового обслуживания населения, п. Енашимо</t>
  </si>
  <si>
    <t>Финансовое обеспечение распоряжения администрации Северо-Енисейского района от 05.10.2020 № 1858-р «Об осуществлении муниципальным казенным учреждением «Служба заказчика-застройщика Северо-Енисейского района» закупки товаров для ПЦР - диагностики у единственного поставщика»</t>
  </si>
  <si>
    <t>Капитальный ремонт системы холодного и горячего водоснабжения в здании администрации Северо-Енисейского района, ул. Ленина, 48, гп Северо-Енисейский</t>
  </si>
  <si>
    <t>Приобретение автомобиля УАЗ Патриот</t>
  </si>
  <si>
    <t>Финансовое обеспечение распоряжения администрации Северо-Енисейского района от 17.03.2021 № 495-р «Об осуществлении муниципальным казенным учреждением «Служба заказчика-застройщика Северо-Енисейского района» закупки анализатора биохимического полуавтоматического»</t>
  </si>
  <si>
    <t>Приобретение мобильного операционного стола с принадлежностями</t>
  </si>
  <si>
    <t>Приобретение грузопассажирского автомобиля</t>
  </si>
  <si>
    <t>Капитальный ремонт кровли административного здания, ул. Строителей, 1Б, п. Тея</t>
  </si>
  <si>
    <t>Приобретение системы видеонаблюдения для централизованной системы объектов муниципальной собственности</t>
  </si>
  <si>
    <t>Приобретение витрин и морозильных ларей</t>
  </si>
  <si>
    <t>Приобретение и установка хоккейной коробки (20х40м), п. Брянка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</si>
  <si>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Финансовое обеспечение распоряжения администрации Северо-Енисейского района от 07.12.2020 №2309-р «Об осуществлении муниципальным казенным учреждением «Служба заказчика-застройщика Северо-Енисейского района» закупки мебели, бытовой техники, бактерицидных облучателей для укомплектования ПЦР лаборатории»</t>
  </si>
  <si>
    <t>Приобретение запасных частей и расходных материалов для лесозаготовительной техники</t>
  </si>
  <si>
    <t>2130080199</t>
  </si>
  <si>
    <t>2130080200</t>
  </si>
  <si>
    <t>2130080201</t>
  </si>
  <si>
    <t>2130080203</t>
  </si>
  <si>
    <t>2130080578</t>
  </si>
  <si>
    <t>2130080583</t>
  </si>
  <si>
    <t>2130080588</t>
  </si>
  <si>
    <t>2130080589</t>
  </si>
  <si>
    <t>2130080591</t>
  </si>
  <si>
    <t>2130080594</t>
  </si>
  <si>
    <t>2130080595</t>
  </si>
  <si>
    <t>2130080596</t>
  </si>
  <si>
    <t>2130080606</t>
  </si>
  <si>
    <t>2130080763</t>
  </si>
  <si>
    <t>2130085760</t>
  </si>
  <si>
    <t>Содержание муниципального имущества - устройство отмостки жилого дома, ул. Школьная, 1, п. Тея</t>
  </si>
  <si>
    <t>Благоустройство территории памятного знака в честь павших в годы Великой Отечественной войны, ул. Набережная 16/1, п. Брянка</t>
  </si>
  <si>
    <t>Приобретение, доставка, хранение и установка баннеров, аншлагов, п. Вангаш, п. Новоерудинский</t>
  </si>
  <si>
    <t>Текущий ремонт пешеходных мостиков через инженерные коммуникации, п. Вангаш</t>
  </si>
  <si>
    <t>Обустройство безопасного пешеходного перехода по льду через р. Вельмо, п. Вельмо</t>
  </si>
  <si>
    <t>Содержание территорий общего пользования (скверов, парков, зеленых зон, иных мест общего пользования), п. Тея</t>
  </si>
  <si>
    <t>Снос аварийного дома, ул. Молодежная, 2, п. Тея</t>
  </si>
  <si>
    <t>Строительство кладбища № 2, ул. Механическая,7, гп Северо-Енисейский</t>
  </si>
  <si>
    <t>Текущий ремонт тротуаров из брусчатки, гп Северо-Енисейский</t>
  </si>
  <si>
    <t>Приобретение новогодней уличной световой иллюминации, п. Брянка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</si>
  <si>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Текущий ремонт бетонных лестниц, гп Северо-Енисейский</t>
  </si>
  <si>
    <t>Текущий ремонт деревянных лестниц, гп Северо-Енисейский</t>
  </si>
  <si>
    <t>Покос травы, п. Вельмо</t>
  </si>
  <si>
    <t>Содержание территорий общего пользования - скверов, парков, зеленых зон, иных мест общего пользования, гп Северо-Енисейский</t>
  </si>
  <si>
    <t>Монтаж освещения возле остановочных павильонов по ул. Юбилейная, 15, 43, п. Новая Калами</t>
  </si>
  <si>
    <t>Текущий ремонт подпорной стены, ул. Юбилейная, 45, п. Новая Калами</t>
  </si>
  <si>
    <t>Текущий ремонт бетонных тротуаров, ул. Юбилейная, п. Новая Калами</t>
  </si>
  <si>
    <t>Текущий ремонт деревянной лестницы, ул. Механическая,1, п. Новая Калами</t>
  </si>
  <si>
    <t>Содержание муниципального имущества - облицовка бетонных ступеней памятного знака в честь павших в годы Великой Отечественной войны, ул. Юбилейная 25А, п. Новая Калами</t>
  </si>
  <si>
    <t>Снос аварийного дома, ул. Гоголя, 16, гп Северо-Енисейский</t>
  </si>
  <si>
    <t>Снос аварийного дома, ул. Карла Маркса, 21, гп Северо-Енисейский</t>
  </si>
  <si>
    <t>Снос аварийного дома, ул. Портовая, 8, гп Северо-Енисейский</t>
  </si>
  <si>
    <t>Снос аварийного дома, ул. Октябрьская, 25, п. Тея</t>
  </si>
  <si>
    <t>Снос аварийного дома, ул. Урицкого, 4, гп Северо-Енисейский</t>
  </si>
  <si>
    <t>Снос аварийного дома, ул. Шевцова, 14, гп Северо-Енисейский</t>
  </si>
  <si>
    <t>Снос аварийного дома, ул. Новая, 27, п. Брянка</t>
  </si>
  <si>
    <t>Снос аварийного дома, ул. Северная, 1, п. Брянка</t>
  </si>
  <si>
    <t>Снос аварийного дома, ул. Нагорная, 18, п. Брянка</t>
  </si>
  <si>
    <t>Снос аварийного дома, ул. Новая, 6, п. Брянка</t>
  </si>
  <si>
    <t>Снос аварийного дома, ул. Первомайская, 12, п. Тея</t>
  </si>
  <si>
    <t>Снос аварийного дома, ул. Таёжная, 19, п. Тея</t>
  </si>
  <si>
    <t>Снос аварийного дома, ул. Дражная, 7, п. Тея</t>
  </si>
  <si>
    <t>Снос аварийного дома, ул. Первомайская, 24, п. Тея</t>
  </si>
  <si>
    <t>Снос аварийного дома, ул. Школьная, 13 п. Тея</t>
  </si>
  <si>
    <t>Снос аварийного дома, ул. Школьная, 36, п. Тея</t>
  </si>
  <si>
    <t>Снос аварийного дома, ул. Энтузиастов, 5, п. Тея</t>
  </si>
  <si>
    <t>Содержание территорий общего пользования - скверов, парков, зеленых зон, иных мест общего пользования, п. Брянка</t>
  </si>
  <si>
    <t>Снос аварийного дома, ул. Советская, 5, п. Новая Калами</t>
  </si>
  <si>
    <t>Содержание территорий общего пользования, п. Вангаш</t>
  </si>
  <si>
    <t>Покос травы, п. Брянка</t>
  </si>
  <si>
    <t>Устройство защитных слоев и слоев износа путем укладки выравнивающего и одного дополнительного слоя с обеспечением требуемой ровности и сцепных свойств покрытия придомовой территории, ул. Дражников, 24, п. Новая Калами</t>
  </si>
  <si>
    <t>Содержание территории общего пользования - скверов, парков, зеленых зон, п. Новая Калами</t>
  </si>
  <si>
    <t>Текущий ремонт дюралайта на кольцевой транспортной развязке на пересечении ул. Ленина и ул. Гоголя, гп Северо-Енисейский</t>
  </si>
  <si>
    <t>Приобретение, доставка и установка спортивного оборудования и теневого навеса на детской площадке, ул. Центральная, п. Вангаш</t>
  </si>
  <si>
    <t>Санитарная рубка сухостойных насаждений, п. Брянка</t>
  </si>
  <si>
    <t>2210080126</t>
  </si>
  <si>
    <t>2210080132</t>
  </si>
  <si>
    <t>2210080138</t>
  </si>
  <si>
    <t>2210080159</t>
  </si>
  <si>
    <t>2210080162</t>
  </si>
  <si>
    <t>2210080163</t>
  </si>
  <si>
    <t>2210080177</t>
  </si>
  <si>
    <t>2210080183</t>
  </si>
  <si>
    <t>2210080191</t>
  </si>
  <si>
    <t>2210080603</t>
  </si>
  <si>
    <t>2210086090</t>
  </si>
  <si>
    <t>2210086100</t>
  </si>
  <si>
    <t>2210086150</t>
  </si>
  <si>
    <t>2210086580</t>
  </si>
  <si>
    <t>2210086590</t>
  </si>
  <si>
    <t>2210086610</t>
  </si>
  <si>
    <t>2210086620</t>
  </si>
  <si>
    <t>2210086630</t>
  </si>
  <si>
    <t>2210086641</t>
  </si>
  <si>
    <t>2210086642</t>
  </si>
  <si>
    <t>2210086643</t>
  </si>
  <si>
    <t>2210086644</t>
  </si>
  <si>
    <t>2210086646</t>
  </si>
  <si>
    <t>2210086647</t>
  </si>
  <si>
    <t>2210086648</t>
  </si>
  <si>
    <t>2210086649</t>
  </si>
  <si>
    <t>2210086650</t>
  </si>
  <si>
    <t>2210086651</t>
  </si>
  <si>
    <t>2210086652</t>
  </si>
  <si>
    <t>2210086653</t>
  </si>
  <si>
    <t>2210086654</t>
  </si>
  <si>
    <t>2210086655</t>
  </si>
  <si>
    <t>2210086656</t>
  </si>
  <si>
    <t>2210086657</t>
  </si>
  <si>
    <t>2210086659</t>
  </si>
  <si>
    <t>2210086661</t>
  </si>
  <si>
    <t>2210086663</t>
  </si>
  <si>
    <t>2210086710</t>
  </si>
  <si>
    <t>2210087420</t>
  </si>
  <si>
    <t>2210087440</t>
  </si>
  <si>
    <t>2210087450</t>
  </si>
  <si>
    <t>Субсидии бюджетам муниципальных образований края на реализацию комплексных проектов по благоустройству территорий в рамках подпрограммы «Поддержка муниципальных проектов по благоустройству территорий и повышению активности населения в решении вопросов местного значения» государственной программы Красноярского края «Содействие развитию местного самоуправления» (комплексное благоустройство ул. Ленина и ул. Фабричная в гп Северо-Енисейский «Северная параллель»)</t>
  </si>
  <si>
    <t>Расходы на проверку сметной стоимости проектов благоустройства территории гп Северо-Енисейский</t>
  </si>
  <si>
    <t>Расходы на подготовку проектов благоустройства территории гп Северо-Енисейский</t>
  </si>
  <si>
    <t>Расходы на подготовку проектов благоустройства общественных территорий и территорий общего пользования гп Северо-Енисейский в целях содействия развития комплексного благоустройства ул. Ленина и ул. Фабричная в гп Северо-Енисейский «Северная параллель»</t>
  </si>
  <si>
    <t>Благоустройство общественных территорий и территорий общего пользования гп Северо-Енисейский в целях содействия развития комплексного благоустройства ул. Ленина и ул. Фабричная в гп Северо-Енисейский «Северная параллель»</t>
  </si>
  <si>
    <t>Расходы на проведение авторского надзора за ходом реализации работ по комплексному благоустройстройству ул. Ленина и ул. Фабричная в гп Северо-Енисейский «Северная параллель»</t>
  </si>
  <si>
    <t>Расходы на проведение экспертной оценки сметного раздела проектной документации на комплексное благоустройстройство ул. Ленина и ул. Фабричная в гп Северо-Енисейский «Северная параллель»</t>
  </si>
  <si>
    <t>Софинансирование субсидии бюджетам муниципальных образований края на реализацию комплексных проектов по благоустройству территорий в рамках подпрограммы «Поддержка муниципальных проектов по благоустройству территорий и повышению активности населения в решении вопросов местного значения» государственной программы Красноярского края «Содействие развитию местного самоуправления» (комплексное благоустройстройство ул. Ленина и ул. Фабричная в гп Северо-Енисейский «Северная параллель»)</t>
  </si>
  <si>
    <t>2220077420</t>
  </si>
  <si>
    <t>2220080576</t>
  </si>
  <si>
    <t>2220080577</t>
  </si>
  <si>
    <t>2220080581</t>
  </si>
  <si>
    <t>2220080582</t>
  </si>
  <si>
    <t>2220080601</t>
  </si>
  <si>
    <t>2220080602</t>
  </si>
  <si>
    <t>22200S7420</t>
  </si>
  <si>
    <t>Отдельное мероприятие 2. «Субсидия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района»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</si>
  <si>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гп Северо-Енисейский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</si>
  <si>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п. Тея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</si>
  <si>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п. Новая Калами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</si>
  <si>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п. Вангаш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</si>
  <si>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п. Брянка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</si>
  <si>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п. Вельмо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</si>
  <si>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гп Северо-Енисейский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</si>
  <si>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Тея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</si>
  <si>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Новая Калами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</si>
  <si>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Енашимо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</si>
  <si>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Вангаш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</si>
  <si>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Новоерудинский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</si>
  <si>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Вельмо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</si>
  <si>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Брянка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</si>
  <si>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(освещение электрических часов), гп Северо-Енисейский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</si>
  <si>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гп Северо-Енисейский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</si>
  <si>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Тея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</si>
  <si>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Вангаш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</si>
  <si>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Новая Калами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</si>
  <si>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Брянка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</si>
  <si>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Вельмо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</si>
  <si>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Енашимо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</si>
  <si>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Новоерудинский</t>
  </si>
  <si>
    <t>Отдельное мероприятие 4. «Услуги по обращению с животными без владельцев на территории Северо-Енисейского района»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</si>
  <si>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«Охрана природных комплексов и объектов» государственной программы Красноярского края «Охрана окружающей среды, воспроизводство природных ресурсов» (содержание специалиста)</t>
  </si>
  <si>
    <t>225007518A</t>
  </si>
  <si>
    <t>Проведение конкурса на лучшую организацию работы по профилактике безнадзорности и правонарушений несовершеннолетних</t>
  </si>
  <si>
    <t>2510289980</t>
  </si>
  <si>
    <t>2510389980</t>
  </si>
  <si>
    <t>2520389980</t>
  </si>
  <si>
    <t>Дополнительные меры социальной поддержки для отдельных категорий граждан - неработающим пенсионерам в виде ежемесячных денежных выплат</t>
  </si>
  <si>
    <t>Дополнительные меры социальной поддержки и социальной помощи для отдельных категорий граждан - семьям с новорожденными детьми в виде единовременной денежной выплаты</t>
  </si>
  <si>
    <t>Дополнительные меры социальной поддержки для отдельных категорий граждан, обучающихся в образовательных организациях высшего образования и профессиональных образовательных организациях Красноярского края в виде ежемесячной денежной выплаты</t>
  </si>
  <si>
    <t>Дополнительные меры социальной поддержки для отдельных категорий граждан - неработающим пенсионерам в виде единовременной денежной выплаты на приобретение овощей</t>
  </si>
  <si>
    <t>2530289021</t>
  </si>
  <si>
    <t>2530289980</t>
  </si>
  <si>
    <t>Выплата пенсии за выслугу лет лицам, замещавшим должности муниципальной службы и муниципальные должности на постоянной основе в органах местного самоуправления Северо-Енисейского района на основании решения Северо-Енисейского районного Совета депутатов от 14 июня 2011 № 303-20 «Об утверждении Положения о порядке выплаты пенсии за выслугу лет лицам, замещавшим должности муниципальной службы в органах местного самоуправления Северо-Енисейского района Красноярского края»</t>
  </si>
  <si>
    <t>Отдельное мероприятие 2. «Финансовое обеспечение решения Северо-Енисейского районного Совета депутатов от 14.12.2020 № 45-5 «Об обеспечении воспитанников дошкольных образовательных организаций Северо-Енисейского района, обучающихся общеобразовательных организаций Северо-Енисейского района, детей, не посещающих дошкольные образовательные организации и общеобразовательные организации Северо-Енисейского района, новогодними подарками Главы Северо-Енисейского района в 2021 году»</t>
  </si>
  <si>
    <t>2550000000</t>
  </si>
  <si>
    <t>Финансовое обеспечение решения Северо-Енисейского районного Совета депутатов от 14.12.2020 № 45-5 «Об обеспечении воспитанников дошкольных образовательных организаций Северо-Енисейского района, обучающихся общеобразовательных организаций Северо-Енисейского района, детей, не посещающих дошкольные образовательные организации и общеобразовательные организации Северо-Енисейского района, новогодними подарками Главы Северо-Енисейского района в 2021 году»</t>
  </si>
  <si>
    <t>2550080150</t>
  </si>
  <si>
    <t>Отдельное мероприятие 3. «Оказание социальной поддержки 63-м выпускникам 11-х классов школ Северо-Енисейского района в 2021 году за счет безвозмездных поступлений в бюджет Северо-Енисейского района от общества с ограниченной ответственностью горно-рудная компания «Амикан»»</t>
  </si>
  <si>
    <t>2560000000</t>
  </si>
  <si>
    <t>Оказание социальной поддержки 63-м выпускникам 11-х классов школ Северо-Енисейского района в 2021 году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</si>
  <si>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2560080612</t>
  </si>
</sst>
</file>

<file path=xl/styles.xml><?xml version="1.0" encoding="utf-8"?>
<styleSheet xmlns="http://schemas.openxmlformats.org/spreadsheetml/2006/main">
  <numFmts count="2">
    <numFmt numFmtId="164" formatCode="0.000;[Red]0.000"/>
    <numFmt numFmtId="165" formatCode="?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20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left" vertical="center" wrapText="1" shrinkToFi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left" vertical="center" wrapText="1" shrinkToFi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 shrinkToFit="1"/>
    </xf>
    <xf numFmtId="4" fontId="16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left" vertical="center" wrapText="1" shrinkToFit="1"/>
    </xf>
    <xf numFmtId="4" fontId="0" fillId="0" borderId="1" xfId="0" applyNumberFormat="1" applyFill="1" applyBorder="1" applyAlignment="1">
      <alignment vertical="center" wrapText="1"/>
    </xf>
    <xf numFmtId="4" fontId="18" fillId="0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horizontal="right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 applyProtection="1">
      <alignment horizontal="center" vertical="center" wrapText="1"/>
    </xf>
    <xf numFmtId="3" fontId="3" fillId="4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4" fontId="3" fillId="4" borderId="1" xfId="0" applyNumberFormat="1" applyFont="1" applyFill="1" applyBorder="1" applyAlignment="1">
      <alignment vertical="center" wrapText="1"/>
    </xf>
    <xf numFmtId="165" fontId="3" fillId="0" borderId="1" xfId="0" applyNumberFormat="1" applyFont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center" vertical="center" wrapText="1"/>
    </xf>
    <xf numFmtId="1" fontId="3" fillId="0" borderId="1" xfId="0" applyNumberFormat="1" applyFont="1" applyBorder="1" applyAlignment="1" applyProtection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/>
    <xf numFmtId="2" fontId="2" fillId="0" borderId="1" xfId="0" applyNumberFormat="1" applyFont="1" applyFill="1" applyBorder="1"/>
    <xf numFmtId="0" fontId="0" fillId="0" borderId="1" xfId="0" applyFill="1" applyBorder="1"/>
    <xf numFmtId="0" fontId="5" fillId="0" borderId="1" xfId="0" applyNumberFormat="1" applyFont="1" applyFill="1" applyBorder="1" applyAlignment="1">
      <alignment horizontal="center"/>
    </xf>
    <xf numFmtId="0" fontId="12" fillId="0" borderId="1" xfId="0" applyFont="1" applyFill="1" applyBorder="1"/>
    <xf numFmtId="0" fontId="0" fillId="3" borderId="1" xfId="0" applyFill="1" applyBorder="1"/>
    <xf numFmtId="0" fontId="0" fillId="2" borderId="1" xfId="0" applyFill="1" applyBorder="1"/>
    <xf numFmtId="0" fontId="0" fillId="4" borderId="1" xfId="0" applyFill="1" applyBorder="1"/>
    <xf numFmtId="4" fontId="0" fillId="0" borderId="1" xfId="0" applyNumberFormat="1" applyFill="1" applyBorder="1"/>
    <xf numFmtId="0" fontId="15" fillId="0" borderId="1" xfId="0" applyFont="1" applyFill="1" applyBorder="1"/>
    <xf numFmtId="164" fontId="0" fillId="2" borderId="1" xfId="0" applyNumberFormat="1" applyFill="1" applyBorder="1"/>
    <xf numFmtId="164" fontId="0" fillId="0" borderId="1" xfId="0" applyNumberFormat="1" applyFill="1" applyBorder="1"/>
    <xf numFmtId="164" fontId="0" fillId="3" borderId="1" xfId="0" applyNumberFormat="1" applyFill="1" applyBorder="1"/>
    <xf numFmtId="164" fontId="12" fillId="0" borderId="1" xfId="0" applyNumberFormat="1" applyFont="1" applyFill="1" applyBorder="1"/>
    <xf numFmtId="0" fontId="14" fillId="2" borderId="1" xfId="0" applyFont="1" applyFill="1" applyBorder="1"/>
    <xf numFmtId="0" fontId="8" fillId="0" borderId="1" xfId="0" applyFont="1" applyFill="1" applyBorder="1"/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/>
    <xf numFmtId="2" fontId="0" fillId="0" borderId="1" xfId="0" applyNumberFormat="1" applyFill="1" applyBorder="1"/>
    <xf numFmtId="0" fontId="3" fillId="0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right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 applyProtection="1">
      <alignment horizontal="right" vertical="center" wrapText="1"/>
    </xf>
    <xf numFmtId="2" fontId="2" fillId="4" borderId="1" xfId="0" applyNumberFormat="1" applyFont="1" applyFill="1" applyBorder="1"/>
    <xf numFmtId="1" fontId="3" fillId="4" borderId="1" xfId="0" applyNumberFormat="1" applyFont="1" applyFill="1" applyBorder="1" applyAlignment="1">
      <alignment horizontal="center" vertical="top" wrapText="1"/>
    </xf>
    <xf numFmtId="4" fontId="4" fillId="4" borderId="1" xfId="0" applyNumberFormat="1" applyFont="1" applyFill="1" applyBorder="1" applyAlignment="1">
      <alignment horizontal="right" vertical="center" wrapText="1"/>
    </xf>
    <xf numFmtId="4" fontId="18" fillId="4" borderId="1" xfId="0" applyNumberFormat="1" applyFont="1" applyFill="1" applyBorder="1" applyAlignment="1">
      <alignment horizontal="right" vertical="center" wrapText="1"/>
    </xf>
    <xf numFmtId="4" fontId="10" fillId="4" borderId="1" xfId="0" applyNumberFormat="1" applyFont="1" applyFill="1" applyBorder="1" applyAlignment="1">
      <alignment horizontal="right" vertical="center" wrapText="1"/>
    </xf>
    <xf numFmtId="4" fontId="0" fillId="4" borderId="1" xfId="0" applyNumberFormat="1" applyFill="1" applyBorder="1" applyAlignment="1">
      <alignment horizontal="right" vertical="center" wrapText="1"/>
    </xf>
    <xf numFmtId="4" fontId="9" fillId="4" borderId="1" xfId="0" applyNumberFormat="1" applyFont="1" applyFill="1" applyBorder="1" applyAlignment="1">
      <alignment horizontal="right" vertical="center" wrapText="1"/>
    </xf>
    <xf numFmtId="4" fontId="8" fillId="4" borderId="1" xfId="0" applyNumberFormat="1" applyFont="1" applyFill="1" applyBorder="1" applyAlignment="1">
      <alignment horizontal="right" vertical="center" wrapText="1"/>
    </xf>
    <xf numFmtId="4" fontId="8" fillId="4" borderId="1" xfId="0" applyNumberFormat="1" applyFont="1" applyFill="1" applyBorder="1" applyAlignment="1">
      <alignment vertical="center" wrapText="1"/>
    </xf>
    <xf numFmtId="2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/>
    <xf numFmtId="4" fontId="19" fillId="0" borderId="1" xfId="0" applyNumberFormat="1" applyFont="1" applyFill="1" applyBorder="1" applyAlignment="1">
      <alignment horizontal="right" vertical="center" wrapText="1"/>
    </xf>
    <xf numFmtId="4" fontId="19" fillId="4" borderId="1" xfId="0" applyNumberFormat="1" applyFont="1" applyFill="1" applyBorder="1" applyAlignment="1">
      <alignment horizontal="right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vertical="center" wrapText="1"/>
    </xf>
    <xf numFmtId="4" fontId="19" fillId="4" borderId="1" xfId="0" applyNumberFormat="1" applyFont="1" applyFill="1" applyBorder="1" applyAlignment="1">
      <alignment vertical="center" wrapText="1"/>
    </xf>
    <xf numFmtId="4" fontId="19" fillId="0" borderId="1" xfId="0" applyNumberFormat="1" applyFont="1" applyFill="1" applyBorder="1" applyAlignment="1">
      <alignment vertical="center" wrapText="1"/>
    </xf>
    <xf numFmtId="4" fontId="19" fillId="0" borderId="1" xfId="0" applyNumberFormat="1" applyFont="1" applyBorder="1" applyAlignment="1" applyProtection="1">
      <alignment horizontal="center" vertical="center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4" fontId="6" fillId="2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 applyProtection="1">
      <alignment horizontal="left" vertical="center" wrapText="1"/>
    </xf>
    <xf numFmtId="4" fontId="6" fillId="2" borderId="2" xfId="0" applyNumberFormat="1" applyFont="1" applyFill="1" applyBorder="1" applyAlignment="1" applyProtection="1">
      <alignment horizontal="right" vertical="center" wrapText="1"/>
    </xf>
    <xf numFmtId="4" fontId="20" fillId="2" borderId="1" xfId="0" applyNumberFormat="1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horizontal="left" vertical="center" wrapText="1"/>
    </xf>
    <xf numFmtId="4" fontId="6" fillId="4" borderId="1" xfId="0" applyNumberFormat="1" applyFont="1" applyFill="1" applyBorder="1" applyAlignment="1">
      <alignment vertical="center" wrapText="1"/>
    </xf>
    <xf numFmtId="49" fontId="19" fillId="4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Fill="1" applyBorder="1"/>
    <xf numFmtId="0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1" fillId="4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4" borderId="0" xfId="0" applyNumberFormat="1" applyFill="1" applyBorder="1" applyAlignment="1">
      <alignment horizontal="center" vertical="center"/>
    </xf>
    <xf numFmtId="0" fontId="20" fillId="4" borderId="1" xfId="0" applyFont="1" applyFill="1" applyBorder="1"/>
    <xf numFmtId="165" fontId="3" fillId="0" borderId="5" xfId="0" applyNumberFormat="1" applyFont="1" applyBorder="1" applyAlignment="1" applyProtection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" fontId="3" fillId="0" borderId="6" xfId="0" applyNumberFormat="1" applyFont="1" applyBorder="1" applyAlignment="1" applyProtection="1">
      <alignment horizontal="righ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4" borderId="4" xfId="0" applyNumberFormat="1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 applyProtection="1">
      <alignment horizontal="left" vertical="center" wrapText="1"/>
    </xf>
    <xf numFmtId="49" fontId="6" fillId="2" borderId="8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right" vertical="center"/>
    </xf>
    <xf numFmtId="2" fontId="21" fillId="2" borderId="1" xfId="0" applyNumberFormat="1" applyFont="1" applyFill="1" applyBorder="1" applyAlignment="1">
      <alignment horizontal="right" vertical="center"/>
    </xf>
    <xf numFmtId="2" fontId="3" fillId="4" borderId="1" xfId="0" applyNumberFormat="1" applyFont="1" applyFill="1" applyBorder="1" applyAlignment="1">
      <alignment vertical="center" wrapText="1"/>
    </xf>
    <xf numFmtId="4" fontId="6" fillId="2" borderId="4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/>
    <xf numFmtId="0" fontId="2" fillId="0" borderId="0" xfId="0" applyFont="1" applyFill="1" applyBorder="1"/>
    <xf numFmtId="2" fontId="2" fillId="0" borderId="0" xfId="0" applyNumberFormat="1" applyFont="1" applyFill="1" applyBorder="1"/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</xf>
    <xf numFmtId="4" fontId="8" fillId="4" borderId="1" xfId="0" applyNumberFormat="1" applyFont="1" applyFill="1" applyBorder="1" applyAlignment="1">
      <alignment horizontal="right" vertical="center"/>
    </xf>
    <xf numFmtId="49" fontId="22" fillId="0" borderId="5" xfId="0" applyNumberFormat="1" applyFont="1" applyBorder="1" applyAlignment="1" applyProtection="1">
      <alignment horizontal="left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 applyProtection="1">
      <alignment horizontal="center" vertical="center" wrapText="1"/>
    </xf>
    <xf numFmtId="4" fontId="6" fillId="2" borderId="4" xfId="0" applyNumberFormat="1" applyFont="1" applyFill="1" applyBorder="1" applyAlignment="1" applyProtection="1">
      <alignment horizontal="right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 applyProtection="1">
      <alignment horizontal="righ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right" vertical="center" wrapText="1"/>
    </xf>
    <xf numFmtId="4" fontId="3" fillId="4" borderId="10" xfId="0" applyNumberFormat="1" applyFont="1" applyFill="1" applyBorder="1" applyAlignment="1">
      <alignment horizontal="right" vertical="center" wrapText="1"/>
    </xf>
    <xf numFmtId="4" fontId="6" fillId="2" borderId="10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 applyProtection="1">
      <alignment horizontal="right" vertical="center" wrapText="1"/>
    </xf>
    <xf numFmtId="4" fontId="3" fillId="0" borderId="11" xfId="0" applyNumberFormat="1" applyFont="1" applyBorder="1" applyAlignment="1" applyProtection="1">
      <alignment horizontal="right" vertical="center" wrapText="1"/>
    </xf>
    <xf numFmtId="4" fontId="4" fillId="3" borderId="1" xfId="0" applyNumberFormat="1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left" vertical="center" wrapText="1"/>
    </xf>
    <xf numFmtId="2" fontId="2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 applyAlignment="1"/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left" vertical="center" wrapText="1" shrinkToFit="1"/>
    </xf>
    <xf numFmtId="4" fontId="0" fillId="3" borderId="1" xfId="0" applyNumberFormat="1" applyFill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left" vertical="center" wrapText="1"/>
    </xf>
    <xf numFmtId="4" fontId="10" fillId="3" borderId="1" xfId="0" applyNumberFormat="1" applyFont="1" applyFill="1" applyBorder="1" applyAlignment="1">
      <alignment horizontal="left" vertical="center" wrapText="1"/>
    </xf>
    <xf numFmtId="4" fontId="0" fillId="3" borderId="1" xfId="0" applyNumberFormat="1" applyFill="1" applyBorder="1" applyAlignment="1">
      <alignment horizontal="left" vertical="center" wrapText="1"/>
    </xf>
    <xf numFmtId="4" fontId="11" fillId="3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17"/>
  <sheetViews>
    <sheetView tabSelected="1" view="pageBreakPreview" topLeftCell="A251" zoomScale="68" zoomScaleNormal="75" zoomScaleSheetLayoutView="68" zoomScalePageLayoutView="66" workbookViewId="0">
      <selection activeCell="A255" sqref="A255"/>
    </sheetView>
  </sheetViews>
  <sheetFormatPr defaultColWidth="9.140625" defaultRowHeight="15"/>
  <cols>
    <col min="1" max="1" width="73.28515625" style="102" customWidth="1"/>
    <col min="2" max="2" width="16.28515625" style="85" customWidth="1"/>
    <col min="3" max="3" width="18.85546875" style="85" customWidth="1"/>
    <col min="4" max="4" width="20.140625" style="103" customWidth="1"/>
    <col min="5" max="5" width="22.7109375" style="103" customWidth="1"/>
    <col min="6" max="6" width="20" style="119" customWidth="1"/>
    <col min="7" max="7" width="19.28515625" style="103" customWidth="1"/>
    <col min="8" max="8" width="22.7109375" style="103" customWidth="1"/>
    <col min="9" max="9" width="21.140625" style="103" customWidth="1"/>
    <col min="10" max="10" width="17.28515625" style="85" customWidth="1"/>
    <col min="11" max="11" width="15.85546875" style="85" customWidth="1"/>
    <col min="12" max="13" width="14.5703125" style="85" customWidth="1"/>
    <col min="14" max="16384" width="9.140625" style="85"/>
  </cols>
  <sheetData>
    <row r="1" spans="1:13">
      <c r="A1" s="180"/>
      <c r="B1" s="181"/>
      <c r="C1" s="181"/>
      <c r="D1" s="182"/>
      <c r="E1" s="182"/>
      <c r="F1" s="203" t="s">
        <v>559</v>
      </c>
      <c r="G1" s="203"/>
      <c r="H1" s="203"/>
      <c r="I1" s="203"/>
      <c r="J1" s="142"/>
    </row>
    <row r="2" spans="1:13" ht="41.25" customHeight="1">
      <c r="A2" s="180"/>
      <c r="B2" s="181"/>
      <c r="C2" s="181"/>
      <c r="D2" s="182"/>
      <c r="E2" s="182"/>
      <c r="F2" s="203"/>
      <c r="G2" s="203"/>
      <c r="H2" s="203"/>
      <c r="I2" s="203"/>
      <c r="J2" s="142"/>
    </row>
    <row r="3" spans="1:13" ht="18.75">
      <c r="A3" s="204" t="s">
        <v>3</v>
      </c>
      <c r="B3" s="205"/>
      <c r="C3" s="205"/>
      <c r="D3" s="205"/>
      <c r="E3" s="205"/>
      <c r="F3" s="205"/>
      <c r="G3" s="205"/>
      <c r="H3" s="205"/>
      <c r="I3" s="205"/>
      <c r="J3" s="142"/>
    </row>
    <row r="4" spans="1:13" ht="31.5" customHeight="1">
      <c r="A4" s="206" t="s">
        <v>739</v>
      </c>
      <c r="B4" s="207"/>
      <c r="C4" s="207"/>
      <c r="D4" s="207"/>
      <c r="E4" s="207"/>
      <c r="F4" s="207"/>
      <c r="G4" s="207"/>
      <c r="H4" s="207"/>
      <c r="I4" s="207"/>
    </row>
    <row r="5" spans="1:13">
      <c r="A5" s="86"/>
      <c r="B5" s="83"/>
      <c r="C5" s="83"/>
      <c r="D5" s="84"/>
      <c r="E5" s="84"/>
      <c r="F5" s="109"/>
      <c r="G5" s="84"/>
      <c r="H5" s="84"/>
      <c r="I5" s="84"/>
    </row>
    <row r="6" spans="1:13">
      <c r="A6" s="209" t="s">
        <v>42</v>
      </c>
      <c r="B6" s="210" t="s">
        <v>9</v>
      </c>
      <c r="C6" s="210" t="s">
        <v>10</v>
      </c>
      <c r="D6" s="208" t="s">
        <v>740</v>
      </c>
      <c r="E6" s="208" t="s">
        <v>741</v>
      </c>
      <c r="F6" s="208"/>
      <c r="G6" s="208"/>
      <c r="H6" s="208" t="s">
        <v>742</v>
      </c>
      <c r="I6" s="208" t="s">
        <v>743</v>
      </c>
    </row>
    <row r="7" spans="1:13">
      <c r="A7" s="209"/>
      <c r="B7" s="210"/>
      <c r="C7" s="210"/>
      <c r="D7" s="208"/>
      <c r="E7" s="208"/>
      <c r="F7" s="208"/>
      <c r="G7" s="208"/>
      <c r="H7" s="208"/>
      <c r="I7" s="208"/>
    </row>
    <row r="8" spans="1:13">
      <c r="A8" s="209"/>
      <c r="B8" s="210"/>
      <c r="C8" s="210"/>
      <c r="D8" s="208"/>
      <c r="E8" s="208" t="s">
        <v>472</v>
      </c>
      <c r="F8" s="211" t="s">
        <v>473</v>
      </c>
      <c r="G8" s="208" t="s">
        <v>474</v>
      </c>
      <c r="H8" s="208"/>
      <c r="I8" s="208"/>
    </row>
    <row r="9" spans="1:13" ht="55.5" customHeight="1">
      <c r="A9" s="209"/>
      <c r="B9" s="210"/>
      <c r="C9" s="210"/>
      <c r="D9" s="208"/>
      <c r="E9" s="208"/>
      <c r="F9" s="211"/>
      <c r="G9" s="208"/>
      <c r="H9" s="208"/>
      <c r="I9" s="208"/>
    </row>
    <row r="10" spans="1:13" ht="30" customHeight="1">
      <c r="A10" s="5">
        <v>1</v>
      </c>
      <c r="B10" s="1">
        <v>2</v>
      </c>
      <c r="C10" s="1">
        <v>3</v>
      </c>
      <c r="D10" s="4">
        <v>4</v>
      </c>
      <c r="E10" s="4">
        <v>5</v>
      </c>
      <c r="F10" s="110">
        <v>6</v>
      </c>
      <c r="G10" s="3" t="s">
        <v>390</v>
      </c>
      <c r="H10" s="3" t="s">
        <v>391</v>
      </c>
      <c r="I10" s="3" t="s">
        <v>417</v>
      </c>
    </row>
    <row r="11" spans="1:13" s="87" customFormat="1" ht="31.5" customHeight="1">
      <c r="A11" s="2" t="s">
        <v>4</v>
      </c>
      <c r="B11" s="2" t="s">
        <v>2</v>
      </c>
      <c r="C11" s="2" t="s">
        <v>2</v>
      </c>
      <c r="D11" s="14">
        <f>D13+D182+D258+D316+D366+D508+D596+D666+D676+D742+D764+D793+D843+D967</f>
        <v>2939681.90802</v>
      </c>
      <c r="E11" s="14">
        <f>E13+E182+E258+E316+E366+E508+E596+E666+E676+E742+E764+E793+E843+E967</f>
        <v>973205.00359999994</v>
      </c>
      <c r="F11" s="14">
        <f>F13+F182+F258+F316+F366+F508+F596+F666+F676+F742+F764+F793+F843+F967</f>
        <v>973205.00359999994</v>
      </c>
      <c r="G11" s="14">
        <f>E11-F11</f>
        <v>0</v>
      </c>
      <c r="H11" s="13">
        <f>D11-F11</f>
        <v>1966476.90442</v>
      </c>
      <c r="I11" s="13">
        <f>F11/D11*100</f>
        <v>33.105792873198808</v>
      </c>
    </row>
    <row r="12" spans="1:13" s="88" customFormat="1" ht="41.25" customHeight="1">
      <c r="A12" s="214" t="s">
        <v>52</v>
      </c>
      <c r="B12" s="215"/>
      <c r="C12" s="215"/>
      <c r="D12" s="215"/>
      <c r="E12" s="215"/>
      <c r="F12" s="215"/>
      <c r="G12" s="215"/>
      <c r="H12" s="215"/>
      <c r="I12" s="215"/>
    </row>
    <row r="13" spans="1:13" s="87" customFormat="1" ht="30.75" customHeight="1">
      <c r="A13" s="8" t="s">
        <v>1</v>
      </c>
      <c r="B13" s="9"/>
      <c r="C13" s="130" t="s">
        <v>139</v>
      </c>
      <c r="D13" s="120">
        <f>D15+D48+D52+D67+D136</f>
        <v>762415.51395999989</v>
      </c>
      <c r="E13" s="120">
        <f>E15+E48+E52+E67+E136</f>
        <v>381238.26263999991</v>
      </c>
      <c r="F13" s="121">
        <f>F15+F48+F52+F67+F136</f>
        <v>381238.26263999991</v>
      </c>
      <c r="G13" s="120">
        <f>G15+G48+G52+G67+G136</f>
        <v>0</v>
      </c>
      <c r="H13" s="122">
        <f t="shared" ref="H13:H45" si="0">D13-F13</f>
        <v>381177.25131999998</v>
      </c>
      <c r="I13" s="122">
        <f t="shared" ref="I13:I45" si="1">F13/D13*100</f>
        <v>50.004001185631907</v>
      </c>
    </row>
    <row r="14" spans="1:13" ht="33" customHeight="1">
      <c r="A14" s="11" t="s">
        <v>5</v>
      </c>
      <c r="B14" s="12"/>
      <c r="C14" s="12"/>
      <c r="D14" s="13"/>
      <c r="E14" s="13"/>
      <c r="F14" s="105"/>
      <c r="G14" s="14"/>
      <c r="H14" s="13"/>
      <c r="I14" s="13"/>
    </row>
    <row r="15" spans="1:13" s="89" customFormat="1" ht="39" customHeight="1">
      <c r="A15" s="15" t="s">
        <v>6</v>
      </c>
      <c r="B15" s="16"/>
      <c r="C15" s="17" t="s">
        <v>138</v>
      </c>
      <c r="D15" s="18">
        <f>SUM(D16:D41)</f>
        <v>55761.393620000003</v>
      </c>
      <c r="E15" s="18">
        <f>SUM(E16:E41)</f>
        <v>7069.7854399999997</v>
      </c>
      <c r="F15" s="18">
        <f>SUM(F16:F41)</f>
        <v>7069.7854399999997</v>
      </c>
      <c r="G15" s="18">
        <f>E15-F15</f>
        <v>0</v>
      </c>
      <c r="H15" s="16">
        <f t="shared" ref="H15" si="2">D15-F15</f>
        <v>48691.608180000003</v>
      </c>
      <c r="I15" s="16">
        <f t="shared" si="1"/>
        <v>12.678638357173828</v>
      </c>
    </row>
    <row r="16" spans="1:13" s="90" customFormat="1" ht="123" customHeight="1">
      <c r="A16" s="71" t="s">
        <v>682</v>
      </c>
      <c r="B16" s="60" t="s">
        <v>12</v>
      </c>
      <c r="C16" s="60" t="s">
        <v>564</v>
      </c>
      <c r="D16" s="73">
        <v>3340.3</v>
      </c>
      <c r="E16" s="73">
        <v>0</v>
      </c>
      <c r="F16" s="73">
        <v>0</v>
      </c>
      <c r="G16" s="175">
        <f t="shared" ref="G16:G41" si="3">E16-F16</f>
        <v>0</v>
      </c>
      <c r="H16" s="70">
        <f t="shared" si="0"/>
        <v>3340.3</v>
      </c>
      <c r="I16" s="70">
        <f t="shared" si="1"/>
        <v>0</v>
      </c>
      <c r="M16" s="155"/>
    </row>
    <row r="17" spans="1:9" s="90" customFormat="1" ht="55.5" customHeight="1">
      <c r="A17" s="68" t="s">
        <v>683</v>
      </c>
      <c r="B17" s="60" t="s">
        <v>17</v>
      </c>
      <c r="C17" s="60" t="s">
        <v>696</v>
      </c>
      <c r="D17" s="73">
        <v>86.983199999999997</v>
      </c>
      <c r="E17" s="73">
        <v>0</v>
      </c>
      <c r="F17" s="73">
        <v>0</v>
      </c>
      <c r="G17" s="175">
        <f t="shared" si="3"/>
        <v>0</v>
      </c>
      <c r="H17" s="70">
        <f t="shared" si="0"/>
        <v>86.983199999999997</v>
      </c>
      <c r="I17" s="70">
        <f t="shared" si="1"/>
        <v>0</v>
      </c>
    </row>
    <row r="18" spans="1:9" s="90" customFormat="1" ht="63.75" customHeight="1">
      <c r="A18" s="68" t="s">
        <v>684</v>
      </c>
      <c r="B18" s="78">
        <v>441</v>
      </c>
      <c r="C18" s="60" t="s">
        <v>697</v>
      </c>
      <c r="D18" s="73">
        <v>12790.30068</v>
      </c>
      <c r="E18" s="73">
        <v>0</v>
      </c>
      <c r="F18" s="73">
        <v>0</v>
      </c>
      <c r="G18" s="175">
        <f t="shared" si="3"/>
        <v>0</v>
      </c>
      <c r="H18" s="70">
        <f t="shared" si="0"/>
        <v>12790.30068</v>
      </c>
      <c r="I18" s="70">
        <f t="shared" si="1"/>
        <v>0</v>
      </c>
    </row>
    <row r="19" spans="1:9" s="90" customFormat="1" ht="34.5" customHeight="1">
      <c r="A19" s="68" t="s">
        <v>418</v>
      </c>
      <c r="B19" s="60" t="s">
        <v>12</v>
      </c>
      <c r="C19" s="60" t="s">
        <v>419</v>
      </c>
      <c r="D19" s="73">
        <v>135.86000000000001</v>
      </c>
      <c r="E19" s="73">
        <v>111.69199999999999</v>
      </c>
      <c r="F19" s="73">
        <v>111.69199999999999</v>
      </c>
      <c r="G19" s="175">
        <f t="shared" si="3"/>
        <v>0</v>
      </c>
      <c r="H19" s="70">
        <f t="shared" si="0"/>
        <v>24.168000000000021</v>
      </c>
      <c r="I19" s="70">
        <f t="shared" si="1"/>
        <v>82.211099661416156</v>
      </c>
    </row>
    <row r="20" spans="1:9" ht="34.5" customHeight="1">
      <c r="A20" s="68" t="s">
        <v>418</v>
      </c>
      <c r="B20" s="133" t="s">
        <v>12</v>
      </c>
      <c r="C20" s="60" t="s">
        <v>419</v>
      </c>
      <c r="D20" s="73">
        <v>279.14999999999998</v>
      </c>
      <c r="E20" s="73">
        <v>218.68799999999999</v>
      </c>
      <c r="F20" s="73">
        <v>218.68799999999999</v>
      </c>
      <c r="G20" s="175">
        <f t="shared" si="3"/>
        <v>0</v>
      </c>
      <c r="H20" s="70">
        <f t="shared" si="0"/>
        <v>60.461999999999989</v>
      </c>
      <c r="I20" s="70">
        <f t="shared" si="1"/>
        <v>78.340677055346589</v>
      </c>
    </row>
    <row r="21" spans="1:9" ht="24.75" customHeight="1">
      <c r="A21" s="68" t="s">
        <v>392</v>
      </c>
      <c r="B21" s="133" t="s">
        <v>12</v>
      </c>
      <c r="C21" s="60" t="s">
        <v>137</v>
      </c>
      <c r="D21" s="73">
        <v>3547.9851600000002</v>
      </c>
      <c r="E21" s="73">
        <v>1512.5568000000001</v>
      </c>
      <c r="F21" s="73">
        <v>1512.5568000000001</v>
      </c>
      <c r="G21" s="175">
        <f t="shared" si="3"/>
        <v>0</v>
      </c>
      <c r="H21" s="56">
        <f t="shared" si="0"/>
        <v>2035.4283600000001</v>
      </c>
      <c r="I21" s="56">
        <f t="shared" si="1"/>
        <v>42.631429721087109</v>
      </c>
    </row>
    <row r="22" spans="1:9" ht="24.75" customHeight="1">
      <c r="A22" s="68" t="s">
        <v>392</v>
      </c>
      <c r="B22" s="133" t="s">
        <v>12</v>
      </c>
      <c r="C22" s="60" t="s">
        <v>137</v>
      </c>
      <c r="D22" s="73">
        <v>7561.2267899999997</v>
      </c>
      <c r="E22" s="73">
        <v>3240.6240600000001</v>
      </c>
      <c r="F22" s="73">
        <v>3240.6240600000001</v>
      </c>
      <c r="G22" s="175">
        <f t="shared" si="3"/>
        <v>0</v>
      </c>
      <c r="H22" s="56">
        <f t="shared" ref="H22:H41" si="4">D22-F22</f>
        <v>4320.6027299999996</v>
      </c>
      <c r="I22" s="56">
        <f t="shared" ref="I22:I41" si="5">F22/D22*100</f>
        <v>42.858442816261572</v>
      </c>
    </row>
    <row r="23" spans="1:9" ht="24.75" customHeight="1">
      <c r="A23" s="68" t="s">
        <v>392</v>
      </c>
      <c r="B23" s="133" t="s">
        <v>12</v>
      </c>
      <c r="C23" s="60" t="s">
        <v>137</v>
      </c>
      <c r="D23" s="73">
        <v>2208.63895</v>
      </c>
      <c r="E23" s="73">
        <v>931.67794000000004</v>
      </c>
      <c r="F23" s="73">
        <v>931.67794000000004</v>
      </c>
      <c r="G23" s="175">
        <f t="shared" si="3"/>
        <v>0</v>
      </c>
      <c r="H23" s="56">
        <f t="shared" si="4"/>
        <v>1276.96101</v>
      </c>
      <c r="I23" s="56">
        <f t="shared" si="5"/>
        <v>42.183351878314021</v>
      </c>
    </row>
    <row r="24" spans="1:9" ht="73.5" customHeight="1">
      <c r="A24" s="68" t="s">
        <v>685</v>
      </c>
      <c r="B24" s="133" t="s">
        <v>12</v>
      </c>
      <c r="C24" s="60" t="s">
        <v>698</v>
      </c>
      <c r="D24" s="73">
        <v>540.14981999999998</v>
      </c>
      <c r="E24" s="73">
        <v>0</v>
      </c>
      <c r="F24" s="73">
        <v>0</v>
      </c>
      <c r="G24" s="175">
        <f t="shared" si="3"/>
        <v>0</v>
      </c>
      <c r="H24" s="56">
        <f t="shared" si="4"/>
        <v>540.14981999999998</v>
      </c>
      <c r="I24" s="56">
        <f t="shared" si="5"/>
        <v>0</v>
      </c>
    </row>
    <row r="25" spans="1:9" ht="81.75" customHeight="1">
      <c r="A25" s="68" t="s">
        <v>686</v>
      </c>
      <c r="B25" s="133" t="s">
        <v>12</v>
      </c>
      <c r="C25" s="60" t="s">
        <v>699</v>
      </c>
      <c r="D25" s="73">
        <v>545.90071</v>
      </c>
      <c r="E25" s="73">
        <v>0</v>
      </c>
      <c r="F25" s="73">
        <v>0</v>
      </c>
      <c r="G25" s="175">
        <f t="shared" si="3"/>
        <v>0</v>
      </c>
      <c r="H25" s="56">
        <f t="shared" si="4"/>
        <v>545.90071</v>
      </c>
      <c r="I25" s="56">
        <f t="shared" si="5"/>
        <v>0</v>
      </c>
    </row>
    <row r="26" spans="1:9" ht="48" customHeight="1">
      <c r="A26" s="68" t="s">
        <v>359</v>
      </c>
      <c r="B26" s="133" t="s">
        <v>17</v>
      </c>
      <c r="C26" s="60" t="s">
        <v>420</v>
      </c>
      <c r="D26" s="73">
        <v>250</v>
      </c>
      <c r="E26" s="73">
        <v>200</v>
      </c>
      <c r="F26" s="73">
        <v>200</v>
      </c>
      <c r="G26" s="175">
        <f t="shared" si="3"/>
        <v>0</v>
      </c>
      <c r="H26" s="56">
        <f t="shared" si="4"/>
        <v>50</v>
      </c>
      <c r="I26" s="56">
        <f t="shared" si="5"/>
        <v>80</v>
      </c>
    </row>
    <row r="27" spans="1:9" ht="39" customHeight="1">
      <c r="A27" s="68" t="s">
        <v>359</v>
      </c>
      <c r="B27" s="133" t="s">
        <v>17</v>
      </c>
      <c r="C27" s="60" t="s">
        <v>420</v>
      </c>
      <c r="D27" s="73">
        <v>150</v>
      </c>
      <c r="E27" s="73">
        <v>100</v>
      </c>
      <c r="F27" s="73">
        <v>100</v>
      </c>
      <c r="G27" s="175">
        <f t="shared" si="3"/>
        <v>0</v>
      </c>
      <c r="H27" s="56">
        <f t="shared" si="4"/>
        <v>50</v>
      </c>
      <c r="I27" s="56">
        <f t="shared" si="5"/>
        <v>66.666666666666657</v>
      </c>
    </row>
    <row r="28" spans="1:9" ht="39" customHeight="1">
      <c r="A28" s="68" t="s">
        <v>359</v>
      </c>
      <c r="B28" s="133" t="s">
        <v>17</v>
      </c>
      <c r="C28" s="60" t="s">
        <v>420</v>
      </c>
      <c r="D28" s="73">
        <v>50</v>
      </c>
      <c r="E28" s="73">
        <v>50</v>
      </c>
      <c r="F28" s="73">
        <v>50</v>
      </c>
      <c r="G28" s="175">
        <f t="shared" si="3"/>
        <v>0</v>
      </c>
      <c r="H28" s="56">
        <f t="shared" si="4"/>
        <v>0</v>
      </c>
      <c r="I28" s="56">
        <f t="shared" si="5"/>
        <v>100</v>
      </c>
    </row>
    <row r="29" spans="1:9" ht="39" customHeight="1">
      <c r="A29" s="68" t="s">
        <v>687</v>
      </c>
      <c r="B29" s="133" t="s">
        <v>17</v>
      </c>
      <c r="C29" s="60" t="s">
        <v>393</v>
      </c>
      <c r="D29" s="73">
        <v>300</v>
      </c>
      <c r="E29" s="73">
        <v>81.351200000000006</v>
      </c>
      <c r="F29" s="73">
        <v>81.351200000000006</v>
      </c>
      <c r="G29" s="175">
        <f t="shared" si="3"/>
        <v>0</v>
      </c>
      <c r="H29" s="56">
        <f t="shared" si="4"/>
        <v>218.64879999999999</v>
      </c>
      <c r="I29" s="56">
        <f t="shared" si="5"/>
        <v>27.117066666666666</v>
      </c>
    </row>
    <row r="30" spans="1:9" ht="48" customHeight="1">
      <c r="A30" s="68" t="s">
        <v>687</v>
      </c>
      <c r="B30" s="133" t="s">
        <v>17</v>
      </c>
      <c r="C30" s="60" t="s">
        <v>393</v>
      </c>
      <c r="D30" s="73">
        <v>220</v>
      </c>
      <c r="E30" s="73">
        <v>166.90955</v>
      </c>
      <c r="F30" s="73">
        <v>166.90955</v>
      </c>
      <c r="G30" s="175">
        <f t="shared" si="3"/>
        <v>0</v>
      </c>
      <c r="H30" s="56">
        <f t="shared" si="4"/>
        <v>53.090450000000004</v>
      </c>
      <c r="I30" s="56">
        <f t="shared" si="5"/>
        <v>75.867977272727273</v>
      </c>
    </row>
    <row r="31" spans="1:9" ht="48" customHeight="1">
      <c r="A31" s="68" t="s">
        <v>687</v>
      </c>
      <c r="B31" s="133" t="s">
        <v>17</v>
      </c>
      <c r="C31" s="60" t="s">
        <v>393</v>
      </c>
      <c r="D31" s="73">
        <v>60</v>
      </c>
      <c r="E31" s="73">
        <v>24</v>
      </c>
      <c r="F31" s="73">
        <v>24</v>
      </c>
      <c r="G31" s="175">
        <f t="shared" si="3"/>
        <v>0</v>
      </c>
      <c r="H31" s="56">
        <f t="shared" si="4"/>
        <v>36</v>
      </c>
      <c r="I31" s="56">
        <f t="shared" si="5"/>
        <v>40</v>
      </c>
    </row>
    <row r="32" spans="1:9" ht="62.25" customHeight="1">
      <c r="A32" s="68" t="s">
        <v>688</v>
      </c>
      <c r="B32" s="133" t="s">
        <v>17</v>
      </c>
      <c r="C32" s="60" t="s">
        <v>700</v>
      </c>
      <c r="D32" s="73">
        <v>271.96368000000001</v>
      </c>
      <c r="E32" s="73">
        <v>0</v>
      </c>
      <c r="F32" s="73">
        <v>0</v>
      </c>
      <c r="G32" s="175">
        <f t="shared" si="3"/>
        <v>0</v>
      </c>
      <c r="H32" s="56">
        <f t="shared" si="4"/>
        <v>271.96368000000001</v>
      </c>
      <c r="I32" s="56">
        <f t="shared" si="5"/>
        <v>0</v>
      </c>
    </row>
    <row r="33" spans="1:9" ht="50.25" customHeight="1">
      <c r="A33" s="68" t="s">
        <v>689</v>
      </c>
      <c r="B33" s="133" t="s">
        <v>17</v>
      </c>
      <c r="C33" s="60" t="s">
        <v>701</v>
      </c>
      <c r="D33" s="73">
        <v>5923.0378899999996</v>
      </c>
      <c r="E33" s="73">
        <v>0</v>
      </c>
      <c r="F33" s="73">
        <v>0</v>
      </c>
      <c r="G33" s="175">
        <f t="shared" si="3"/>
        <v>0</v>
      </c>
      <c r="H33" s="56">
        <f t="shared" si="4"/>
        <v>5923.0378899999996</v>
      </c>
      <c r="I33" s="56">
        <f t="shared" si="5"/>
        <v>0</v>
      </c>
    </row>
    <row r="34" spans="1:9" ht="52.5" customHeight="1">
      <c r="A34" s="68" t="s">
        <v>690</v>
      </c>
      <c r="B34" s="133" t="s">
        <v>17</v>
      </c>
      <c r="C34" s="60" t="s">
        <v>702</v>
      </c>
      <c r="D34" s="73">
        <v>8194.0400800000007</v>
      </c>
      <c r="E34" s="73">
        <v>0</v>
      </c>
      <c r="F34" s="73">
        <v>0</v>
      </c>
      <c r="G34" s="175">
        <f t="shared" si="3"/>
        <v>0</v>
      </c>
      <c r="H34" s="56">
        <f t="shared" si="4"/>
        <v>8194.0400800000007</v>
      </c>
      <c r="I34" s="56">
        <f t="shared" si="5"/>
        <v>0</v>
      </c>
    </row>
    <row r="35" spans="1:9" ht="24" customHeight="1">
      <c r="A35" s="68" t="s">
        <v>79</v>
      </c>
      <c r="B35" s="133" t="s">
        <v>12</v>
      </c>
      <c r="C35" s="60" t="s">
        <v>136</v>
      </c>
      <c r="D35" s="73">
        <v>432.30119999999999</v>
      </c>
      <c r="E35" s="73">
        <v>432.28588999999999</v>
      </c>
      <c r="F35" s="73">
        <v>432.28588999999999</v>
      </c>
      <c r="G35" s="175">
        <f t="shared" si="3"/>
        <v>0</v>
      </c>
      <c r="H35" s="56">
        <f t="shared" si="4"/>
        <v>1.5309999999999491E-2</v>
      </c>
      <c r="I35" s="56">
        <f t="shared" si="5"/>
        <v>99.996458487739574</v>
      </c>
    </row>
    <row r="36" spans="1:9" ht="24" customHeight="1">
      <c r="A36" s="68" t="s">
        <v>79</v>
      </c>
      <c r="B36" s="133" t="s">
        <v>12</v>
      </c>
      <c r="C36" s="60" t="s">
        <v>136</v>
      </c>
      <c r="D36" s="73">
        <v>560.43399999999997</v>
      </c>
      <c r="E36" s="73">
        <v>0</v>
      </c>
      <c r="F36" s="73">
        <v>0</v>
      </c>
      <c r="G36" s="175">
        <f t="shared" si="3"/>
        <v>0</v>
      </c>
      <c r="H36" s="56">
        <f t="shared" si="4"/>
        <v>560.43399999999997</v>
      </c>
      <c r="I36" s="56">
        <f t="shared" si="5"/>
        <v>0</v>
      </c>
    </row>
    <row r="37" spans="1:9" ht="72.75" customHeight="1">
      <c r="A37" s="68" t="s">
        <v>691</v>
      </c>
      <c r="B37" s="133" t="s">
        <v>17</v>
      </c>
      <c r="C37" s="60" t="s">
        <v>703</v>
      </c>
      <c r="D37" s="73">
        <v>318.08479999999997</v>
      </c>
      <c r="E37" s="73">
        <v>0</v>
      </c>
      <c r="F37" s="73">
        <v>0</v>
      </c>
      <c r="G37" s="175">
        <f t="shared" si="3"/>
        <v>0</v>
      </c>
      <c r="H37" s="56">
        <f t="shared" si="4"/>
        <v>318.08479999999997</v>
      </c>
      <c r="I37" s="56">
        <f t="shared" si="5"/>
        <v>0</v>
      </c>
    </row>
    <row r="38" spans="1:9" ht="53.25" customHeight="1">
      <c r="A38" s="68" t="s">
        <v>692</v>
      </c>
      <c r="B38" s="133" t="s">
        <v>17</v>
      </c>
      <c r="C38" s="60" t="s">
        <v>704</v>
      </c>
      <c r="D38" s="73">
        <v>3375.37</v>
      </c>
      <c r="E38" s="73">
        <v>0</v>
      </c>
      <c r="F38" s="73">
        <v>0</v>
      </c>
      <c r="G38" s="175">
        <f t="shared" si="3"/>
        <v>0</v>
      </c>
      <c r="H38" s="56">
        <f t="shared" si="4"/>
        <v>3375.37</v>
      </c>
      <c r="I38" s="56">
        <f t="shared" si="5"/>
        <v>0</v>
      </c>
    </row>
    <row r="39" spans="1:9" ht="53.25" customHeight="1">
      <c r="A39" s="68" t="s">
        <v>693</v>
      </c>
      <c r="B39" s="133" t="s">
        <v>17</v>
      </c>
      <c r="C39" s="60" t="s">
        <v>705</v>
      </c>
      <c r="D39" s="73">
        <v>2273.41</v>
      </c>
      <c r="E39" s="73">
        <v>0</v>
      </c>
      <c r="F39" s="73">
        <v>0</v>
      </c>
      <c r="G39" s="175">
        <f t="shared" si="3"/>
        <v>0</v>
      </c>
      <c r="H39" s="56">
        <f t="shared" si="4"/>
        <v>2273.41</v>
      </c>
      <c r="I39" s="56">
        <f t="shared" si="5"/>
        <v>0</v>
      </c>
    </row>
    <row r="40" spans="1:9" ht="141.75" customHeight="1">
      <c r="A40" s="71" t="s">
        <v>694</v>
      </c>
      <c r="B40" s="133" t="s">
        <v>17</v>
      </c>
      <c r="C40" s="60" t="s">
        <v>706</v>
      </c>
      <c r="D40" s="73">
        <v>1618.46666</v>
      </c>
      <c r="E40" s="73">
        <v>0</v>
      </c>
      <c r="F40" s="73">
        <v>0</v>
      </c>
      <c r="G40" s="175">
        <f t="shared" si="3"/>
        <v>0</v>
      </c>
      <c r="H40" s="56">
        <f t="shared" si="4"/>
        <v>1618.46666</v>
      </c>
      <c r="I40" s="56">
        <f t="shared" si="5"/>
        <v>0</v>
      </c>
    </row>
    <row r="41" spans="1:9" ht="72.75" customHeight="1">
      <c r="A41" s="68" t="s">
        <v>695</v>
      </c>
      <c r="B41" s="133" t="s">
        <v>17</v>
      </c>
      <c r="C41" s="60" t="s">
        <v>707</v>
      </c>
      <c r="D41" s="73">
        <v>727.79</v>
      </c>
      <c r="E41" s="73">
        <v>0</v>
      </c>
      <c r="F41" s="73">
        <v>0</v>
      </c>
      <c r="G41" s="175">
        <f t="shared" si="3"/>
        <v>0</v>
      </c>
      <c r="H41" s="56">
        <f t="shared" si="4"/>
        <v>727.79</v>
      </c>
      <c r="I41" s="56">
        <f t="shared" si="5"/>
        <v>0</v>
      </c>
    </row>
    <row r="42" spans="1:9" ht="33.75" hidden="1">
      <c r="A42" s="187" t="s">
        <v>695</v>
      </c>
      <c r="B42" s="133" t="s">
        <v>560</v>
      </c>
      <c r="C42" s="60" t="s">
        <v>135</v>
      </c>
      <c r="D42" s="159"/>
      <c r="E42" s="160"/>
      <c r="F42" s="161">
        <v>0</v>
      </c>
      <c r="G42" s="22">
        <f t="shared" ref="G42:G45" si="6">E42-F42</f>
        <v>0</v>
      </c>
      <c r="H42" s="20">
        <f t="shared" si="0"/>
        <v>0</v>
      </c>
      <c r="I42" s="20" t="e">
        <f t="shared" si="1"/>
        <v>#DIV/0!</v>
      </c>
    </row>
    <row r="43" spans="1:9" ht="94.5" hidden="1">
      <c r="A43" s="156" t="s">
        <v>464</v>
      </c>
      <c r="B43" s="133" t="s">
        <v>561</v>
      </c>
      <c r="C43" s="60" t="s">
        <v>134</v>
      </c>
      <c r="D43" s="157"/>
      <c r="E43" s="22"/>
      <c r="F43" s="23">
        <v>0</v>
      </c>
      <c r="G43" s="22">
        <f t="shared" si="6"/>
        <v>0</v>
      </c>
      <c r="H43" s="20">
        <f t="shared" si="0"/>
        <v>0</v>
      </c>
      <c r="I43" s="20" t="e">
        <f t="shared" si="1"/>
        <v>#DIV/0!</v>
      </c>
    </row>
    <row r="44" spans="1:9" ht="94.5" hidden="1">
      <c r="A44" s="156" t="s">
        <v>465</v>
      </c>
      <c r="B44" s="133" t="s">
        <v>562</v>
      </c>
      <c r="C44" s="60" t="s">
        <v>133</v>
      </c>
      <c r="D44" s="157"/>
      <c r="E44" s="22"/>
      <c r="F44" s="23">
        <v>0</v>
      </c>
      <c r="G44" s="22">
        <f t="shared" si="6"/>
        <v>0</v>
      </c>
      <c r="H44" s="20">
        <f t="shared" si="0"/>
        <v>0</v>
      </c>
      <c r="I44" s="20" t="e">
        <f t="shared" si="1"/>
        <v>#DIV/0!</v>
      </c>
    </row>
    <row r="45" spans="1:9" ht="141.75" hidden="1">
      <c r="A45" s="156" t="s">
        <v>466</v>
      </c>
      <c r="B45" s="133" t="s">
        <v>563</v>
      </c>
      <c r="C45" s="60" t="s">
        <v>132</v>
      </c>
      <c r="D45" s="157"/>
      <c r="E45" s="22"/>
      <c r="F45" s="23">
        <v>0</v>
      </c>
      <c r="G45" s="22">
        <f t="shared" si="6"/>
        <v>0</v>
      </c>
      <c r="H45" s="20">
        <f t="shared" si="0"/>
        <v>0</v>
      </c>
      <c r="I45" s="20" t="e">
        <f t="shared" si="1"/>
        <v>#DIV/0!</v>
      </c>
    </row>
    <row r="46" spans="1:9" ht="15.75" hidden="1">
      <c r="A46" s="19"/>
      <c r="B46" s="20"/>
      <c r="C46" s="20"/>
      <c r="D46" s="22"/>
      <c r="E46" s="22"/>
      <c r="F46" s="23"/>
      <c r="G46" s="22"/>
      <c r="H46" s="20"/>
      <c r="I46" s="20"/>
    </row>
    <row r="47" spans="1:9" ht="15.75" hidden="1">
      <c r="A47" s="19"/>
      <c r="B47" s="20"/>
      <c r="C47" s="20"/>
      <c r="D47" s="22"/>
      <c r="E47" s="22"/>
      <c r="F47" s="23"/>
      <c r="G47" s="22"/>
      <c r="H47" s="20"/>
      <c r="I47" s="20"/>
    </row>
    <row r="48" spans="1:9" s="89" customFormat="1" ht="40.5" customHeight="1">
      <c r="A48" s="15" t="s">
        <v>7</v>
      </c>
      <c r="B48" s="16"/>
      <c r="C48" s="59">
        <v>220000000</v>
      </c>
      <c r="D48" s="18">
        <f>SUM(D49:D51)</f>
        <v>1740.902</v>
      </c>
      <c r="E48" s="18">
        <f>SUM(E49:E51)</f>
        <v>449.88249000000002</v>
      </c>
      <c r="F48" s="18">
        <f>SUM(F49:F51)</f>
        <v>449.88249000000002</v>
      </c>
      <c r="G48" s="18">
        <f t="shared" ref="G48:G185" si="7">E48-F48</f>
        <v>0</v>
      </c>
      <c r="H48" s="18">
        <f t="shared" ref="H48:H182" si="8">D48-F48</f>
        <v>1291.0195100000001</v>
      </c>
      <c r="I48" s="18">
        <f>F48/D48*100</f>
        <v>25.841919303901083</v>
      </c>
    </row>
    <row r="49" spans="1:9" ht="44.25" customHeight="1">
      <c r="A49" s="68" t="s">
        <v>46</v>
      </c>
      <c r="B49" s="24" t="s">
        <v>12</v>
      </c>
      <c r="C49" s="60" t="s">
        <v>131</v>
      </c>
      <c r="D49" s="73">
        <v>60</v>
      </c>
      <c r="E49" s="73">
        <v>0</v>
      </c>
      <c r="F49" s="73">
        <v>0</v>
      </c>
      <c r="G49" s="70">
        <f t="shared" si="7"/>
        <v>0</v>
      </c>
      <c r="H49" s="56">
        <f t="shared" si="8"/>
        <v>60</v>
      </c>
      <c r="I49" s="56">
        <f t="shared" ref="I49:I182" si="9">F49/D49*100</f>
        <v>0</v>
      </c>
    </row>
    <row r="50" spans="1:9" ht="57.75" customHeight="1">
      <c r="A50" s="68" t="s">
        <v>47</v>
      </c>
      <c r="B50" s="24" t="s">
        <v>12</v>
      </c>
      <c r="C50" s="60" t="s">
        <v>130</v>
      </c>
      <c r="D50" s="73">
        <v>238.33199999999999</v>
      </c>
      <c r="E50" s="73">
        <v>0</v>
      </c>
      <c r="F50" s="73">
        <v>0</v>
      </c>
      <c r="G50" s="70">
        <f t="shared" si="7"/>
        <v>0</v>
      </c>
      <c r="H50" s="56">
        <f t="shared" si="8"/>
        <v>238.33199999999999</v>
      </c>
      <c r="I50" s="56">
        <f t="shared" si="9"/>
        <v>0</v>
      </c>
    </row>
    <row r="51" spans="1:9" ht="47.25" customHeight="1">
      <c r="A51" s="68" t="s">
        <v>8</v>
      </c>
      <c r="B51" s="24" t="s">
        <v>12</v>
      </c>
      <c r="C51" s="60" t="s">
        <v>129</v>
      </c>
      <c r="D51" s="73">
        <v>1442.57</v>
      </c>
      <c r="E51" s="73">
        <v>449.88249000000002</v>
      </c>
      <c r="F51" s="73">
        <v>449.88249000000002</v>
      </c>
      <c r="G51" s="70">
        <f t="shared" si="7"/>
        <v>0</v>
      </c>
      <c r="H51" s="56">
        <f t="shared" si="8"/>
        <v>992.68750999999997</v>
      </c>
      <c r="I51" s="56">
        <f t="shared" si="9"/>
        <v>31.186180913231247</v>
      </c>
    </row>
    <row r="52" spans="1:9" s="89" customFormat="1" ht="45" customHeight="1">
      <c r="A52" s="15" t="s">
        <v>11</v>
      </c>
      <c r="B52" s="25"/>
      <c r="C52" s="17" t="s">
        <v>128</v>
      </c>
      <c r="D52" s="18">
        <f>SUM(D53:D66)</f>
        <v>41974.510649999997</v>
      </c>
      <c r="E52" s="18">
        <f>SUM(E53:E66)</f>
        <v>13129.116310000001</v>
      </c>
      <c r="F52" s="18">
        <f>SUM(F53:F66)</f>
        <v>13129.116310000001</v>
      </c>
      <c r="G52" s="18">
        <f t="shared" si="7"/>
        <v>0</v>
      </c>
      <c r="H52" s="18">
        <f t="shared" si="8"/>
        <v>28845.394339999995</v>
      </c>
      <c r="I52" s="18">
        <f>F52/D52*100</f>
        <v>31.278783496669547</v>
      </c>
    </row>
    <row r="53" spans="1:9" ht="141.75" customHeight="1">
      <c r="A53" s="71" t="s">
        <v>708</v>
      </c>
      <c r="B53" s="80">
        <v>444</v>
      </c>
      <c r="C53" s="60" t="s">
        <v>339</v>
      </c>
      <c r="D53" s="73">
        <v>6613.1</v>
      </c>
      <c r="E53" s="73">
        <v>3091.6720599999999</v>
      </c>
      <c r="F53" s="73">
        <v>3091.6720599999999</v>
      </c>
      <c r="G53" s="56">
        <f t="shared" si="7"/>
        <v>0</v>
      </c>
      <c r="H53" s="56">
        <f t="shared" si="8"/>
        <v>3521.4279400000005</v>
      </c>
      <c r="I53" s="56">
        <f t="shared" si="9"/>
        <v>46.750722958975359</v>
      </c>
    </row>
    <row r="54" spans="1:9" ht="109.5" customHeight="1">
      <c r="A54" s="71" t="s">
        <v>709</v>
      </c>
      <c r="B54" s="80">
        <v>444</v>
      </c>
      <c r="C54" s="60" t="s">
        <v>421</v>
      </c>
      <c r="D54" s="73">
        <v>4115.6000000000004</v>
      </c>
      <c r="E54" s="73">
        <v>965.92364999999995</v>
      </c>
      <c r="F54" s="73">
        <v>965.92364999999995</v>
      </c>
      <c r="G54" s="56">
        <f t="shared" si="7"/>
        <v>0</v>
      </c>
      <c r="H54" s="56">
        <f t="shared" si="8"/>
        <v>3149.6763500000006</v>
      </c>
      <c r="I54" s="56">
        <f t="shared" si="9"/>
        <v>23.469813635921856</v>
      </c>
    </row>
    <row r="55" spans="1:9" ht="22.5" customHeight="1">
      <c r="A55" s="68" t="s">
        <v>40</v>
      </c>
      <c r="B55" s="24" t="s">
        <v>12</v>
      </c>
      <c r="C55" s="60" t="s">
        <v>127</v>
      </c>
      <c r="D55" s="73">
        <v>406</v>
      </c>
      <c r="E55" s="73">
        <v>78.572999999999993</v>
      </c>
      <c r="F55" s="73">
        <v>78.572999999999993</v>
      </c>
      <c r="G55" s="56">
        <f t="shared" si="7"/>
        <v>0</v>
      </c>
      <c r="H55" s="56">
        <f t="shared" si="8"/>
        <v>327.42700000000002</v>
      </c>
      <c r="I55" s="56">
        <f t="shared" si="9"/>
        <v>19.352955665024631</v>
      </c>
    </row>
    <row r="56" spans="1:9" ht="22.5" customHeight="1">
      <c r="A56" s="68" t="s">
        <v>41</v>
      </c>
      <c r="B56" s="24" t="s">
        <v>12</v>
      </c>
      <c r="C56" s="60" t="s">
        <v>126</v>
      </c>
      <c r="D56" s="73">
        <v>1200.9367500000001</v>
      </c>
      <c r="E56" s="73">
        <v>70.599999999999994</v>
      </c>
      <c r="F56" s="73">
        <v>70.599999999999994</v>
      </c>
      <c r="G56" s="56">
        <f t="shared" si="7"/>
        <v>0</v>
      </c>
      <c r="H56" s="56">
        <f t="shared" si="8"/>
        <v>1130.3367500000002</v>
      </c>
      <c r="I56" s="56">
        <f t="shared" si="9"/>
        <v>5.8787442386120663</v>
      </c>
    </row>
    <row r="57" spans="1:9" ht="22.5" customHeight="1">
      <c r="A57" s="68" t="s">
        <v>124</v>
      </c>
      <c r="B57" s="80">
        <v>444</v>
      </c>
      <c r="C57" s="60" t="s">
        <v>125</v>
      </c>
      <c r="D57" s="73">
        <v>536.32500000000005</v>
      </c>
      <c r="E57" s="73">
        <v>95.512079999999997</v>
      </c>
      <c r="F57" s="73">
        <v>95.512079999999997</v>
      </c>
      <c r="G57" s="56">
        <f t="shared" si="7"/>
        <v>0</v>
      </c>
      <c r="H57" s="56">
        <f t="shared" si="8"/>
        <v>440.81292000000008</v>
      </c>
      <c r="I57" s="56">
        <f t="shared" si="9"/>
        <v>17.808619773458258</v>
      </c>
    </row>
    <row r="58" spans="1:9" ht="24.75" customHeight="1">
      <c r="A58" s="68" t="s">
        <v>123</v>
      </c>
      <c r="B58" s="62">
        <v>444</v>
      </c>
      <c r="C58" s="60" t="s">
        <v>122</v>
      </c>
      <c r="D58" s="73">
        <v>1381.0409999999999</v>
      </c>
      <c r="E58" s="73">
        <v>289.17318999999998</v>
      </c>
      <c r="F58" s="73">
        <v>289.17318999999998</v>
      </c>
      <c r="G58" s="56">
        <f t="shared" si="7"/>
        <v>0</v>
      </c>
      <c r="H58" s="56">
        <f t="shared" si="8"/>
        <v>1091.86781</v>
      </c>
      <c r="I58" s="56">
        <f t="shared" si="9"/>
        <v>20.938783859421985</v>
      </c>
    </row>
    <row r="59" spans="1:9" ht="129" customHeight="1">
      <c r="A59" s="71" t="s">
        <v>710</v>
      </c>
      <c r="B59" s="24" t="s">
        <v>12</v>
      </c>
      <c r="C59" s="60" t="s">
        <v>121</v>
      </c>
      <c r="D59" s="73">
        <v>10370.4998</v>
      </c>
      <c r="E59" s="73">
        <v>4261.0969599999999</v>
      </c>
      <c r="F59" s="73">
        <v>4261.0969599999999</v>
      </c>
      <c r="G59" s="56">
        <f t="shared" si="7"/>
        <v>0</v>
      </c>
      <c r="H59" s="56">
        <f t="shared" si="8"/>
        <v>6109.4028399999997</v>
      </c>
      <c r="I59" s="56">
        <f t="shared" si="9"/>
        <v>41.088636441611037</v>
      </c>
    </row>
    <row r="60" spans="1:9" ht="102" customHeight="1">
      <c r="A60" s="71" t="s">
        <v>711</v>
      </c>
      <c r="B60" s="24" t="s">
        <v>12</v>
      </c>
      <c r="C60" s="60" t="s">
        <v>120</v>
      </c>
      <c r="D60" s="73">
        <v>2049.7257</v>
      </c>
      <c r="E60" s="73">
        <v>922.24170000000004</v>
      </c>
      <c r="F60" s="73">
        <v>922.24170000000004</v>
      </c>
      <c r="G60" s="56">
        <f t="shared" si="7"/>
        <v>0</v>
      </c>
      <c r="H60" s="56">
        <f t="shared" si="8"/>
        <v>1127.4839999999999</v>
      </c>
      <c r="I60" s="56">
        <f t="shared" si="9"/>
        <v>44.993420339121478</v>
      </c>
    </row>
    <row r="61" spans="1:9" ht="156" customHeight="1">
      <c r="A61" s="71" t="s">
        <v>712</v>
      </c>
      <c r="B61" s="24" t="s">
        <v>12</v>
      </c>
      <c r="C61" s="60" t="s">
        <v>422</v>
      </c>
      <c r="D61" s="73">
        <v>572.64</v>
      </c>
      <c r="E61" s="73">
        <v>0</v>
      </c>
      <c r="F61" s="73">
        <v>0</v>
      </c>
      <c r="G61" s="56">
        <f t="shared" si="7"/>
        <v>0</v>
      </c>
      <c r="H61" s="56">
        <f t="shared" si="8"/>
        <v>572.64</v>
      </c>
      <c r="I61" s="56">
        <f t="shared" si="9"/>
        <v>0</v>
      </c>
    </row>
    <row r="62" spans="1:9" ht="148.5" customHeight="1">
      <c r="A62" s="71" t="s">
        <v>713</v>
      </c>
      <c r="B62" s="24" t="s">
        <v>12</v>
      </c>
      <c r="C62" s="60" t="s">
        <v>423</v>
      </c>
      <c r="D62" s="73">
        <v>948.13739999999996</v>
      </c>
      <c r="E62" s="73">
        <v>341.18270000000001</v>
      </c>
      <c r="F62" s="73">
        <v>341.18270000000001</v>
      </c>
      <c r="G62" s="56">
        <f t="shared" si="7"/>
        <v>0</v>
      </c>
      <c r="H62" s="56">
        <f t="shared" si="8"/>
        <v>606.9547</v>
      </c>
      <c r="I62" s="56">
        <f t="shared" si="9"/>
        <v>35.984520808903859</v>
      </c>
    </row>
    <row r="63" spans="1:9" ht="191.25" customHeight="1">
      <c r="A63" s="71" t="s">
        <v>714</v>
      </c>
      <c r="B63" s="134">
        <v>444</v>
      </c>
      <c r="C63" s="60" t="s">
        <v>424</v>
      </c>
      <c r="D63" s="73">
        <v>167.02</v>
      </c>
      <c r="E63" s="73">
        <v>0</v>
      </c>
      <c r="F63" s="73">
        <v>0</v>
      </c>
      <c r="G63" s="56">
        <f t="shared" si="7"/>
        <v>0</v>
      </c>
      <c r="H63" s="56">
        <f t="shared" si="8"/>
        <v>167.02</v>
      </c>
      <c r="I63" s="56">
        <f t="shared" si="9"/>
        <v>0</v>
      </c>
    </row>
    <row r="64" spans="1:9" ht="144.75" customHeight="1">
      <c r="A64" s="71" t="s">
        <v>715</v>
      </c>
      <c r="B64" s="134" t="s">
        <v>12</v>
      </c>
      <c r="C64" s="60" t="s">
        <v>425</v>
      </c>
      <c r="D64" s="73">
        <v>302.75</v>
      </c>
      <c r="E64" s="73">
        <v>0</v>
      </c>
      <c r="F64" s="73">
        <v>0</v>
      </c>
      <c r="G64" s="56">
        <f t="shared" si="7"/>
        <v>0</v>
      </c>
      <c r="H64" s="56">
        <f t="shared" si="8"/>
        <v>302.75</v>
      </c>
      <c r="I64" s="56">
        <f t="shared" si="9"/>
        <v>0</v>
      </c>
    </row>
    <row r="65" spans="1:11" ht="161.25" customHeight="1">
      <c r="A65" s="71" t="s">
        <v>716</v>
      </c>
      <c r="B65" s="134" t="s">
        <v>12</v>
      </c>
      <c r="C65" s="60" t="s">
        <v>426</v>
      </c>
      <c r="D65" s="73">
        <v>117.054</v>
      </c>
      <c r="E65" s="73">
        <v>113.19016000000001</v>
      </c>
      <c r="F65" s="73">
        <v>113.19016000000001</v>
      </c>
      <c r="G65" s="56">
        <f t="shared" si="7"/>
        <v>0</v>
      </c>
      <c r="H65" s="56">
        <f t="shared" si="8"/>
        <v>3.8638399999999962</v>
      </c>
      <c r="I65" s="56">
        <f t="shared" si="9"/>
        <v>96.699096143660185</v>
      </c>
    </row>
    <row r="66" spans="1:11" ht="135.75" customHeight="1">
      <c r="A66" s="71" t="s">
        <v>717</v>
      </c>
      <c r="B66" s="134">
        <v>444</v>
      </c>
      <c r="C66" s="60" t="s">
        <v>718</v>
      </c>
      <c r="D66" s="73">
        <v>13193.681</v>
      </c>
      <c r="E66" s="73">
        <v>2899.9508099999998</v>
      </c>
      <c r="F66" s="73">
        <v>2899.9508099999998</v>
      </c>
      <c r="G66" s="56">
        <f t="shared" si="7"/>
        <v>0</v>
      </c>
      <c r="H66" s="56">
        <f t="shared" si="8"/>
        <v>10293.73019</v>
      </c>
      <c r="I66" s="56">
        <f t="shared" si="9"/>
        <v>21.979846337045739</v>
      </c>
    </row>
    <row r="67" spans="1:11" s="89" customFormat="1" ht="51.75" customHeight="1">
      <c r="A67" s="15" t="s">
        <v>13</v>
      </c>
      <c r="B67" s="25"/>
      <c r="C67" s="17" t="s">
        <v>119</v>
      </c>
      <c r="D67" s="55">
        <f>SUM(D68:D134)</f>
        <v>594018.55799</v>
      </c>
      <c r="E67" s="55">
        <f>SUM(E68:E134)</f>
        <v>325120.9088899999</v>
      </c>
      <c r="F67" s="55">
        <f>SUM(F68:F134)</f>
        <v>325120.9088899999</v>
      </c>
      <c r="G67" s="55">
        <f t="shared" si="7"/>
        <v>0</v>
      </c>
      <c r="H67" s="55">
        <f t="shared" si="8"/>
        <v>268897.6491000001</v>
      </c>
      <c r="I67" s="55">
        <f t="shared" si="9"/>
        <v>54.732449772297045</v>
      </c>
    </row>
    <row r="68" spans="1:11" s="88" customFormat="1" ht="99.75" customHeight="1">
      <c r="A68" s="71" t="s">
        <v>719</v>
      </c>
      <c r="B68" s="79">
        <v>444</v>
      </c>
      <c r="C68" s="60" t="s">
        <v>566</v>
      </c>
      <c r="D68" s="73">
        <v>18537.900000000001</v>
      </c>
      <c r="E68" s="73">
        <v>9121.2447200000006</v>
      </c>
      <c r="F68" s="73">
        <v>9121.2447200000006</v>
      </c>
      <c r="G68" s="70">
        <f t="shared" si="7"/>
        <v>0</v>
      </c>
      <c r="H68" s="70">
        <f t="shared" si="8"/>
        <v>9416.6552800000009</v>
      </c>
      <c r="I68" s="70">
        <f t="shared" si="9"/>
        <v>49.203225392304411</v>
      </c>
      <c r="J68" s="90"/>
      <c r="K68" s="90"/>
    </row>
    <row r="69" spans="1:11" s="90" customFormat="1" ht="252.75" customHeight="1">
      <c r="A69" s="71" t="s">
        <v>720</v>
      </c>
      <c r="B69" s="63" t="s">
        <v>12</v>
      </c>
      <c r="C69" s="60" t="s">
        <v>118</v>
      </c>
      <c r="D69" s="73">
        <v>34463.102639999997</v>
      </c>
      <c r="E69" s="73">
        <v>15447.260840000001</v>
      </c>
      <c r="F69" s="73">
        <v>15447.260840000001</v>
      </c>
      <c r="G69" s="70">
        <f t="shared" si="7"/>
        <v>0</v>
      </c>
      <c r="H69" s="70">
        <f t="shared" si="8"/>
        <v>19015.841799999995</v>
      </c>
      <c r="I69" s="70">
        <f t="shared" si="9"/>
        <v>44.822606372274095</v>
      </c>
    </row>
    <row r="70" spans="1:11" s="90" customFormat="1" ht="239.25" customHeight="1">
      <c r="A70" s="71" t="s">
        <v>720</v>
      </c>
      <c r="B70" s="63" t="s">
        <v>12</v>
      </c>
      <c r="C70" s="60" t="s">
        <v>118</v>
      </c>
      <c r="D70" s="73">
        <v>2813.9773599999999</v>
      </c>
      <c r="E70" s="73">
        <v>354.37024000000002</v>
      </c>
      <c r="F70" s="73">
        <v>354.37024000000002</v>
      </c>
      <c r="G70" s="70">
        <f t="shared" si="7"/>
        <v>0</v>
      </c>
      <c r="H70" s="70">
        <f t="shared" si="8"/>
        <v>2459.6071199999997</v>
      </c>
      <c r="I70" s="70">
        <f t="shared" si="9"/>
        <v>12.593215746412403</v>
      </c>
    </row>
    <row r="71" spans="1:11" s="90" customFormat="1" ht="247.5" customHeight="1">
      <c r="A71" s="71" t="s">
        <v>467</v>
      </c>
      <c r="B71" s="63" t="s">
        <v>12</v>
      </c>
      <c r="C71" s="60" t="s">
        <v>117</v>
      </c>
      <c r="D71" s="73">
        <v>29897.27</v>
      </c>
      <c r="E71" s="73">
        <v>13273.115110000001</v>
      </c>
      <c r="F71" s="73">
        <v>13273.115110000001</v>
      </c>
      <c r="G71" s="70">
        <f t="shared" si="7"/>
        <v>0</v>
      </c>
      <c r="H71" s="70">
        <f t="shared" si="8"/>
        <v>16624.154889999998</v>
      </c>
      <c r="I71" s="70">
        <f t="shared" si="9"/>
        <v>44.395742855451353</v>
      </c>
    </row>
    <row r="72" spans="1:11" s="90" customFormat="1" ht="257.25" customHeight="1">
      <c r="A72" s="71" t="s">
        <v>467</v>
      </c>
      <c r="B72" s="63" t="s">
        <v>12</v>
      </c>
      <c r="C72" s="60" t="s">
        <v>117</v>
      </c>
      <c r="D72" s="73">
        <v>2876.5</v>
      </c>
      <c r="E72" s="73">
        <v>501.21949999999998</v>
      </c>
      <c r="F72" s="73">
        <v>501.21949999999998</v>
      </c>
      <c r="G72" s="70">
        <f t="shared" si="7"/>
        <v>0</v>
      </c>
      <c r="H72" s="70">
        <f t="shared" si="8"/>
        <v>2375.2804999999998</v>
      </c>
      <c r="I72" s="70">
        <f t="shared" si="9"/>
        <v>17.424630627498697</v>
      </c>
    </row>
    <row r="73" spans="1:11" s="90" customFormat="1" ht="190.5" customHeight="1">
      <c r="A73" s="71" t="s">
        <v>721</v>
      </c>
      <c r="B73" s="63" t="s">
        <v>12</v>
      </c>
      <c r="C73" s="60" t="s">
        <v>116</v>
      </c>
      <c r="D73" s="73">
        <v>79.190899999999999</v>
      </c>
      <c r="E73" s="73">
        <v>10.32639</v>
      </c>
      <c r="F73" s="73">
        <v>10.32639</v>
      </c>
      <c r="G73" s="70">
        <f t="shared" si="7"/>
        <v>0</v>
      </c>
      <c r="H73" s="70">
        <f t="shared" si="8"/>
        <v>68.864509999999996</v>
      </c>
      <c r="I73" s="70">
        <f t="shared" si="9"/>
        <v>13.039869479952873</v>
      </c>
    </row>
    <row r="74" spans="1:11" s="90" customFormat="1" ht="198" customHeight="1">
      <c r="A74" s="71" t="s">
        <v>721</v>
      </c>
      <c r="B74" s="63" t="s">
        <v>12</v>
      </c>
      <c r="C74" s="60" t="s">
        <v>116</v>
      </c>
      <c r="D74" s="73">
        <v>4.3090999999999999</v>
      </c>
      <c r="E74" s="73">
        <v>4.2229000000000001</v>
      </c>
      <c r="F74" s="73">
        <v>4.2229000000000001</v>
      </c>
      <c r="G74" s="70">
        <f t="shared" si="7"/>
        <v>0</v>
      </c>
      <c r="H74" s="70">
        <f t="shared" si="8"/>
        <v>8.6199999999999832E-2</v>
      </c>
      <c r="I74" s="70">
        <f t="shared" si="9"/>
        <v>97.999582279362286</v>
      </c>
    </row>
    <row r="75" spans="1:11" s="90" customFormat="1" ht="148.5" customHeight="1">
      <c r="A75" s="71" t="s">
        <v>722</v>
      </c>
      <c r="B75" s="63" t="s">
        <v>12</v>
      </c>
      <c r="C75" s="60" t="s">
        <v>115</v>
      </c>
      <c r="D75" s="73">
        <v>2114.4</v>
      </c>
      <c r="E75" s="73">
        <v>661.96079999999995</v>
      </c>
      <c r="F75" s="73">
        <v>661.96079999999995</v>
      </c>
      <c r="G75" s="70">
        <f t="shared" si="7"/>
        <v>0</v>
      </c>
      <c r="H75" s="70">
        <f t="shared" si="8"/>
        <v>1452.4392000000003</v>
      </c>
      <c r="I75" s="70">
        <f t="shared" si="9"/>
        <v>31.307264472190688</v>
      </c>
    </row>
    <row r="76" spans="1:11" s="90" customFormat="1" ht="114.75" customHeight="1">
      <c r="A76" s="71" t="s">
        <v>723</v>
      </c>
      <c r="B76" s="63" t="s">
        <v>12</v>
      </c>
      <c r="C76" s="60" t="s">
        <v>567</v>
      </c>
      <c r="D76" s="73">
        <v>200</v>
      </c>
      <c r="E76" s="73">
        <v>0</v>
      </c>
      <c r="F76" s="73">
        <v>0</v>
      </c>
      <c r="G76" s="70">
        <f t="shared" si="7"/>
        <v>0</v>
      </c>
      <c r="H76" s="70">
        <f t="shared" si="8"/>
        <v>200</v>
      </c>
      <c r="I76" s="70">
        <f t="shared" si="9"/>
        <v>0</v>
      </c>
    </row>
    <row r="77" spans="1:11" s="90" customFormat="1" ht="255.75" customHeight="1">
      <c r="A77" s="71" t="s">
        <v>724</v>
      </c>
      <c r="B77" s="63" t="s">
        <v>12</v>
      </c>
      <c r="C77" s="60" t="s">
        <v>114</v>
      </c>
      <c r="D77" s="73">
        <v>120245.29825000001</v>
      </c>
      <c r="E77" s="73">
        <v>72744.212169999999</v>
      </c>
      <c r="F77" s="73">
        <v>72744.212169999999</v>
      </c>
      <c r="G77" s="70">
        <f t="shared" si="7"/>
        <v>0</v>
      </c>
      <c r="H77" s="70">
        <f t="shared" si="8"/>
        <v>47501.086080000008</v>
      </c>
      <c r="I77" s="70">
        <f t="shared" si="9"/>
        <v>60.496512735790063</v>
      </c>
    </row>
    <row r="78" spans="1:11" s="90" customFormat="1" ht="261" customHeight="1">
      <c r="A78" s="71" t="s">
        <v>724</v>
      </c>
      <c r="B78" s="63" t="s">
        <v>12</v>
      </c>
      <c r="C78" s="60" t="s">
        <v>114</v>
      </c>
      <c r="D78" s="73">
        <v>5082.8</v>
      </c>
      <c r="E78" s="73">
        <v>4216.2360399999998</v>
      </c>
      <c r="F78" s="73">
        <v>4216.2360399999998</v>
      </c>
      <c r="G78" s="70">
        <f t="shared" si="7"/>
        <v>0</v>
      </c>
      <c r="H78" s="70">
        <f t="shared" si="8"/>
        <v>866.56396000000041</v>
      </c>
      <c r="I78" s="70">
        <f t="shared" si="9"/>
        <v>82.951051388998181</v>
      </c>
    </row>
    <row r="79" spans="1:11" s="90" customFormat="1" ht="249.75" customHeight="1">
      <c r="A79" s="71" t="s">
        <v>724</v>
      </c>
      <c r="B79" s="63" t="s">
        <v>12</v>
      </c>
      <c r="C79" s="60" t="s">
        <v>114</v>
      </c>
      <c r="D79" s="73">
        <v>1648.0317500000001</v>
      </c>
      <c r="E79" s="73">
        <v>174.32499999999999</v>
      </c>
      <c r="F79" s="73">
        <v>174.32499999999999</v>
      </c>
      <c r="G79" s="70">
        <f t="shared" si="7"/>
        <v>0</v>
      </c>
      <c r="H79" s="70">
        <f t="shared" si="8"/>
        <v>1473.7067500000001</v>
      </c>
      <c r="I79" s="70">
        <f t="shared" si="9"/>
        <v>10.57776951202548</v>
      </c>
    </row>
    <row r="80" spans="1:11" s="90" customFormat="1" ht="264" customHeight="1">
      <c r="A80" s="71" t="s">
        <v>725</v>
      </c>
      <c r="B80" s="63" t="s">
        <v>12</v>
      </c>
      <c r="C80" s="60" t="s">
        <v>427</v>
      </c>
      <c r="D80" s="73">
        <v>48598.31</v>
      </c>
      <c r="E80" s="73">
        <v>28211.792890000001</v>
      </c>
      <c r="F80" s="73">
        <v>28211.792890000001</v>
      </c>
      <c r="G80" s="70">
        <f t="shared" si="7"/>
        <v>0</v>
      </c>
      <c r="H80" s="70">
        <f t="shared" si="8"/>
        <v>20386.517109999997</v>
      </c>
      <c r="I80" s="70">
        <f t="shared" si="9"/>
        <v>58.050975208808708</v>
      </c>
    </row>
    <row r="81" spans="1:13" s="90" customFormat="1" ht="250.5" customHeight="1">
      <c r="A81" s="71" t="s">
        <v>725</v>
      </c>
      <c r="B81" s="63" t="s">
        <v>12</v>
      </c>
      <c r="C81" s="60" t="s">
        <v>427</v>
      </c>
      <c r="D81" s="73">
        <v>241</v>
      </c>
      <c r="E81" s="73">
        <v>0</v>
      </c>
      <c r="F81" s="73">
        <v>0</v>
      </c>
      <c r="G81" s="70">
        <f t="shared" si="7"/>
        <v>0</v>
      </c>
      <c r="H81" s="70">
        <f t="shared" si="8"/>
        <v>241</v>
      </c>
      <c r="I81" s="70">
        <f t="shared" si="9"/>
        <v>0</v>
      </c>
    </row>
    <row r="82" spans="1:13" s="90" customFormat="1" ht="97.5" customHeight="1">
      <c r="A82" s="71" t="s">
        <v>726</v>
      </c>
      <c r="B82" s="63" t="s">
        <v>12</v>
      </c>
      <c r="C82" s="60" t="s">
        <v>732</v>
      </c>
      <c r="D82" s="73">
        <v>4140.9927699999998</v>
      </c>
      <c r="E82" s="73">
        <v>2275.89345</v>
      </c>
      <c r="F82" s="73">
        <v>2275.89345</v>
      </c>
      <c r="G82" s="70">
        <f t="shared" si="7"/>
        <v>0</v>
      </c>
      <c r="H82" s="70">
        <f t="shared" si="8"/>
        <v>1865.0993199999998</v>
      </c>
      <c r="I82" s="70">
        <f t="shared" si="9"/>
        <v>54.960092335539144</v>
      </c>
    </row>
    <row r="83" spans="1:13" s="90" customFormat="1" ht="121.5" customHeight="1">
      <c r="A83" s="71" t="s">
        <v>565</v>
      </c>
      <c r="B83" s="63" t="s">
        <v>12</v>
      </c>
      <c r="C83" s="60" t="s">
        <v>568</v>
      </c>
      <c r="D83" s="73">
        <v>22.22223</v>
      </c>
      <c r="E83" s="73">
        <v>0</v>
      </c>
      <c r="F83" s="73">
        <v>0</v>
      </c>
      <c r="G83" s="70">
        <f t="shared" si="7"/>
        <v>0</v>
      </c>
      <c r="H83" s="70">
        <f t="shared" si="8"/>
        <v>22.22223</v>
      </c>
      <c r="I83" s="70">
        <f t="shared" si="9"/>
        <v>0</v>
      </c>
    </row>
    <row r="84" spans="1:13" s="90" customFormat="1" ht="19.5" customHeight="1">
      <c r="A84" s="68" t="s">
        <v>80</v>
      </c>
      <c r="B84" s="63" t="s">
        <v>12</v>
      </c>
      <c r="C84" s="60" t="s">
        <v>81</v>
      </c>
      <c r="D84" s="73">
        <v>32084.00605</v>
      </c>
      <c r="E84" s="73">
        <v>14429.66921</v>
      </c>
      <c r="F84" s="73">
        <v>14429.66921</v>
      </c>
      <c r="G84" s="70">
        <f t="shared" si="7"/>
        <v>0</v>
      </c>
      <c r="H84" s="70">
        <f t="shared" si="8"/>
        <v>17654.33684</v>
      </c>
      <c r="I84" s="70"/>
    </row>
    <row r="85" spans="1:13" s="90" customFormat="1" ht="19.5" customHeight="1">
      <c r="A85" s="68" t="s">
        <v>80</v>
      </c>
      <c r="B85" s="79">
        <v>444</v>
      </c>
      <c r="C85" s="60" t="s">
        <v>81</v>
      </c>
      <c r="D85" s="73">
        <v>59387.139739999999</v>
      </c>
      <c r="E85" s="73">
        <v>28447.354950000001</v>
      </c>
      <c r="F85" s="73">
        <v>28447.354950000001</v>
      </c>
      <c r="G85" s="70">
        <f t="shared" si="7"/>
        <v>0</v>
      </c>
      <c r="H85" s="70">
        <f t="shared" si="8"/>
        <v>30939.784789999998</v>
      </c>
      <c r="I85" s="70">
        <f t="shared" si="9"/>
        <v>47.901540762097667</v>
      </c>
    </row>
    <row r="86" spans="1:13" s="90" customFormat="1" ht="19.5" customHeight="1">
      <c r="A86" s="68" t="s">
        <v>80</v>
      </c>
      <c r="B86" s="77" t="s">
        <v>12</v>
      </c>
      <c r="C86" s="60" t="s">
        <v>81</v>
      </c>
      <c r="D86" s="73">
        <v>51969.44844</v>
      </c>
      <c r="E86" s="73">
        <v>29707.085739999999</v>
      </c>
      <c r="F86" s="73">
        <v>29707.085739999999</v>
      </c>
      <c r="G86" s="70">
        <f t="shared" si="7"/>
        <v>0</v>
      </c>
      <c r="H86" s="70">
        <f t="shared" si="8"/>
        <v>22262.362700000001</v>
      </c>
      <c r="I86" s="70">
        <f t="shared" si="9"/>
        <v>57.16259577835919</v>
      </c>
    </row>
    <row r="87" spans="1:13" s="90" customFormat="1" ht="19.5" customHeight="1">
      <c r="A87" s="68" t="s">
        <v>80</v>
      </c>
      <c r="B87" s="78">
        <v>444</v>
      </c>
      <c r="C87" s="60" t="s">
        <v>81</v>
      </c>
      <c r="D87" s="73">
        <v>284.67</v>
      </c>
      <c r="E87" s="73">
        <v>131.77190999999999</v>
      </c>
      <c r="F87" s="73">
        <v>131.77190999999999</v>
      </c>
      <c r="G87" s="70">
        <f t="shared" si="7"/>
        <v>0</v>
      </c>
      <c r="H87" s="70">
        <f t="shared" si="8"/>
        <v>152.89809000000002</v>
      </c>
      <c r="I87" s="70">
        <f t="shared" si="9"/>
        <v>46.289356096532828</v>
      </c>
    </row>
    <row r="88" spans="1:13" s="90" customFormat="1" ht="35.25" customHeight="1">
      <c r="A88" s="68" t="s">
        <v>340</v>
      </c>
      <c r="B88" s="78">
        <v>444</v>
      </c>
      <c r="C88" s="60" t="s">
        <v>341</v>
      </c>
      <c r="D88" s="73">
        <v>10.08145</v>
      </c>
      <c r="E88" s="73">
        <v>1.23922</v>
      </c>
      <c r="F88" s="73">
        <v>1.23922</v>
      </c>
      <c r="G88" s="70">
        <f t="shared" si="7"/>
        <v>0</v>
      </c>
      <c r="H88" s="70">
        <f t="shared" si="8"/>
        <v>8.8422300000000007</v>
      </c>
      <c r="I88" s="70">
        <f t="shared" si="9"/>
        <v>12.29208100025294</v>
      </c>
    </row>
    <row r="89" spans="1:13" s="90" customFormat="1" ht="39.75" customHeight="1">
      <c r="A89" s="68" t="s">
        <v>340</v>
      </c>
      <c r="B89" s="78">
        <v>444</v>
      </c>
      <c r="C89" s="60" t="s">
        <v>341</v>
      </c>
      <c r="D89" s="73">
        <v>19.8</v>
      </c>
      <c r="E89" s="73">
        <v>2.1230699999999998</v>
      </c>
      <c r="F89" s="73">
        <v>2.1230699999999998</v>
      </c>
      <c r="G89" s="70">
        <f t="shared" si="7"/>
        <v>0</v>
      </c>
      <c r="H89" s="70">
        <f t="shared" si="8"/>
        <v>17.676930000000002</v>
      </c>
      <c r="I89" s="70">
        <f t="shared" si="9"/>
        <v>10.722575757575756</v>
      </c>
    </row>
    <row r="90" spans="1:13" s="90" customFormat="1" ht="42.75" customHeight="1">
      <c r="A90" s="68" t="s">
        <v>340</v>
      </c>
      <c r="B90" s="64" t="s">
        <v>12</v>
      </c>
      <c r="C90" s="60" t="s">
        <v>341</v>
      </c>
      <c r="D90" s="73">
        <v>3.6</v>
      </c>
      <c r="E90" s="73">
        <v>0.46606999999999998</v>
      </c>
      <c r="F90" s="73">
        <v>0.46606999999999998</v>
      </c>
      <c r="G90" s="70">
        <f t="shared" si="7"/>
        <v>0</v>
      </c>
      <c r="H90" s="70">
        <f t="shared" si="8"/>
        <v>3.1339300000000003</v>
      </c>
      <c r="I90" s="70">
        <f t="shared" ref="I90:I134" si="10">F90/D90*100</f>
        <v>12.946388888888889</v>
      </c>
    </row>
    <row r="91" spans="1:13" s="88" customFormat="1" ht="42" customHeight="1">
      <c r="A91" s="68" t="s">
        <v>82</v>
      </c>
      <c r="B91" s="65">
        <v>444</v>
      </c>
      <c r="C91" s="60" t="s">
        <v>83</v>
      </c>
      <c r="D91" s="73">
        <v>537.23699999999997</v>
      </c>
      <c r="E91" s="73">
        <v>173.73699999999999</v>
      </c>
      <c r="F91" s="73">
        <v>173.73699999999999</v>
      </c>
      <c r="G91" s="70">
        <f t="shared" ref="G91:G134" si="11">E91-F91</f>
        <v>0</v>
      </c>
      <c r="H91" s="70">
        <f t="shared" ref="H91:H134" si="12">D91-F91</f>
        <v>363.5</v>
      </c>
      <c r="I91" s="70">
        <f t="shared" si="10"/>
        <v>32.338986331916821</v>
      </c>
      <c r="J91" s="90"/>
      <c r="K91" s="90"/>
      <c r="L91" s="90"/>
      <c r="M91" s="90"/>
    </row>
    <row r="92" spans="1:13" s="90" customFormat="1" ht="33" customHeight="1">
      <c r="A92" s="68" t="s">
        <v>82</v>
      </c>
      <c r="B92" s="65">
        <v>444</v>
      </c>
      <c r="C92" s="60" t="s">
        <v>83</v>
      </c>
      <c r="D92" s="73">
        <v>860</v>
      </c>
      <c r="E92" s="73">
        <v>211.3913</v>
      </c>
      <c r="F92" s="73">
        <v>211.3913</v>
      </c>
      <c r="G92" s="70">
        <f t="shared" si="11"/>
        <v>0</v>
      </c>
      <c r="H92" s="70">
        <f t="shared" si="12"/>
        <v>648.6087</v>
      </c>
      <c r="I92" s="70">
        <f t="shared" si="10"/>
        <v>24.580383720930232</v>
      </c>
    </row>
    <row r="93" spans="1:13" s="90" customFormat="1" ht="30" customHeight="1">
      <c r="A93" s="68" t="s">
        <v>82</v>
      </c>
      <c r="B93" s="65">
        <v>444</v>
      </c>
      <c r="C93" s="60" t="s">
        <v>83</v>
      </c>
      <c r="D93" s="73">
        <v>790</v>
      </c>
      <c r="E93" s="73">
        <v>202.13800000000001</v>
      </c>
      <c r="F93" s="73">
        <v>202.13800000000001</v>
      </c>
      <c r="G93" s="70">
        <f t="shared" si="11"/>
        <v>0</v>
      </c>
      <c r="H93" s="70">
        <f t="shared" si="12"/>
        <v>587.86199999999997</v>
      </c>
      <c r="I93" s="70">
        <f t="shared" si="10"/>
        <v>25.587088607594939</v>
      </c>
    </row>
    <row r="94" spans="1:13" s="90" customFormat="1" ht="76.5" customHeight="1">
      <c r="A94" s="68" t="s">
        <v>727</v>
      </c>
      <c r="B94" s="65">
        <v>444</v>
      </c>
      <c r="C94" s="60" t="s">
        <v>733</v>
      </c>
      <c r="D94" s="73">
        <v>1641.8792699999999</v>
      </c>
      <c r="E94" s="73">
        <v>502.88625999999999</v>
      </c>
      <c r="F94" s="73">
        <v>502.88625999999999</v>
      </c>
      <c r="G94" s="70">
        <f t="shared" si="11"/>
        <v>0</v>
      </c>
      <c r="H94" s="70">
        <f t="shared" si="12"/>
        <v>1138.9930099999999</v>
      </c>
      <c r="I94" s="70">
        <f t="shared" si="10"/>
        <v>30.628699027304247</v>
      </c>
    </row>
    <row r="95" spans="1:13" s="90" customFormat="1" ht="74.25" customHeight="1">
      <c r="A95" s="68" t="s">
        <v>727</v>
      </c>
      <c r="B95" s="65">
        <v>444</v>
      </c>
      <c r="C95" s="60" t="s">
        <v>733</v>
      </c>
      <c r="D95" s="73">
        <v>3428.4343199999998</v>
      </c>
      <c r="E95" s="73">
        <v>1279.93273</v>
      </c>
      <c r="F95" s="73">
        <v>1279.93273</v>
      </c>
      <c r="G95" s="70">
        <f t="shared" si="11"/>
        <v>0</v>
      </c>
      <c r="H95" s="70">
        <f t="shared" si="12"/>
        <v>2148.5015899999999</v>
      </c>
      <c r="I95" s="70">
        <f t="shared" si="10"/>
        <v>37.33286423290734</v>
      </c>
    </row>
    <row r="96" spans="1:13" s="90" customFormat="1" ht="81" customHeight="1">
      <c r="A96" s="68" t="s">
        <v>727</v>
      </c>
      <c r="B96" s="65">
        <v>444</v>
      </c>
      <c r="C96" s="60" t="s">
        <v>733</v>
      </c>
      <c r="D96" s="73">
        <v>1130.2792199999999</v>
      </c>
      <c r="E96" s="73">
        <v>359.11421999999999</v>
      </c>
      <c r="F96" s="73">
        <v>359.11421999999999</v>
      </c>
      <c r="G96" s="70">
        <f t="shared" si="11"/>
        <v>0</v>
      </c>
      <c r="H96" s="70">
        <f t="shared" si="12"/>
        <v>771.16499999999996</v>
      </c>
      <c r="I96" s="70">
        <f t="shared" si="10"/>
        <v>31.7721686505039</v>
      </c>
    </row>
    <row r="97" spans="1:10" s="90" customFormat="1" ht="79.5" customHeight="1">
      <c r="A97" s="71" t="s">
        <v>728</v>
      </c>
      <c r="B97" s="65">
        <v>444</v>
      </c>
      <c r="C97" s="60" t="s">
        <v>734</v>
      </c>
      <c r="D97" s="73">
        <v>1273.5465999999999</v>
      </c>
      <c r="E97" s="73">
        <v>0</v>
      </c>
      <c r="F97" s="73">
        <v>0</v>
      </c>
      <c r="G97" s="70">
        <f t="shared" si="11"/>
        <v>0</v>
      </c>
      <c r="H97" s="70">
        <f t="shared" si="12"/>
        <v>1273.5465999999999</v>
      </c>
      <c r="I97" s="70">
        <f t="shared" si="10"/>
        <v>0</v>
      </c>
    </row>
    <row r="98" spans="1:10" ht="27" customHeight="1">
      <c r="A98" s="68" t="s">
        <v>48</v>
      </c>
      <c r="B98" s="26" t="s">
        <v>12</v>
      </c>
      <c r="C98" s="60" t="s">
        <v>735</v>
      </c>
      <c r="D98" s="73">
        <v>2318.5120000000002</v>
      </c>
      <c r="E98" s="73">
        <v>1558.42518</v>
      </c>
      <c r="F98" s="73">
        <v>1558.42518</v>
      </c>
      <c r="G98" s="56">
        <f t="shared" si="11"/>
        <v>0</v>
      </c>
      <c r="H98" s="56">
        <f t="shared" si="12"/>
        <v>760.08682000000022</v>
      </c>
      <c r="I98" s="56">
        <f t="shared" si="10"/>
        <v>67.21661048120518</v>
      </c>
    </row>
    <row r="99" spans="1:10" ht="27" customHeight="1">
      <c r="A99" s="68" t="s">
        <v>48</v>
      </c>
      <c r="B99" s="61">
        <v>444</v>
      </c>
      <c r="C99" s="60" t="s">
        <v>735</v>
      </c>
      <c r="D99" s="73">
        <v>120</v>
      </c>
      <c r="E99" s="73">
        <v>120</v>
      </c>
      <c r="F99" s="73">
        <v>120</v>
      </c>
      <c r="G99" s="56">
        <f t="shared" si="11"/>
        <v>0</v>
      </c>
      <c r="H99" s="56">
        <f t="shared" si="12"/>
        <v>0</v>
      </c>
      <c r="I99" s="56">
        <f t="shared" si="10"/>
        <v>100</v>
      </c>
      <c r="J99" s="91"/>
    </row>
    <row r="100" spans="1:10" ht="39.75" customHeight="1">
      <c r="A100" s="68" t="s">
        <v>729</v>
      </c>
      <c r="B100" s="26" t="s">
        <v>12</v>
      </c>
      <c r="C100" s="60" t="s">
        <v>736</v>
      </c>
      <c r="D100" s="73">
        <v>300</v>
      </c>
      <c r="E100" s="73">
        <v>300</v>
      </c>
      <c r="F100" s="73">
        <v>300</v>
      </c>
      <c r="G100" s="56">
        <f t="shared" si="11"/>
        <v>0</v>
      </c>
      <c r="H100" s="56">
        <f t="shared" si="12"/>
        <v>0</v>
      </c>
      <c r="I100" s="56">
        <f t="shared" si="10"/>
        <v>100</v>
      </c>
    </row>
    <row r="101" spans="1:10" ht="40.5" customHeight="1">
      <c r="A101" s="68" t="s">
        <v>729</v>
      </c>
      <c r="B101" s="26" t="s">
        <v>12</v>
      </c>
      <c r="C101" s="60" t="s">
        <v>736</v>
      </c>
      <c r="D101" s="73">
        <v>342</v>
      </c>
      <c r="E101" s="73">
        <v>342</v>
      </c>
      <c r="F101" s="73">
        <v>342</v>
      </c>
      <c r="G101" s="56">
        <f t="shared" si="11"/>
        <v>0</v>
      </c>
      <c r="H101" s="56">
        <f t="shared" si="12"/>
        <v>0</v>
      </c>
      <c r="I101" s="56">
        <f t="shared" si="10"/>
        <v>100</v>
      </c>
    </row>
    <row r="102" spans="1:10" ht="34.5" customHeight="1">
      <c r="A102" s="68" t="s">
        <v>729</v>
      </c>
      <c r="B102" s="26" t="s">
        <v>12</v>
      </c>
      <c r="C102" s="60" t="s">
        <v>736</v>
      </c>
      <c r="D102" s="73">
        <v>120</v>
      </c>
      <c r="E102" s="73">
        <v>120</v>
      </c>
      <c r="F102" s="73">
        <v>120</v>
      </c>
      <c r="G102" s="56">
        <f t="shared" si="11"/>
        <v>0</v>
      </c>
      <c r="H102" s="56">
        <f t="shared" si="12"/>
        <v>0</v>
      </c>
      <c r="I102" s="56">
        <f t="shared" si="10"/>
        <v>100</v>
      </c>
    </row>
    <row r="103" spans="1:10" ht="17.25" customHeight="1">
      <c r="A103" s="68" t="s">
        <v>84</v>
      </c>
      <c r="B103" s="26" t="s">
        <v>12</v>
      </c>
      <c r="C103" s="60" t="s">
        <v>85</v>
      </c>
      <c r="D103" s="73">
        <v>449.24112000000002</v>
      </c>
      <c r="E103" s="73">
        <v>202.95751999999999</v>
      </c>
      <c r="F103" s="73">
        <v>202.95751999999999</v>
      </c>
      <c r="G103" s="56">
        <f t="shared" si="11"/>
        <v>0</v>
      </c>
      <c r="H103" s="56">
        <f t="shared" si="12"/>
        <v>246.28360000000004</v>
      </c>
      <c r="I103" s="56">
        <f t="shared" si="10"/>
        <v>45.177859052617443</v>
      </c>
    </row>
    <row r="104" spans="1:10" ht="17.25" customHeight="1">
      <c r="A104" s="68" t="s">
        <v>84</v>
      </c>
      <c r="B104" s="26" t="s">
        <v>12</v>
      </c>
      <c r="C104" s="60" t="s">
        <v>85</v>
      </c>
      <c r="D104" s="73">
        <v>748.82577000000003</v>
      </c>
      <c r="E104" s="73">
        <v>374.08931000000001</v>
      </c>
      <c r="F104" s="73">
        <v>374.08931000000001</v>
      </c>
      <c r="G104" s="56">
        <f t="shared" si="11"/>
        <v>0</v>
      </c>
      <c r="H104" s="56">
        <f t="shared" si="12"/>
        <v>374.73646000000002</v>
      </c>
      <c r="I104" s="56">
        <f t="shared" si="10"/>
        <v>49.956789013818259</v>
      </c>
    </row>
    <row r="105" spans="1:10" ht="17.25" customHeight="1">
      <c r="A105" s="68" t="s">
        <v>84</v>
      </c>
      <c r="B105" s="26" t="s">
        <v>12</v>
      </c>
      <c r="C105" s="60" t="s">
        <v>85</v>
      </c>
      <c r="D105" s="73">
        <v>403.00792000000001</v>
      </c>
      <c r="E105" s="73">
        <v>166.75185999999999</v>
      </c>
      <c r="F105" s="73">
        <v>166.75185999999999</v>
      </c>
      <c r="G105" s="56">
        <f t="shared" si="11"/>
        <v>0</v>
      </c>
      <c r="H105" s="56">
        <f t="shared" si="12"/>
        <v>236.25606000000002</v>
      </c>
      <c r="I105" s="56">
        <f t="shared" si="10"/>
        <v>41.376819592031836</v>
      </c>
    </row>
    <row r="106" spans="1:10" ht="17.25" customHeight="1">
      <c r="A106" s="68" t="s">
        <v>86</v>
      </c>
      <c r="B106" s="26" t="s">
        <v>12</v>
      </c>
      <c r="C106" s="60" t="s">
        <v>87</v>
      </c>
      <c r="D106" s="73">
        <v>75</v>
      </c>
      <c r="E106" s="73">
        <v>14</v>
      </c>
      <c r="F106" s="73">
        <v>14</v>
      </c>
      <c r="G106" s="56">
        <f t="shared" si="11"/>
        <v>0</v>
      </c>
      <c r="H106" s="56">
        <f t="shared" si="12"/>
        <v>61</v>
      </c>
      <c r="I106" s="56">
        <f t="shared" si="10"/>
        <v>18.666666666666668</v>
      </c>
    </row>
    <row r="107" spans="1:10" ht="17.25" customHeight="1">
      <c r="A107" s="68" t="s">
        <v>86</v>
      </c>
      <c r="B107" s="26" t="s">
        <v>12</v>
      </c>
      <c r="C107" s="60" t="s">
        <v>87</v>
      </c>
      <c r="D107" s="73">
        <v>191.8</v>
      </c>
      <c r="E107" s="73">
        <v>100.27800000000001</v>
      </c>
      <c r="F107" s="73">
        <v>100.27800000000001</v>
      </c>
      <c r="G107" s="56">
        <f t="shared" si="11"/>
        <v>0</v>
      </c>
      <c r="H107" s="56">
        <f t="shared" si="12"/>
        <v>91.522000000000006</v>
      </c>
      <c r="I107" s="56">
        <f t="shared" si="10"/>
        <v>52.282586027111577</v>
      </c>
    </row>
    <row r="108" spans="1:10" ht="17.25" customHeight="1">
      <c r="A108" s="68" t="s">
        <v>86</v>
      </c>
      <c r="B108" s="26" t="s">
        <v>12</v>
      </c>
      <c r="C108" s="60" t="s">
        <v>87</v>
      </c>
      <c r="D108" s="73">
        <v>544.55799999999999</v>
      </c>
      <c r="E108" s="73">
        <v>129.40700000000001</v>
      </c>
      <c r="F108" s="73">
        <v>129.40700000000001</v>
      </c>
      <c r="G108" s="56">
        <f t="shared" si="11"/>
        <v>0</v>
      </c>
      <c r="H108" s="56">
        <f t="shared" si="12"/>
        <v>415.15099999999995</v>
      </c>
      <c r="I108" s="56">
        <f t="shared" si="10"/>
        <v>23.763676229162002</v>
      </c>
    </row>
    <row r="109" spans="1:10" ht="17.25" customHeight="1">
      <c r="A109" s="68" t="s">
        <v>88</v>
      </c>
      <c r="B109" s="26" t="s">
        <v>12</v>
      </c>
      <c r="C109" s="60" t="s">
        <v>89</v>
      </c>
      <c r="D109" s="73">
        <v>10416.82646</v>
      </c>
      <c r="E109" s="73">
        <v>5117.9194699999998</v>
      </c>
      <c r="F109" s="73">
        <v>5117.9194699999998</v>
      </c>
      <c r="G109" s="56">
        <f t="shared" si="11"/>
        <v>0</v>
      </c>
      <c r="H109" s="56">
        <f t="shared" si="12"/>
        <v>5298.9069900000004</v>
      </c>
      <c r="I109" s="56">
        <f t="shared" si="10"/>
        <v>49.131273230407643</v>
      </c>
    </row>
    <row r="110" spans="1:10" ht="17.25" customHeight="1">
      <c r="A110" s="68" t="s">
        <v>88</v>
      </c>
      <c r="B110" s="26" t="s">
        <v>12</v>
      </c>
      <c r="C110" s="60" t="s">
        <v>89</v>
      </c>
      <c r="D110" s="73">
        <v>22532.161649999998</v>
      </c>
      <c r="E110" s="73">
        <v>12634.913399999999</v>
      </c>
      <c r="F110" s="73">
        <v>12634.913399999999</v>
      </c>
      <c r="G110" s="56">
        <f t="shared" si="11"/>
        <v>0</v>
      </c>
      <c r="H110" s="56">
        <f t="shared" si="12"/>
        <v>9897.2482499999987</v>
      </c>
      <c r="I110" s="56">
        <f t="shared" si="10"/>
        <v>56.075016664013688</v>
      </c>
    </row>
    <row r="111" spans="1:10" ht="17.25" customHeight="1">
      <c r="A111" s="68" t="s">
        <v>88</v>
      </c>
      <c r="B111" s="26" t="s">
        <v>12</v>
      </c>
      <c r="C111" s="60" t="s">
        <v>89</v>
      </c>
      <c r="D111" s="73">
        <v>5499.4790000000003</v>
      </c>
      <c r="E111" s="73">
        <v>3150.8394600000001</v>
      </c>
      <c r="F111" s="73">
        <v>3150.8394600000001</v>
      </c>
      <c r="G111" s="56">
        <f t="shared" si="11"/>
        <v>0</v>
      </c>
      <c r="H111" s="56">
        <f t="shared" si="12"/>
        <v>2348.6395400000001</v>
      </c>
      <c r="I111" s="56">
        <f t="shared" si="10"/>
        <v>57.293417430996641</v>
      </c>
    </row>
    <row r="112" spans="1:10" ht="22.5" customHeight="1">
      <c r="A112" s="68" t="s">
        <v>468</v>
      </c>
      <c r="B112" s="26" t="s">
        <v>12</v>
      </c>
      <c r="C112" s="60" t="s">
        <v>469</v>
      </c>
      <c r="D112" s="73">
        <v>2497.8480599999998</v>
      </c>
      <c r="E112" s="73">
        <v>1194.4634599999999</v>
      </c>
      <c r="F112" s="73">
        <v>1194.4634599999999</v>
      </c>
      <c r="G112" s="56">
        <f t="shared" si="11"/>
        <v>0</v>
      </c>
      <c r="H112" s="56">
        <f t="shared" si="12"/>
        <v>1303.3845999999999</v>
      </c>
      <c r="I112" s="56">
        <f t="shared" si="10"/>
        <v>47.819700450474961</v>
      </c>
    </row>
    <row r="113" spans="1:9" ht="22.5" customHeight="1">
      <c r="A113" s="68" t="s">
        <v>468</v>
      </c>
      <c r="B113" s="26" t="s">
        <v>12</v>
      </c>
      <c r="C113" s="60" t="s">
        <v>469</v>
      </c>
      <c r="D113" s="73">
        <v>3357.9034099999999</v>
      </c>
      <c r="E113" s="73">
        <v>1636.1237799999999</v>
      </c>
      <c r="F113" s="73">
        <v>1636.1237799999999</v>
      </c>
      <c r="G113" s="56">
        <f t="shared" si="11"/>
        <v>0</v>
      </c>
      <c r="H113" s="56">
        <f t="shared" si="12"/>
        <v>1721.77963</v>
      </c>
      <c r="I113" s="56">
        <f t="shared" si="10"/>
        <v>48.724563521617199</v>
      </c>
    </row>
    <row r="114" spans="1:9" ht="22.5" customHeight="1">
      <c r="A114" s="68" t="s">
        <v>468</v>
      </c>
      <c r="B114" s="26" t="s">
        <v>12</v>
      </c>
      <c r="C114" s="60" t="s">
        <v>469</v>
      </c>
      <c r="D114" s="73">
        <v>1394.02882</v>
      </c>
      <c r="E114" s="73">
        <v>912.47352999999998</v>
      </c>
      <c r="F114" s="73">
        <v>912.47352999999998</v>
      </c>
      <c r="G114" s="56">
        <f t="shared" si="11"/>
        <v>0</v>
      </c>
      <c r="H114" s="56">
        <f t="shared" si="12"/>
        <v>481.55529000000001</v>
      </c>
      <c r="I114" s="56">
        <f t="shared" si="10"/>
        <v>65.455858365969789</v>
      </c>
    </row>
    <row r="115" spans="1:9" ht="22.5" customHeight="1">
      <c r="A115" s="68" t="s">
        <v>90</v>
      </c>
      <c r="B115" s="26" t="s">
        <v>12</v>
      </c>
      <c r="C115" s="60" t="s">
        <v>91</v>
      </c>
      <c r="D115" s="73">
        <v>1720.6642300000001</v>
      </c>
      <c r="E115" s="73">
        <v>1276.4698699999999</v>
      </c>
      <c r="F115" s="73">
        <v>1276.4698699999999</v>
      </c>
      <c r="G115" s="56">
        <f t="shared" si="11"/>
        <v>0</v>
      </c>
      <c r="H115" s="56">
        <f t="shared" si="12"/>
        <v>444.19436000000019</v>
      </c>
      <c r="I115" s="56">
        <f t="shared" si="10"/>
        <v>74.184715864059072</v>
      </c>
    </row>
    <row r="116" spans="1:9" ht="22.5" customHeight="1">
      <c r="A116" s="68" t="s">
        <v>90</v>
      </c>
      <c r="B116" s="26" t="s">
        <v>12</v>
      </c>
      <c r="C116" s="60" t="s">
        <v>91</v>
      </c>
      <c r="D116" s="73">
        <v>9762.9493999999995</v>
      </c>
      <c r="E116" s="73">
        <v>6637.2864600000003</v>
      </c>
      <c r="F116" s="73">
        <v>6637.2864600000003</v>
      </c>
      <c r="G116" s="56">
        <f t="shared" si="11"/>
        <v>0</v>
      </c>
      <c r="H116" s="56">
        <f t="shared" si="12"/>
        <v>3125.6629399999993</v>
      </c>
      <c r="I116" s="56">
        <f t="shared" si="10"/>
        <v>67.984439825120887</v>
      </c>
    </row>
    <row r="117" spans="1:9" ht="22.5" customHeight="1">
      <c r="A117" s="68" t="s">
        <v>90</v>
      </c>
      <c r="B117" s="26" t="s">
        <v>12</v>
      </c>
      <c r="C117" s="60" t="s">
        <v>91</v>
      </c>
      <c r="D117" s="73">
        <v>1364.2743599999999</v>
      </c>
      <c r="E117" s="73">
        <v>1230.68543</v>
      </c>
      <c r="F117" s="73">
        <v>1230.68543</v>
      </c>
      <c r="G117" s="56">
        <f t="shared" si="11"/>
        <v>0</v>
      </c>
      <c r="H117" s="56">
        <f t="shared" si="12"/>
        <v>133.58892999999989</v>
      </c>
      <c r="I117" s="56">
        <f t="shared" si="10"/>
        <v>90.208059762993713</v>
      </c>
    </row>
    <row r="118" spans="1:9" ht="22.5" customHeight="1">
      <c r="A118" s="68" t="s">
        <v>92</v>
      </c>
      <c r="B118" s="26" t="s">
        <v>12</v>
      </c>
      <c r="C118" s="60" t="s">
        <v>93</v>
      </c>
      <c r="D118" s="73">
        <v>27.321000000000002</v>
      </c>
      <c r="E118" s="73">
        <v>0</v>
      </c>
      <c r="F118" s="73">
        <v>0</v>
      </c>
      <c r="G118" s="56">
        <f t="shared" si="11"/>
        <v>0</v>
      </c>
      <c r="H118" s="56">
        <f t="shared" si="12"/>
        <v>27.321000000000002</v>
      </c>
      <c r="I118" s="56">
        <f t="shared" si="10"/>
        <v>0</v>
      </c>
    </row>
    <row r="119" spans="1:9" ht="22.5" customHeight="1">
      <c r="A119" s="68" t="s">
        <v>92</v>
      </c>
      <c r="B119" s="26" t="s">
        <v>12</v>
      </c>
      <c r="C119" s="60" t="s">
        <v>93</v>
      </c>
      <c r="D119" s="73">
        <v>1085.4639999999999</v>
      </c>
      <c r="E119" s="73">
        <v>593.10810000000004</v>
      </c>
      <c r="F119" s="73">
        <v>593.10810000000004</v>
      </c>
      <c r="G119" s="56">
        <f t="shared" si="11"/>
        <v>0</v>
      </c>
      <c r="H119" s="56">
        <f t="shared" si="12"/>
        <v>492.35589999999991</v>
      </c>
      <c r="I119" s="56">
        <f t="shared" si="10"/>
        <v>54.640973813963434</v>
      </c>
    </row>
    <row r="120" spans="1:9" ht="22.5" customHeight="1">
      <c r="A120" s="68" t="s">
        <v>92</v>
      </c>
      <c r="B120" s="26" t="s">
        <v>12</v>
      </c>
      <c r="C120" s="60" t="s">
        <v>93</v>
      </c>
      <c r="D120" s="73">
        <v>1397.64</v>
      </c>
      <c r="E120" s="73">
        <v>349.47</v>
      </c>
      <c r="F120" s="73">
        <v>349.47</v>
      </c>
      <c r="G120" s="56">
        <f t="shared" si="11"/>
        <v>0</v>
      </c>
      <c r="H120" s="56">
        <f t="shared" si="12"/>
        <v>1048.17</v>
      </c>
      <c r="I120" s="56">
        <f t="shared" si="10"/>
        <v>25.004292950974499</v>
      </c>
    </row>
    <row r="121" spans="1:9" ht="22.5" customHeight="1">
      <c r="A121" s="68" t="s">
        <v>92</v>
      </c>
      <c r="B121" s="26" t="s">
        <v>12</v>
      </c>
      <c r="C121" s="60" t="s">
        <v>93</v>
      </c>
      <c r="D121" s="73">
        <v>1595.5</v>
      </c>
      <c r="E121" s="73">
        <v>592.17499999999995</v>
      </c>
      <c r="F121" s="73">
        <v>592.17499999999995</v>
      </c>
      <c r="G121" s="56">
        <f t="shared" si="11"/>
        <v>0</v>
      </c>
      <c r="H121" s="56">
        <f t="shared" si="12"/>
        <v>1003.325</v>
      </c>
      <c r="I121" s="56">
        <f t="shared" si="10"/>
        <v>37.115324349733626</v>
      </c>
    </row>
    <row r="122" spans="1:9" ht="22.5" customHeight="1">
      <c r="A122" s="68" t="s">
        <v>94</v>
      </c>
      <c r="B122" s="26" t="s">
        <v>12</v>
      </c>
      <c r="C122" s="60" t="s">
        <v>95</v>
      </c>
      <c r="D122" s="73">
        <v>17885.471570000002</v>
      </c>
      <c r="E122" s="73">
        <v>6434.2239799999998</v>
      </c>
      <c r="F122" s="73">
        <v>6434.2239799999998</v>
      </c>
      <c r="G122" s="56">
        <f t="shared" si="11"/>
        <v>0</v>
      </c>
      <c r="H122" s="56">
        <f t="shared" si="12"/>
        <v>11451.247590000003</v>
      </c>
      <c r="I122" s="56">
        <f t="shared" si="10"/>
        <v>35.974583923145616</v>
      </c>
    </row>
    <row r="123" spans="1:9" ht="22.5" customHeight="1">
      <c r="A123" s="68" t="s">
        <v>94</v>
      </c>
      <c r="B123" s="26" t="s">
        <v>12</v>
      </c>
      <c r="C123" s="60" t="s">
        <v>95</v>
      </c>
      <c r="D123" s="73">
        <v>4907.6670999999997</v>
      </c>
      <c r="E123" s="73">
        <v>3134.0535399999999</v>
      </c>
      <c r="F123" s="73">
        <v>3134.0535399999999</v>
      </c>
      <c r="G123" s="56">
        <f t="shared" si="11"/>
        <v>0</v>
      </c>
      <c r="H123" s="56">
        <f t="shared" si="12"/>
        <v>1773.6135599999998</v>
      </c>
      <c r="I123" s="56">
        <f t="shared" si="10"/>
        <v>63.860353119713444</v>
      </c>
    </row>
    <row r="124" spans="1:9" ht="22.5" customHeight="1">
      <c r="A124" s="68" t="s">
        <v>94</v>
      </c>
      <c r="B124" s="26" t="s">
        <v>12</v>
      </c>
      <c r="C124" s="60" t="s">
        <v>95</v>
      </c>
      <c r="D124" s="73">
        <v>2236.2064799999998</v>
      </c>
      <c r="E124" s="73">
        <v>1508.0281299999999</v>
      </c>
      <c r="F124" s="73">
        <v>1508.0281299999999</v>
      </c>
      <c r="G124" s="56">
        <f t="shared" si="11"/>
        <v>0</v>
      </c>
      <c r="H124" s="56">
        <f t="shared" si="12"/>
        <v>728.17834999999991</v>
      </c>
      <c r="I124" s="56">
        <f t="shared" si="10"/>
        <v>67.436891158637565</v>
      </c>
    </row>
    <row r="125" spans="1:9" ht="28.5" customHeight="1">
      <c r="A125" s="68" t="s">
        <v>94</v>
      </c>
      <c r="B125" s="26" t="s">
        <v>12</v>
      </c>
      <c r="C125" s="60" t="s">
        <v>95</v>
      </c>
      <c r="D125" s="73">
        <v>100</v>
      </c>
      <c r="E125" s="73">
        <v>95.495000000000005</v>
      </c>
      <c r="F125" s="73">
        <v>95.495000000000005</v>
      </c>
      <c r="G125" s="56">
        <f t="shared" si="11"/>
        <v>0</v>
      </c>
      <c r="H125" s="56">
        <f t="shared" si="12"/>
        <v>4.5049999999999955</v>
      </c>
      <c r="I125" s="56">
        <f t="shared" si="10"/>
        <v>95.495000000000005</v>
      </c>
    </row>
    <row r="126" spans="1:9" ht="159.75" customHeight="1">
      <c r="A126" s="71" t="s">
        <v>730</v>
      </c>
      <c r="B126" s="26" t="s">
        <v>12</v>
      </c>
      <c r="C126" s="60" t="s">
        <v>737</v>
      </c>
      <c r="D126" s="73">
        <v>13579.29047</v>
      </c>
      <c r="E126" s="73">
        <v>12088.227000000001</v>
      </c>
      <c r="F126" s="73">
        <v>12088.227000000001</v>
      </c>
      <c r="G126" s="56">
        <f t="shared" si="11"/>
        <v>0</v>
      </c>
      <c r="H126" s="56">
        <f t="shared" si="12"/>
        <v>1491.0634699999991</v>
      </c>
      <c r="I126" s="56">
        <f t="shared" si="10"/>
        <v>89.019577471340455</v>
      </c>
    </row>
    <row r="127" spans="1:9" ht="161.25" customHeight="1">
      <c r="A127" s="71" t="s">
        <v>730</v>
      </c>
      <c r="B127" s="26" t="s">
        <v>12</v>
      </c>
      <c r="C127" s="60" t="s">
        <v>737</v>
      </c>
      <c r="D127" s="73">
        <v>30153.555369999998</v>
      </c>
      <c r="E127" s="73">
        <v>27388.603599999999</v>
      </c>
      <c r="F127" s="73">
        <v>27388.603599999999</v>
      </c>
      <c r="G127" s="56">
        <f t="shared" si="11"/>
        <v>0</v>
      </c>
      <c r="H127" s="56">
        <f t="shared" si="12"/>
        <v>2764.9517699999997</v>
      </c>
      <c r="I127" s="56">
        <f t="shared" si="10"/>
        <v>90.830428663974828</v>
      </c>
    </row>
    <row r="128" spans="1:9" ht="157.5" customHeight="1">
      <c r="A128" s="71" t="s">
        <v>730</v>
      </c>
      <c r="B128" s="26" t="s">
        <v>12</v>
      </c>
      <c r="C128" s="60" t="s">
        <v>737</v>
      </c>
      <c r="D128" s="73">
        <v>8955.2647099999995</v>
      </c>
      <c r="E128" s="73">
        <v>7772.4222799999998</v>
      </c>
      <c r="F128" s="73">
        <v>7772.4222799999998</v>
      </c>
      <c r="G128" s="56">
        <f t="shared" si="11"/>
        <v>0</v>
      </c>
      <c r="H128" s="56">
        <f t="shared" si="12"/>
        <v>1182.8424299999997</v>
      </c>
      <c r="I128" s="56">
        <f t="shared" si="10"/>
        <v>86.791653085595954</v>
      </c>
    </row>
    <row r="129" spans="1:9" ht="21" customHeight="1">
      <c r="A129" s="68" t="s">
        <v>80</v>
      </c>
      <c r="B129" s="26" t="s">
        <v>12</v>
      </c>
      <c r="C129" s="60" t="s">
        <v>738</v>
      </c>
      <c r="D129" s="73">
        <v>14107.74228</v>
      </c>
      <c r="E129" s="73">
        <v>5500.9287999999997</v>
      </c>
      <c r="F129" s="73">
        <v>5500.9287999999997</v>
      </c>
      <c r="G129" s="56">
        <f t="shared" si="11"/>
        <v>0</v>
      </c>
      <c r="H129" s="56">
        <f t="shared" si="12"/>
        <v>8606.8134800000007</v>
      </c>
      <c r="I129" s="56">
        <f t="shared" si="10"/>
        <v>38.99226886075494</v>
      </c>
    </row>
    <row r="130" spans="1:9" ht="21" customHeight="1">
      <c r="A130" s="68" t="s">
        <v>80</v>
      </c>
      <c r="B130" s="26" t="s">
        <v>12</v>
      </c>
      <c r="C130" s="60" t="s">
        <v>738</v>
      </c>
      <c r="D130" s="73">
        <v>471.94695999999999</v>
      </c>
      <c r="E130" s="73">
        <v>0</v>
      </c>
      <c r="F130" s="73">
        <v>0</v>
      </c>
      <c r="G130" s="56">
        <f t="shared" si="11"/>
        <v>0</v>
      </c>
      <c r="H130" s="56">
        <f t="shared" si="12"/>
        <v>471.94695999999999</v>
      </c>
      <c r="I130" s="56">
        <f t="shared" si="10"/>
        <v>0</v>
      </c>
    </row>
    <row r="131" spans="1:9" ht="21" customHeight="1">
      <c r="A131" s="68" t="s">
        <v>80</v>
      </c>
      <c r="B131" s="26" t="s">
        <v>12</v>
      </c>
      <c r="C131" s="60" t="s">
        <v>738</v>
      </c>
      <c r="D131" s="73">
        <v>471.94691999999998</v>
      </c>
      <c r="E131" s="73">
        <v>0</v>
      </c>
      <c r="F131" s="73">
        <v>0</v>
      </c>
      <c r="G131" s="56">
        <f t="shared" si="11"/>
        <v>0</v>
      </c>
      <c r="H131" s="56">
        <f t="shared" si="12"/>
        <v>471.94691999999998</v>
      </c>
      <c r="I131" s="56">
        <f t="shared" si="10"/>
        <v>0</v>
      </c>
    </row>
    <row r="132" spans="1:9" ht="21" customHeight="1">
      <c r="A132" s="68" t="s">
        <v>80</v>
      </c>
      <c r="B132" s="26" t="s">
        <v>12</v>
      </c>
      <c r="C132" s="60" t="s">
        <v>738</v>
      </c>
      <c r="D132" s="73">
        <v>471.94691999999998</v>
      </c>
      <c r="E132" s="73">
        <v>0</v>
      </c>
      <c r="F132" s="73">
        <v>0</v>
      </c>
      <c r="G132" s="56">
        <f t="shared" si="11"/>
        <v>0</v>
      </c>
      <c r="H132" s="56">
        <f t="shared" si="12"/>
        <v>471.94691999999998</v>
      </c>
      <c r="I132" s="56">
        <f t="shared" si="10"/>
        <v>0</v>
      </c>
    </row>
    <row r="133" spans="1:9" ht="21" customHeight="1">
      <c r="A133" s="68" t="s">
        <v>80</v>
      </c>
      <c r="B133" s="61">
        <v>444</v>
      </c>
      <c r="C133" s="60" t="s">
        <v>738</v>
      </c>
      <c r="D133" s="73">
        <v>471.94691999999998</v>
      </c>
      <c r="E133" s="73">
        <v>0</v>
      </c>
      <c r="F133" s="73">
        <v>0</v>
      </c>
      <c r="G133" s="56">
        <f t="shared" si="11"/>
        <v>0</v>
      </c>
      <c r="H133" s="56">
        <f t="shared" si="12"/>
        <v>471.94691999999998</v>
      </c>
      <c r="I133" s="56">
        <f t="shared" si="10"/>
        <v>0</v>
      </c>
    </row>
    <row r="134" spans="1:9" ht="109.5" customHeight="1">
      <c r="A134" s="71" t="s">
        <v>731</v>
      </c>
      <c r="B134" s="26" t="s">
        <v>12</v>
      </c>
      <c r="C134" s="60" t="s">
        <v>569</v>
      </c>
      <c r="D134" s="73">
        <v>7555.14</v>
      </c>
      <c r="E134" s="73">
        <v>0</v>
      </c>
      <c r="F134" s="73">
        <v>0</v>
      </c>
      <c r="G134" s="56">
        <f t="shared" si="11"/>
        <v>0</v>
      </c>
      <c r="H134" s="56">
        <f t="shared" si="12"/>
        <v>7555.14</v>
      </c>
      <c r="I134" s="56">
        <f t="shared" si="10"/>
        <v>0</v>
      </c>
    </row>
    <row r="135" spans="1:9" ht="15.75" hidden="1" customHeight="1">
      <c r="A135" s="19"/>
      <c r="B135" s="24"/>
      <c r="C135" s="20"/>
      <c r="D135" s="22"/>
      <c r="E135" s="22"/>
      <c r="F135" s="23"/>
      <c r="G135" s="22"/>
      <c r="H135" s="22"/>
      <c r="I135" s="20"/>
    </row>
    <row r="136" spans="1:9" s="89" customFormat="1" ht="56.25" customHeight="1">
      <c r="A136" s="15" t="s">
        <v>338</v>
      </c>
      <c r="B136" s="25"/>
      <c r="C136" s="59">
        <v>250000000</v>
      </c>
      <c r="D136" s="18">
        <f>SUM(D137:D180)</f>
        <v>68920.149699999994</v>
      </c>
      <c r="E136" s="18">
        <f>SUM(E137:E180)</f>
        <v>35468.569510000001</v>
      </c>
      <c r="F136" s="18">
        <f>SUM(F137:F180)</f>
        <v>35468.569510000001</v>
      </c>
      <c r="G136" s="18">
        <f t="shared" si="7"/>
        <v>0</v>
      </c>
      <c r="H136" s="18">
        <f t="shared" si="8"/>
        <v>33451.580189999993</v>
      </c>
      <c r="I136" s="18">
        <f t="shared" si="9"/>
        <v>51.463279845429589</v>
      </c>
    </row>
    <row r="137" spans="1:9" ht="141.75" customHeight="1">
      <c r="A137" s="71" t="s">
        <v>744</v>
      </c>
      <c r="B137" s="24" t="s">
        <v>12</v>
      </c>
      <c r="C137" s="60" t="s">
        <v>96</v>
      </c>
      <c r="D137" s="73">
        <v>1439.3541</v>
      </c>
      <c r="E137" s="73">
        <v>820.38685999999996</v>
      </c>
      <c r="F137" s="73">
        <v>820.38685999999996</v>
      </c>
      <c r="G137" s="22">
        <f t="shared" si="7"/>
        <v>0</v>
      </c>
      <c r="H137" s="22">
        <f t="shared" si="8"/>
        <v>618.96724000000006</v>
      </c>
      <c r="I137" s="22">
        <f t="shared" si="9"/>
        <v>56.996875195617257</v>
      </c>
    </row>
    <row r="138" spans="1:9" ht="147.75" customHeight="1">
      <c r="A138" s="71" t="s">
        <v>744</v>
      </c>
      <c r="B138" s="80">
        <v>444</v>
      </c>
      <c r="C138" s="60" t="s">
        <v>96</v>
      </c>
      <c r="D138" s="73">
        <v>150</v>
      </c>
      <c r="E138" s="73">
        <v>110.432</v>
      </c>
      <c r="F138" s="73">
        <v>110.432</v>
      </c>
      <c r="G138" s="22">
        <f t="shared" si="7"/>
        <v>0</v>
      </c>
      <c r="H138" s="22">
        <f t="shared" si="8"/>
        <v>39.567999999999998</v>
      </c>
      <c r="I138" s="22">
        <f t="shared" si="9"/>
        <v>73.62133333333334</v>
      </c>
    </row>
    <row r="139" spans="1:9" ht="136.5" customHeight="1">
      <c r="A139" s="71" t="s">
        <v>744</v>
      </c>
      <c r="B139" s="80">
        <v>444</v>
      </c>
      <c r="C139" s="60" t="s">
        <v>96</v>
      </c>
      <c r="D139" s="73">
        <v>434.68490000000003</v>
      </c>
      <c r="E139" s="73">
        <v>200.08322000000001</v>
      </c>
      <c r="F139" s="73">
        <v>200.08322000000001</v>
      </c>
      <c r="G139" s="22">
        <f t="shared" si="7"/>
        <v>0</v>
      </c>
      <c r="H139" s="22">
        <f t="shared" si="8"/>
        <v>234.60168000000002</v>
      </c>
      <c r="I139" s="22">
        <f t="shared" si="9"/>
        <v>46.029484806120479</v>
      </c>
    </row>
    <row r="140" spans="1:9" ht="137.25" customHeight="1">
      <c r="A140" s="71" t="s">
        <v>744</v>
      </c>
      <c r="B140" s="80">
        <v>444</v>
      </c>
      <c r="C140" s="60" t="s">
        <v>96</v>
      </c>
      <c r="D140" s="73">
        <v>976.36099999999999</v>
      </c>
      <c r="E140" s="73">
        <v>117.08374000000001</v>
      </c>
      <c r="F140" s="73">
        <v>117.08374000000001</v>
      </c>
      <c r="G140" s="22">
        <f t="shared" si="7"/>
        <v>0</v>
      </c>
      <c r="H140" s="22">
        <f t="shared" si="8"/>
        <v>859.27725999999996</v>
      </c>
      <c r="I140" s="22">
        <f t="shared" si="9"/>
        <v>11.991849326222576</v>
      </c>
    </row>
    <row r="141" spans="1:9" ht="54" customHeight="1">
      <c r="A141" s="68" t="s">
        <v>359</v>
      </c>
      <c r="B141" s="80">
        <v>444</v>
      </c>
      <c r="C141" s="60" t="s">
        <v>746</v>
      </c>
      <c r="D141" s="73">
        <v>50</v>
      </c>
      <c r="E141" s="73">
        <v>0</v>
      </c>
      <c r="F141" s="73">
        <v>0</v>
      </c>
      <c r="G141" s="22">
        <f t="shared" si="7"/>
        <v>0</v>
      </c>
      <c r="H141" s="22">
        <f t="shared" si="8"/>
        <v>50</v>
      </c>
      <c r="I141" s="22">
        <f t="shared" si="9"/>
        <v>0</v>
      </c>
    </row>
    <row r="142" spans="1:9" ht="52.5" customHeight="1">
      <c r="A142" s="68" t="s">
        <v>360</v>
      </c>
      <c r="B142" s="80">
        <v>444</v>
      </c>
      <c r="C142" s="60" t="s">
        <v>747</v>
      </c>
      <c r="D142" s="73">
        <v>100</v>
      </c>
      <c r="E142" s="73">
        <v>0</v>
      </c>
      <c r="F142" s="73">
        <v>0</v>
      </c>
      <c r="G142" s="22">
        <f t="shared" si="7"/>
        <v>0</v>
      </c>
      <c r="H142" s="22">
        <f t="shared" si="8"/>
        <v>100</v>
      </c>
      <c r="I142" s="22">
        <f t="shared" si="9"/>
        <v>0</v>
      </c>
    </row>
    <row r="143" spans="1:9" ht="58.5" customHeight="1">
      <c r="A143" s="68" t="s">
        <v>745</v>
      </c>
      <c r="B143" s="80">
        <v>444</v>
      </c>
      <c r="C143" s="60" t="s">
        <v>748</v>
      </c>
      <c r="D143" s="73">
        <v>1782.8481400000001</v>
      </c>
      <c r="E143" s="73">
        <v>0</v>
      </c>
      <c r="F143" s="73">
        <v>0</v>
      </c>
      <c r="G143" s="22">
        <f t="shared" si="7"/>
        <v>0</v>
      </c>
      <c r="H143" s="22">
        <f t="shared" si="8"/>
        <v>1782.8481400000001</v>
      </c>
      <c r="I143" s="22">
        <f t="shared" si="9"/>
        <v>0</v>
      </c>
    </row>
    <row r="144" spans="1:9" ht="86.25" customHeight="1">
      <c r="A144" s="68" t="s">
        <v>727</v>
      </c>
      <c r="B144" s="80">
        <v>444</v>
      </c>
      <c r="C144" s="60" t="s">
        <v>749</v>
      </c>
      <c r="D144" s="73">
        <v>137.07</v>
      </c>
      <c r="E144" s="73">
        <v>39.670749999999998</v>
      </c>
      <c r="F144" s="73">
        <v>39.670749999999998</v>
      </c>
      <c r="G144" s="22">
        <f t="shared" si="7"/>
        <v>0</v>
      </c>
      <c r="H144" s="22">
        <f t="shared" si="8"/>
        <v>97.399249999999995</v>
      </c>
      <c r="I144" s="22">
        <f t="shared" si="9"/>
        <v>28.941963960020427</v>
      </c>
    </row>
    <row r="145" spans="1:9" ht="87" customHeight="1">
      <c r="A145" s="68" t="s">
        <v>727</v>
      </c>
      <c r="B145" s="80">
        <v>444</v>
      </c>
      <c r="C145" s="60" t="s">
        <v>749</v>
      </c>
      <c r="D145" s="73">
        <v>41.395139999999998</v>
      </c>
      <c r="E145" s="73">
        <v>11.980639999999999</v>
      </c>
      <c r="F145" s="73">
        <v>11.980639999999999</v>
      </c>
      <c r="G145" s="22">
        <f t="shared" si="7"/>
        <v>0</v>
      </c>
      <c r="H145" s="22">
        <f t="shared" si="8"/>
        <v>29.414499999999997</v>
      </c>
      <c r="I145" s="22">
        <f t="shared" si="9"/>
        <v>28.942141517095969</v>
      </c>
    </row>
    <row r="146" spans="1:9" ht="21" customHeight="1">
      <c r="A146" s="68" t="s">
        <v>80</v>
      </c>
      <c r="B146" s="80">
        <v>444</v>
      </c>
      <c r="C146" s="60" t="s">
        <v>97</v>
      </c>
      <c r="D146" s="73">
        <v>28286.208330000001</v>
      </c>
      <c r="E146" s="73">
        <v>14512.497009999999</v>
      </c>
      <c r="F146" s="73">
        <v>14512.497009999999</v>
      </c>
      <c r="G146" s="22">
        <f t="shared" si="7"/>
        <v>0</v>
      </c>
      <c r="H146" s="22">
        <f>D145-F145</f>
        <v>29.414499999999997</v>
      </c>
      <c r="I146" s="22">
        <f t="shared" si="9"/>
        <v>51.305911491177923</v>
      </c>
    </row>
    <row r="147" spans="1:9" ht="27.75" customHeight="1">
      <c r="A147" s="68" t="s">
        <v>80</v>
      </c>
      <c r="B147" s="80">
        <v>444</v>
      </c>
      <c r="C147" s="60" t="s">
        <v>97</v>
      </c>
      <c r="D147" s="73">
        <v>8542.4349099999999</v>
      </c>
      <c r="E147" s="73">
        <v>3849.24656</v>
      </c>
      <c r="F147" s="73">
        <v>3849.24656</v>
      </c>
      <c r="G147" s="22">
        <f t="shared" si="7"/>
        <v>0</v>
      </c>
      <c r="H147" s="22">
        <f t="shared" ref="H147:H180" si="13">D146-F146</f>
        <v>13773.711320000002</v>
      </c>
      <c r="I147" s="22">
        <f t="shared" si="9"/>
        <v>45.060297216827138</v>
      </c>
    </row>
    <row r="148" spans="1:9" ht="32.25" customHeight="1">
      <c r="A148" s="68" t="s">
        <v>340</v>
      </c>
      <c r="B148" s="80">
        <v>444</v>
      </c>
      <c r="C148" s="60" t="s">
        <v>342</v>
      </c>
      <c r="D148" s="73">
        <v>14.076000000000001</v>
      </c>
      <c r="E148" s="73">
        <v>11.726800000000001</v>
      </c>
      <c r="F148" s="73">
        <v>11.726800000000001</v>
      </c>
      <c r="G148" s="22">
        <f t="shared" si="7"/>
        <v>0</v>
      </c>
      <c r="H148" s="22">
        <f t="shared" si="13"/>
        <v>4693.1883500000004</v>
      </c>
      <c r="I148" s="22">
        <f t="shared" si="9"/>
        <v>83.310599602159712</v>
      </c>
    </row>
    <row r="149" spans="1:9" ht="32.25" customHeight="1">
      <c r="A149" s="68" t="s">
        <v>82</v>
      </c>
      <c r="B149" s="80">
        <v>444</v>
      </c>
      <c r="C149" s="60" t="s">
        <v>98</v>
      </c>
      <c r="D149" s="73">
        <v>770</v>
      </c>
      <c r="E149" s="73">
        <v>172.38011</v>
      </c>
      <c r="F149" s="73">
        <v>172.38011</v>
      </c>
      <c r="G149" s="22">
        <f t="shared" si="7"/>
        <v>0</v>
      </c>
      <c r="H149" s="22">
        <f t="shared" si="13"/>
        <v>2.3491999999999997</v>
      </c>
      <c r="I149" s="22">
        <f t="shared" si="9"/>
        <v>22.387027272727273</v>
      </c>
    </row>
    <row r="150" spans="1:9" ht="22.5" customHeight="1">
      <c r="A150" s="68" t="s">
        <v>48</v>
      </c>
      <c r="B150" s="80">
        <v>444</v>
      </c>
      <c r="C150" s="60" t="s">
        <v>99</v>
      </c>
      <c r="D150" s="73">
        <v>496</v>
      </c>
      <c r="E150" s="73">
        <v>239.94800000000001</v>
      </c>
      <c r="F150" s="73">
        <v>239.94800000000001</v>
      </c>
      <c r="G150" s="22">
        <f t="shared" si="7"/>
        <v>0</v>
      </c>
      <c r="H150" s="22">
        <f t="shared" si="13"/>
        <v>597.61988999999994</v>
      </c>
      <c r="I150" s="22">
        <f t="shared" si="9"/>
        <v>48.376612903225805</v>
      </c>
    </row>
    <row r="151" spans="1:9" ht="43.5" customHeight="1">
      <c r="A151" s="68" t="s">
        <v>729</v>
      </c>
      <c r="B151" s="80">
        <v>444</v>
      </c>
      <c r="C151" s="60" t="s">
        <v>750</v>
      </c>
      <c r="D151" s="73">
        <v>70</v>
      </c>
      <c r="E151" s="73">
        <v>29.88</v>
      </c>
      <c r="F151" s="73">
        <v>29.88</v>
      </c>
      <c r="G151" s="22">
        <f t="shared" si="7"/>
        <v>0</v>
      </c>
      <c r="H151" s="22">
        <f t="shared" si="13"/>
        <v>256.05200000000002</v>
      </c>
      <c r="I151" s="22">
        <f t="shared" si="9"/>
        <v>42.685714285714283</v>
      </c>
    </row>
    <row r="152" spans="1:9" ht="21" customHeight="1">
      <c r="A152" s="68" t="s">
        <v>84</v>
      </c>
      <c r="B152" s="80">
        <v>444</v>
      </c>
      <c r="C152" s="60" t="s">
        <v>100</v>
      </c>
      <c r="D152" s="73">
        <v>913</v>
      </c>
      <c r="E152" s="73">
        <v>348.3725</v>
      </c>
      <c r="F152" s="73">
        <v>348.3725</v>
      </c>
      <c r="G152" s="22">
        <f t="shared" si="7"/>
        <v>0</v>
      </c>
      <c r="H152" s="22">
        <f t="shared" si="13"/>
        <v>40.120000000000005</v>
      </c>
      <c r="I152" s="22">
        <f t="shared" si="9"/>
        <v>38.156900328587071</v>
      </c>
    </row>
    <row r="153" spans="1:9" ht="21" customHeight="1">
      <c r="A153" s="68" t="s">
        <v>101</v>
      </c>
      <c r="B153" s="80">
        <v>444</v>
      </c>
      <c r="C153" s="60" t="s">
        <v>102</v>
      </c>
      <c r="D153" s="73">
        <v>25</v>
      </c>
      <c r="E153" s="73">
        <v>0</v>
      </c>
      <c r="F153" s="73">
        <v>0</v>
      </c>
      <c r="G153" s="22">
        <f t="shared" si="7"/>
        <v>0</v>
      </c>
      <c r="H153" s="22">
        <f t="shared" si="13"/>
        <v>564.62750000000005</v>
      </c>
      <c r="I153" s="22">
        <f t="shared" si="9"/>
        <v>0</v>
      </c>
    </row>
    <row r="154" spans="1:9" ht="21" customHeight="1">
      <c r="A154" s="68" t="s">
        <v>88</v>
      </c>
      <c r="B154" s="80">
        <v>444</v>
      </c>
      <c r="C154" s="60" t="s">
        <v>103</v>
      </c>
      <c r="D154" s="73">
        <v>34.021619999999999</v>
      </c>
      <c r="E154" s="73">
        <v>26.64471</v>
      </c>
      <c r="F154" s="73">
        <v>26.64471</v>
      </c>
      <c r="G154" s="22">
        <f t="shared" si="7"/>
        <v>0</v>
      </c>
      <c r="H154" s="22">
        <f t="shared" si="13"/>
        <v>25</v>
      </c>
      <c r="I154" s="22">
        <f t="shared" si="9"/>
        <v>78.316993723402945</v>
      </c>
    </row>
    <row r="155" spans="1:9" ht="21" customHeight="1">
      <c r="A155" s="68" t="s">
        <v>88</v>
      </c>
      <c r="B155" s="80">
        <v>444</v>
      </c>
      <c r="C155" s="60" t="s">
        <v>103</v>
      </c>
      <c r="D155" s="73">
        <v>1478.57528</v>
      </c>
      <c r="E155" s="73">
        <v>813.63422000000003</v>
      </c>
      <c r="F155" s="73">
        <v>813.63422000000003</v>
      </c>
      <c r="G155" s="22">
        <f t="shared" si="7"/>
        <v>0</v>
      </c>
      <c r="H155" s="22">
        <f t="shared" si="13"/>
        <v>7.3769099999999987</v>
      </c>
      <c r="I155" s="22">
        <f t="shared" si="9"/>
        <v>55.028258013349173</v>
      </c>
    </row>
    <row r="156" spans="1:9" ht="21" customHeight="1">
      <c r="A156" s="68" t="s">
        <v>55</v>
      </c>
      <c r="B156" s="80">
        <v>444</v>
      </c>
      <c r="C156" s="60" t="s">
        <v>751</v>
      </c>
      <c r="D156" s="73">
        <v>400</v>
      </c>
      <c r="E156" s="73">
        <v>0</v>
      </c>
      <c r="F156" s="73">
        <v>0</v>
      </c>
      <c r="G156" s="22">
        <f t="shared" si="7"/>
        <v>0</v>
      </c>
      <c r="H156" s="22">
        <f t="shared" si="13"/>
        <v>664.94105999999999</v>
      </c>
      <c r="I156" s="22">
        <f t="shared" si="9"/>
        <v>0</v>
      </c>
    </row>
    <row r="157" spans="1:9" ht="21" customHeight="1">
      <c r="A157" s="68" t="s">
        <v>468</v>
      </c>
      <c r="B157" s="80">
        <v>444</v>
      </c>
      <c r="C157" s="60" t="s">
        <v>470</v>
      </c>
      <c r="D157" s="73">
        <v>476.0326</v>
      </c>
      <c r="E157" s="73">
        <v>322.54397999999998</v>
      </c>
      <c r="F157" s="73">
        <v>322.54397999999998</v>
      </c>
      <c r="G157" s="22">
        <f t="shared" si="7"/>
        <v>0</v>
      </c>
      <c r="H157" s="22">
        <f t="shared" si="13"/>
        <v>400</v>
      </c>
      <c r="I157" s="22">
        <f t="shared" si="9"/>
        <v>67.756699856270345</v>
      </c>
    </row>
    <row r="158" spans="1:9" ht="21" customHeight="1">
      <c r="A158" s="68" t="s">
        <v>90</v>
      </c>
      <c r="B158" s="80">
        <v>444</v>
      </c>
      <c r="C158" s="60" t="s">
        <v>104</v>
      </c>
      <c r="D158" s="73">
        <v>1455.1623999999999</v>
      </c>
      <c r="E158" s="73">
        <v>927.28855999999996</v>
      </c>
      <c r="F158" s="73">
        <v>927.28855999999996</v>
      </c>
      <c r="G158" s="22">
        <f t="shared" si="7"/>
        <v>0</v>
      </c>
      <c r="H158" s="22">
        <f t="shared" si="13"/>
        <v>153.48862000000003</v>
      </c>
      <c r="I158" s="22">
        <f t="shared" si="9"/>
        <v>63.724059939976463</v>
      </c>
    </row>
    <row r="159" spans="1:9" ht="21" customHeight="1">
      <c r="A159" s="68" t="s">
        <v>90</v>
      </c>
      <c r="B159" s="80">
        <v>444</v>
      </c>
      <c r="C159" s="60" t="s">
        <v>104</v>
      </c>
      <c r="D159" s="73">
        <v>7</v>
      </c>
      <c r="E159" s="73">
        <v>0</v>
      </c>
      <c r="F159" s="73">
        <v>0</v>
      </c>
      <c r="G159" s="22">
        <f t="shared" si="7"/>
        <v>0</v>
      </c>
      <c r="H159" s="22">
        <f t="shared" si="13"/>
        <v>527.87383999999997</v>
      </c>
      <c r="I159" s="22">
        <f t="shared" si="9"/>
        <v>0</v>
      </c>
    </row>
    <row r="160" spans="1:9" ht="21" customHeight="1">
      <c r="A160" s="68" t="s">
        <v>90</v>
      </c>
      <c r="B160" s="80">
        <v>444</v>
      </c>
      <c r="C160" s="60" t="s">
        <v>104</v>
      </c>
      <c r="D160" s="73">
        <v>4.5</v>
      </c>
      <c r="E160" s="73">
        <v>0.27351999999999999</v>
      </c>
      <c r="F160" s="73">
        <v>0.27351999999999999</v>
      </c>
      <c r="G160" s="22">
        <f t="shared" si="7"/>
        <v>0</v>
      </c>
      <c r="H160" s="22">
        <f t="shared" si="13"/>
        <v>7</v>
      </c>
      <c r="I160" s="22">
        <f t="shared" si="9"/>
        <v>6.0782222222222213</v>
      </c>
    </row>
    <row r="161" spans="1:9" ht="21" customHeight="1">
      <c r="A161" s="68" t="s">
        <v>92</v>
      </c>
      <c r="B161" s="80">
        <v>444</v>
      </c>
      <c r="C161" s="60" t="s">
        <v>105</v>
      </c>
      <c r="D161" s="73">
        <v>45.2</v>
      </c>
      <c r="E161" s="73">
        <v>20.7</v>
      </c>
      <c r="F161" s="73">
        <v>20.7</v>
      </c>
      <c r="G161" s="22">
        <f t="shared" si="7"/>
        <v>0</v>
      </c>
      <c r="H161" s="22">
        <f t="shared" si="13"/>
        <v>4.2264800000000005</v>
      </c>
      <c r="I161" s="22">
        <f t="shared" si="9"/>
        <v>45.796460176991147</v>
      </c>
    </row>
    <row r="162" spans="1:9" ht="21" customHeight="1">
      <c r="A162" s="68" t="s">
        <v>94</v>
      </c>
      <c r="B162" s="80">
        <v>444</v>
      </c>
      <c r="C162" s="60" t="s">
        <v>106</v>
      </c>
      <c r="D162" s="73">
        <v>2213.2785800000001</v>
      </c>
      <c r="E162" s="73">
        <v>1130.0166200000001</v>
      </c>
      <c r="F162" s="73">
        <v>1130.0166200000001</v>
      </c>
      <c r="G162" s="22">
        <f t="shared" si="7"/>
        <v>0</v>
      </c>
      <c r="H162" s="22">
        <f t="shared" si="13"/>
        <v>24.500000000000004</v>
      </c>
      <c r="I162" s="22">
        <f t="shared" si="9"/>
        <v>51.056230797661271</v>
      </c>
    </row>
    <row r="163" spans="1:9" ht="164.25" customHeight="1">
      <c r="A163" s="71" t="s">
        <v>730</v>
      </c>
      <c r="B163" s="80">
        <v>444</v>
      </c>
      <c r="C163" s="60" t="s">
        <v>752</v>
      </c>
      <c r="D163" s="73">
        <v>3653.8550399999999</v>
      </c>
      <c r="E163" s="73">
        <v>3264.2314999999999</v>
      </c>
      <c r="F163" s="73">
        <v>3264.2314999999999</v>
      </c>
      <c r="G163" s="22">
        <f t="shared" si="7"/>
        <v>0</v>
      </c>
      <c r="H163" s="22">
        <f t="shared" si="13"/>
        <v>1083.26196</v>
      </c>
      <c r="I163" s="22">
        <f t="shared" si="9"/>
        <v>89.336644838542909</v>
      </c>
    </row>
    <row r="164" spans="1:9" ht="156" customHeight="1">
      <c r="A164" s="71" t="s">
        <v>730</v>
      </c>
      <c r="B164" s="80">
        <v>444</v>
      </c>
      <c r="C164" s="60" t="s">
        <v>752</v>
      </c>
      <c r="D164" s="73">
        <v>1103.4642200000001</v>
      </c>
      <c r="E164" s="73">
        <v>985.79790000000003</v>
      </c>
      <c r="F164" s="73">
        <v>985.79790000000003</v>
      </c>
      <c r="G164" s="22">
        <f t="shared" si="7"/>
        <v>0</v>
      </c>
      <c r="H164" s="22">
        <f t="shared" si="13"/>
        <v>389.62354000000005</v>
      </c>
      <c r="I164" s="22">
        <f t="shared" si="9"/>
        <v>89.336643828832081</v>
      </c>
    </row>
    <row r="165" spans="1:9" ht="21" customHeight="1">
      <c r="A165" s="68" t="s">
        <v>80</v>
      </c>
      <c r="B165" s="80">
        <v>444</v>
      </c>
      <c r="C165" s="60" t="s">
        <v>107</v>
      </c>
      <c r="D165" s="73">
        <v>8495.7117899999994</v>
      </c>
      <c r="E165" s="73">
        <v>4376.06167</v>
      </c>
      <c r="F165" s="73">
        <v>4376.06167</v>
      </c>
      <c r="G165" s="22">
        <f t="shared" si="7"/>
        <v>0</v>
      </c>
      <c r="H165" s="22">
        <f t="shared" si="13"/>
        <v>117.66632000000004</v>
      </c>
      <c r="I165" s="22">
        <f t="shared" si="9"/>
        <v>51.509064551258753</v>
      </c>
    </row>
    <row r="166" spans="1:9" ht="21" customHeight="1">
      <c r="A166" s="68" t="s">
        <v>80</v>
      </c>
      <c r="B166" s="80">
        <v>444</v>
      </c>
      <c r="C166" s="60" t="s">
        <v>107</v>
      </c>
      <c r="D166" s="73">
        <v>2565.7049699999998</v>
      </c>
      <c r="E166" s="73">
        <v>1231.2970600000001</v>
      </c>
      <c r="F166" s="73">
        <v>1231.2970600000001</v>
      </c>
      <c r="G166" s="22">
        <f t="shared" si="7"/>
        <v>0</v>
      </c>
      <c r="H166" s="22">
        <f t="shared" si="13"/>
        <v>4119.6501199999993</v>
      </c>
      <c r="I166" s="22">
        <f t="shared" si="9"/>
        <v>47.990594179657379</v>
      </c>
    </row>
    <row r="167" spans="1:9" ht="32.25" customHeight="1">
      <c r="A167" s="68" t="s">
        <v>82</v>
      </c>
      <c r="B167" s="80">
        <v>444</v>
      </c>
      <c r="C167" s="60" t="s">
        <v>108</v>
      </c>
      <c r="D167" s="73">
        <v>220</v>
      </c>
      <c r="E167" s="73">
        <v>56</v>
      </c>
      <c r="F167" s="73">
        <v>56</v>
      </c>
      <c r="G167" s="22">
        <f t="shared" si="7"/>
        <v>0</v>
      </c>
      <c r="H167" s="22">
        <f t="shared" si="13"/>
        <v>1334.4079099999997</v>
      </c>
      <c r="I167" s="22">
        <f t="shared" si="9"/>
        <v>25.454545454545453</v>
      </c>
    </row>
    <row r="168" spans="1:9" ht="22.5" customHeight="1">
      <c r="A168" s="68" t="s">
        <v>48</v>
      </c>
      <c r="B168" s="80">
        <v>444</v>
      </c>
      <c r="C168" s="60" t="s">
        <v>109</v>
      </c>
      <c r="D168" s="73">
        <v>170</v>
      </c>
      <c r="E168" s="73">
        <v>20.14</v>
      </c>
      <c r="F168" s="73">
        <v>20.14</v>
      </c>
      <c r="G168" s="22">
        <f t="shared" si="7"/>
        <v>0</v>
      </c>
      <c r="H168" s="22">
        <f t="shared" si="13"/>
        <v>164</v>
      </c>
      <c r="I168" s="22">
        <f t="shared" si="9"/>
        <v>11.847058823529412</v>
      </c>
    </row>
    <row r="169" spans="1:9" ht="51" customHeight="1">
      <c r="A169" s="68" t="s">
        <v>729</v>
      </c>
      <c r="B169" s="80">
        <v>444</v>
      </c>
      <c r="C169" s="60" t="s">
        <v>753</v>
      </c>
      <c r="D169" s="73">
        <v>40</v>
      </c>
      <c r="E169" s="73">
        <v>0</v>
      </c>
      <c r="F169" s="73">
        <v>0</v>
      </c>
      <c r="G169" s="22">
        <f t="shared" si="7"/>
        <v>0</v>
      </c>
      <c r="H169" s="22">
        <f t="shared" si="13"/>
        <v>149.86000000000001</v>
      </c>
      <c r="I169" s="22">
        <f t="shared" si="9"/>
        <v>0</v>
      </c>
    </row>
    <row r="170" spans="1:9" ht="21.75" customHeight="1">
      <c r="A170" s="68" t="s">
        <v>84</v>
      </c>
      <c r="B170" s="80">
        <v>444</v>
      </c>
      <c r="C170" s="60" t="s">
        <v>110</v>
      </c>
      <c r="D170" s="73">
        <v>5</v>
      </c>
      <c r="E170" s="73">
        <v>0</v>
      </c>
      <c r="F170" s="73">
        <v>0</v>
      </c>
      <c r="G170" s="22">
        <f t="shared" si="7"/>
        <v>0</v>
      </c>
      <c r="H170" s="22">
        <f t="shared" si="13"/>
        <v>40</v>
      </c>
      <c r="I170" s="22">
        <f t="shared" si="9"/>
        <v>0</v>
      </c>
    </row>
    <row r="171" spans="1:9" ht="21.75" customHeight="1">
      <c r="A171" s="68" t="s">
        <v>90</v>
      </c>
      <c r="B171" s="80">
        <v>444</v>
      </c>
      <c r="C171" s="60" t="s">
        <v>471</v>
      </c>
      <c r="D171" s="73">
        <v>111</v>
      </c>
      <c r="E171" s="73">
        <v>1</v>
      </c>
      <c r="F171" s="73">
        <v>1</v>
      </c>
      <c r="G171" s="22">
        <f t="shared" si="7"/>
        <v>0</v>
      </c>
      <c r="H171" s="22">
        <f t="shared" si="13"/>
        <v>5</v>
      </c>
      <c r="I171" s="22">
        <f t="shared" si="9"/>
        <v>0.90090090090090091</v>
      </c>
    </row>
    <row r="172" spans="1:9" ht="21.75" customHeight="1">
      <c r="A172" s="68" t="s">
        <v>90</v>
      </c>
      <c r="B172" s="80">
        <v>444</v>
      </c>
      <c r="C172" s="60" t="s">
        <v>471</v>
      </c>
      <c r="D172" s="73">
        <v>2</v>
      </c>
      <c r="E172" s="73">
        <v>0</v>
      </c>
      <c r="F172" s="73">
        <v>0</v>
      </c>
      <c r="G172" s="22">
        <f t="shared" si="7"/>
        <v>0</v>
      </c>
      <c r="H172" s="22">
        <f t="shared" si="13"/>
        <v>110</v>
      </c>
      <c r="I172" s="22">
        <f t="shared" si="9"/>
        <v>0</v>
      </c>
    </row>
    <row r="173" spans="1:9" ht="21.75" customHeight="1">
      <c r="A173" s="68" t="s">
        <v>92</v>
      </c>
      <c r="B173" s="80">
        <v>444</v>
      </c>
      <c r="C173" s="60" t="s">
        <v>111</v>
      </c>
      <c r="D173" s="73">
        <v>80</v>
      </c>
      <c r="E173" s="73">
        <v>67.219930000000005</v>
      </c>
      <c r="F173" s="73">
        <v>67.219930000000005</v>
      </c>
      <c r="G173" s="22">
        <f t="shared" si="7"/>
        <v>0</v>
      </c>
      <c r="H173" s="22">
        <f t="shared" si="13"/>
        <v>2</v>
      </c>
      <c r="I173" s="22">
        <f t="shared" si="9"/>
        <v>84.024912499999999</v>
      </c>
    </row>
    <row r="174" spans="1:9" ht="21.75" customHeight="1">
      <c r="A174" s="68" t="s">
        <v>94</v>
      </c>
      <c r="B174" s="80">
        <v>444</v>
      </c>
      <c r="C174" s="60" t="s">
        <v>112</v>
      </c>
      <c r="D174" s="73">
        <v>335.36489</v>
      </c>
      <c r="E174" s="73">
        <v>158.05427</v>
      </c>
      <c r="F174" s="73">
        <v>158.05427</v>
      </c>
      <c r="G174" s="22">
        <f t="shared" si="7"/>
        <v>0</v>
      </c>
      <c r="H174" s="22">
        <f t="shared" si="13"/>
        <v>12.780069999999995</v>
      </c>
      <c r="I174" s="22">
        <f t="shared" si="9"/>
        <v>47.129045023168651</v>
      </c>
    </row>
    <row r="175" spans="1:9" ht="157.5" customHeight="1">
      <c r="A175" s="71" t="s">
        <v>730</v>
      </c>
      <c r="B175" s="80">
        <v>444</v>
      </c>
      <c r="C175" s="60" t="s">
        <v>754</v>
      </c>
      <c r="D175" s="73">
        <v>1061.25596</v>
      </c>
      <c r="E175" s="73">
        <v>938.24045999999998</v>
      </c>
      <c r="F175" s="73">
        <v>938.24045999999998</v>
      </c>
      <c r="G175" s="22">
        <f t="shared" si="7"/>
        <v>0</v>
      </c>
      <c r="H175" s="22">
        <f t="shared" si="13"/>
        <v>177.31062</v>
      </c>
      <c r="I175" s="22">
        <f t="shared" si="9"/>
        <v>88.408498549209554</v>
      </c>
    </row>
    <row r="176" spans="1:9" ht="147.75" customHeight="1">
      <c r="A176" s="71" t="s">
        <v>730</v>
      </c>
      <c r="B176" s="80">
        <v>444</v>
      </c>
      <c r="C176" s="60" t="s">
        <v>754</v>
      </c>
      <c r="D176" s="73">
        <v>320.49930000000001</v>
      </c>
      <c r="E176" s="73">
        <v>279.68536</v>
      </c>
      <c r="F176" s="73">
        <v>279.68536</v>
      </c>
      <c r="G176" s="22">
        <f t="shared" si="7"/>
        <v>0</v>
      </c>
      <c r="H176" s="22">
        <f t="shared" si="13"/>
        <v>123.01549999999997</v>
      </c>
      <c r="I176" s="22">
        <f t="shared" si="9"/>
        <v>87.265513528422673</v>
      </c>
    </row>
    <row r="177" spans="1:9" ht="23.25" customHeight="1">
      <c r="A177" s="68" t="s">
        <v>80</v>
      </c>
      <c r="B177" s="80">
        <v>444</v>
      </c>
      <c r="C177" s="60" t="s">
        <v>113</v>
      </c>
      <c r="D177" s="73">
        <v>77.190479999999994</v>
      </c>
      <c r="E177" s="73">
        <v>53.140329999999999</v>
      </c>
      <c r="F177" s="73">
        <v>53.140329999999999</v>
      </c>
      <c r="G177" s="22">
        <f t="shared" si="7"/>
        <v>0</v>
      </c>
      <c r="H177" s="22">
        <f t="shared" si="13"/>
        <v>40.813940000000002</v>
      </c>
      <c r="I177" s="22">
        <f t="shared" si="9"/>
        <v>68.843113814035107</v>
      </c>
    </row>
    <row r="178" spans="1:9" ht="23.25" customHeight="1">
      <c r="A178" s="68" t="s">
        <v>80</v>
      </c>
      <c r="B178" s="80">
        <v>444</v>
      </c>
      <c r="C178" s="60" t="s">
        <v>113</v>
      </c>
      <c r="D178" s="73">
        <v>23.311520000000002</v>
      </c>
      <c r="E178" s="73">
        <v>19.32272</v>
      </c>
      <c r="F178" s="73">
        <v>19.32272</v>
      </c>
      <c r="G178" s="22">
        <f t="shared" si="7"/>
        <v>0</v>
      </c>
      <c r="H178" s="22">
        <f t="shared" si="13"/>
        <v>24.050149999999995</v>
      </c>
      <c r="I178" s="22">
        <f t="shared" si="9"/>
        <v>82.889146653671659</v>
      </c>
    </row>
    <row r="179" spans="1:9" ht="153" customHeight="1">
      <c r="A179" s="71" t="s">
        <v>730</v>
      </c>
      <c r="B179" s="80">
        <v>444</v>
      </c>
      <c r="C179" s="60" t="s">
        <v>755</v>
      </c>
      <c r="D179" s="73">
        <v>240.85140000000001</v>
      </c>
      <c r="E179" s="73">
        <v>240.85140000000001</v>
      </c>
      <c r="F179" s="73">
        <v>240.85140000000001</v>
      </c>
      <c r="G179" s="22">
        <f t="shared" si="7"/>
        <v>0</v>
      </c>
      <c r="H179" s="22">
        <f t="shared" si="13"/>
        <v>3.9888000000000012</v>
      </c>
      <c r="I179" s="22">
        <f t="shared" si="9"/>
        <v>100</v>
      </c>
    </row>
    <row r="180" spans="1:9" ht="159" customHeight="1">
      <c r="A180" s="71" t="s">
        <v>730</v>
      </c>
      <c r="B180" s="80">
        <v>444</v>
      </c>
      <c r="C180" s="60" t="s">
        <v>755</v>
      </c>
      <c r="D180" s="73">
        <v>72.737129999999993</v>
      </c>
      <c r="E180" s="73">
        <v>72.737110000000001</v>
      </c>
      <c r="F180" s="73">
        <v>72.737110000000001</v>
      </c>
      <c r="G180" s="22">
        <f t="shared" si="7"/>
        <v>0</v>
      </c>
      <c r="H180" s="22">
        <f t="shared" si="13"/>
        <v>0</v>
      </c>
      <c r="I180" s="22">
        <f t="shared" si="9"/>
        <v>99.999972503726781</v>
      </c>
    </row>
    <row r="181" spans="1:9" s="88" customFormat="1" ht="60" customHeight="1">
      <c r="A181" s="212" t="s">
        <v>621</v>
      </c>
      <c r="B181" s="213"/>
      <c r="C181" s="213"/>
      <c r="D181" s="213"/>
      <c r="E181" s="213"/>
      <c r="F181" s="213"/>
      <c r="G181" s="213"/>
      <c r="H181" s="213"/>
      <c r="I181" s="213"/>
    </row>
    <row r="182" spans="1:9" s="87" customFormat="1" ht="29.25" customHeight="1">
      <c r="A182" s="27" t="s">
        <v>1</v>
      </c>
      <c r="B182" s="28"/>
      <c r="C182" s="185" t="s">
        <v>624</v>
      </c>
      <c r="D182" s="120">
        <f>D184+D202+D215+D250+D253+D255</f>
        <v>24675.539980000001</v>
      </c>
      <c r="E182" s="120">
        <f>E184+E202+E215+E250+E253+E255</f>
        <v>10255.11327</v>
      </c>
      <c r="F182" s="120">
        <f>F184+F202+F215+F250+F253+F255</f>
        <v>10255.11327</v>
      </c>
      <c r="G182" s="120">
        <f t="shared" si="7"/>
        <v>0</v>
      </c>
      <c r="H182" s="120">
        <f t="shared" si="8"/>
        <v>14420.426710000002</v>
      </c>
      <c r="I182" s="120">
        <f t="shared" si="9"/>
        <v>41.559833253140418</v>
      </c>
    </row>
    <row r="183" spans="1:9" ht="31.5" customHeight="1">
      <c r="A183" s="29" t="s">
        <v>5</v>
      </c>
      <c r="B183" s="30"/>
      <c r="C183" s="30"/>
      <c r="D183" s="31"/>
      <c r="E183" s="31"/>
      <c r="F183" s="112"/>
      <c r="G183" s="32"/>
      <c r="H183" s="32"/>
      <c r="I183" s="32"/>
    </row>
    <row r="184" spans="1:9" s="89" customFormat="1" ht="60.75" customHeight="1">
      <c r="A184" s="136" t="s">
        <v>622</v>
      </c>
      <c r="B184" s="16"/>
      <c r="C184" s="75" t="s">
        <v>623</v>
      </c>
      <c r="D184" s="132">
        <f>SUM(D185:D201)</f>
        <v>3696.5379000000003</v>
      </c>
      <c r="E184" s="132">
        <f>SUM(E185:E201)</f>
        <v>1921.61535</v>
      </c>
      <c r="F184" s="132">
        <f>SUM(F185:F201)</f>
        <v>1921.61535</v>
      </c>
      <c r="G184" s="18">
        <f t="shared" si="7"/>
        <v>0</v>
      </c>
      <c r="H184" s="34">
        <f t="shared" ref="H184:H252" si="14">D184-F184</f>
        <v>1774.9225500000002</v>
      </c>
      <c r="I184" s="18">
        <f t="shared" ref="I184:I253" si="15">F184/D184*100</f>
        <v>51.984191748717087</v>
      </c>
    </row>
    <row r="185" spans="1:9" s="89" customFormat="1" ht="121.5" customHeight="1">
      <c r="A185" s="71" t="s">
        <v>625</v>
      </c>
      <c r="B185" s="107">
        <v>441</v>
      </c>
      <c r="C185" s="60" t="s">
        <v>628</v>
      </c>
      <c r="D185" s="73">
        <v>773.33699999999999</v>
      </c>
      <c r="E185" s="73">
        <v>337.24689999999998</v>
      </c>
      <c r="F185" s="73">
        <v>337.24689999999998</v>
      </c>
      <c r="G185" s="23">
        <f t="shared" si="7"/>
        <v>0</v>
      </c>
      <c r="H185" s="186">
        <f t="shared" si="14"/>
        <v>436.09010000000001</v>
      </c>
      <c r="I185" s="23">
        <f t="shared" si="15"/>
        <v>43.609306162772505</v>
      </c>
    </row>
    <row r="186" spans="1:9" s="89" customFormat="1" ht="117.75" customHeight="1">
      <c r="A186" s="71" t="s">
        <v>625</v>
      </c>
      <c r="B186" s="107">
        <v>441</v>
      </c>
      <c r="C186" s="60" t="s">
        <v>628</v>
      </c>
      <c r="D186" s="73">
        <v>52.73</v>
      </c>
      <c r="E186" s="73">
        <v>0</v>
      </c>
      <c r="F186" s="73">
        <v>0</v>
      </c>
      <c r="G186" s="23">
        <f t="shared" ref="G186:G201" si="16">E186-F186</f>
        <v>0</v>
      </c>
      <c r="H186" s="186">
        <f t="shared" si="14"/>
        <v>52.73</v>
      </c>
      <c r="I186" s="23">
        <f t="shared" si="15"/>
        <v>0</v>
      </c>
    </row>
    <row r="187" spans="1:9" s="89" customFormat="1" ht="106.5" customHeight="1">
      <c r="A187" s="71" t="s">
        <v>625</v>
      </c>
      <c r="B187" s="107">
        <v>441</v>
      </c>
      <c r="C187" s="60" t="s">
        <v>628</v>
      </c>
      <c r="D187" s="73">
        <v>191.03299999999999</v>
      </c>
      <c r="E187" s="73">
        <v>94.871600000000001</v>
      </c>
      <c r="F187" s="73">
        <v>94.871600000000001</v>
      </c>
      <c r="G187" s="23">
        <f t="shared" si="16"/>
        <v>0</v>
      </c>
      <c r="H187" s="186">
        <f t="shared" si="14"/>
        <v>96.161399999999986</v>
      </c>
      <c r="I187" s="23">
        <f t="shared" si="15"/>
        <v>49.662414347259379</v>
      </c>
    </row>
    <row r="188" spans="1:9" s="89" customFormat="1" ht="107.25" customHeight="1">
      <c r="A188" s="71" t="s">
        <v>625</v>
      </c>
      <c r="B188" s="107">
        <v>441</v>
      </c>
      <c r="C188" s="60" t="s">
        <v>628</v>
      </c>
      <c r="D188" s="73">
        <v>25.4</v>
      </c>
      <c r="E188" s="73">
        <v>0</v>
      </c>
      <c r="F188" s="73">
        <v>0</v>
      </c>
      <c r="G188" s="23">
        <f t="shared" si="16"/>
        <v>0</v>
      </c>
      <c r="H188" s="186">
        <f t="shared" si="14"/>
        <v>25.4</v>
      </c>
      <c r="I188" s="23">
        <f t="shared" si="15"/>
        <v>0</v>
      </c>
    </row>
    <row r="189" spans="1:9" s="89" customFormat="1" ht="38.25" customHeight="1">
      <c r="A189" s="68" t="s">
        <v>1272</v>
      </c>
      <c r="B189" s="107">
        <v>441</v>
      </c>
      <c r="C189" s="60" t="s">
        <v>629</v>
      </c>
      <c r="D189" s="73">
        <v>18</v>
      </c>
      <c r="E189" s="73">
        <v>0</v>
      </c>
      <c r="F189" s="73">
        <v>0</v>
      </c>
      <c r="G189" s="23">
        <f t="shared" si="16"/>
        <v>0</v>
      </c>
      <c r="H189" s="186">
        <f t="shared" si="14"/>
        <v>18</v>
      </c>
      <c r="I189" s="23">
        <f t="shared" si="15"/>
        <v>0</v>
      </c>
    </row>
    <row r="190" spans="1:9" s="89" customFormat="1" ht="43.5" customHeight="1">
      <c r="A190" s="68" t="s">
        <v>626</v>
      </c>
      <c r="B190" s="107">
        <v>441</v>
      </c>
      <c r="C190" s="60" t="s">
        <v>630</v>
      </c>
      <c r="D190" s="73">
        <v>18.5</v>
      </c>
      <c r="E190" s="73">
        <v>0</v>
      </c>
      <c r="F190" s="73">
        <v>0</v>
      </c>
      <c r="G190" s="23">
        <f t="shared" si="16"/>
        <v>0</v>
      </c>
      <c r="H190" s="186">
        <f t="shared" si="14"/>
        <v>18.5</v>
      </c>
      <c r="I190" s="23">
        <f t="shared" si="15"/>
        <v>0</v>
      </c>
    </row>
    <row r="191" spans="1:9" s="89" customFormat="1" ht="66.75" customHeight="1">
      <c r="A191" s="68" t="s">
        <v>627</v>
      </c>
      <c r="B191" s="107">
        <v>441</v>
      </c>
      <c r="C191" s="60" t="s">
        <v>631</v>
      </c>
      <c r="D191" s="73">
        <v>6.3</v>
      </c>
      <c r="E191" s="73">
        <v>0</v>
      </c>
      <c r="F191" s="73">
        <v>0</v>
      </c>
      <c r="G191" s="23">
        <f t="shared" si="16"/>
        <v>0</v>
      </c>
      <c r="H191" s="186">
        <f t="shared" si="14"/>
        <v>6.3</v>
      </c>
      <c r="I191" s="23">
        <f t="shared" si="15"/>
        <v>0</v>
      </c>
    </row>
    <row r="192" spans="1:9" s="89" customFormat="1" ht="21.75" customHeight="1">
      <c r="A192" s="68" t="s">
        <v>80</v>
      </c>
      <c r="B192" s="107">
        <v>441</v>
      </c>
      <c r="C192" s="60" t="s">
        <v>632</v>
      </c>
      <c r="D192" s="73">
        <v>1061.0989999999999</v>
      </c>
      <c r="E192" s="73">
        <v>611.42388000000005</v>
      </c>
      <c r="F192" s="73">
        <v>611.42388000000005</v>
      </c>
      <c r="G192" s="23">
        <f t="shared" si="16"/>
        <v>0</v>
      </c>
      <c r="H192" s="186">
        <f t="shared" si="14"/>
        <v>449.67511999999988</v>
      </c>
      <c r="I192" s="23">
        <f t="shared" si="15"/>
        <v>57.621756311145347</v>
      </c>
    </row>
    <row r="193" spans="1:9" s="89" customFormat="1" ht="21.75" customHeight="1">
      <c r="A193" s="68" t="s">
        <v>80</v>
      </c>
      <c r="B193" s="107">
        <v>441</v>
      </c>
      <c r="C193" s="60" t="s">
        <v>632</v>
      </c>
      <c r="D193" s="73">
        <v>320.45299999999997</v>
      </c>
      <c r="E193" s="73">
        <v>139.09316000000001</v>
      </c>
      <c r="F193" s="73">
        <v>139.09316000000001</v>
      </c>
      <c r="G193" s="23">
        <f t="shared" si="16"/>
        <v>0</v>
      </c>
      <c r="H193" s="186">
        <f t="shared" si="14"/>
        <v>181.35983999999996</v>
      </c>
      <c r="I193" s="23">
        <f t="shared" si="15"/>
        <v>43.405167060380158</v>
      </c>
    </row>
    <row r="194" spans="1:9" s="89" customFormat="1" ht="33" customHeight="1">
      <c r="A194" s="68" t="s">
        <v>82</v>
      </c>
      <c r="B194" s="107">
        <v>441</v>
      </c>
      <c r="C194" s="60" t="s">
        <v>633</v>
      </c>
      <c r="D194" s="73">
        <v>84</v>
      </c>
      <c r="E194" s="73">
        <v>84</v>
      </c>
      <c r="F194" s="73">
        <v>84</v>
      </c>
      <c r="G194" s="23">
        <f t="shared" si="16"/>
        <v>0</v>
      </c>
      <c r="H194" s="186">
        <f t="shared" si="14"/>
        <v>0</v>
      </c>
      <c r="I194" s="23">
        <f t="shared" si="15"/>
        <v>100</v>
      </c>
    </row>
    <row r="195" spans="1:9" s="89" customFormat="1" ht="24.75" customHeight="1">
      <c r="A195" s="68" t="s">
        <v>49</v>
      </c>
      <c r="B195" s="107">
        <v>441</v>
      </c>
      <c r="C195" s="60" t="s">
        <v>634</v>
      </c>
      <c r="D195" s="73">
        <v>9.34</v>
      </c>
      <c r="E195" s="73">
        <v>0</v>
      </c>
      <c r="F195" s="73">
        <v>0</v>
      </c>
      <c r="G195" s="23">
        <f t="shared" si="16"/>
        <v>0</v>
      </c>
      <c r="H195" s="186">
        <f t="shared" si="14"/>
        <v>9.34</v>
      </c>
      <c r="I195" s="23">
        <f t="shared" si="15"/>
        <v>0</v>
      </c>
    </row>
    <row r="196" spans="1:9" s="89" customFormat="1" ht="161.25" customHeight="1">
      <c r="A196" s="71" t="s">
        <v>730</v>
      </c>
      <c r="B196" s="107">
        <v>441</v>
      </c>
      <c r="C196" s="60" t="s">
        <v>1273</v>
      </c>
      <c r="D196" s="73">
        <v>149.95599999999999</v>
      </c>
      <c r="E196" s="73">
        <v>149.95599999999999</v>
      </c>
      <c r="F196" s="73">
        <v>149.95599999999999</v>
      </c>
      <c r="G196" s="23">
        <f t="shared" si="16"/>
        <v>0</v>
      </c>
      <c r="H196" s="186">
        <f t="shared" si="14"/>
        <v>0</v>
      </c>
      <c r="I196" s="23">
        <f t="shared" si="15"/>
        <v>100</v>
      </c>
    </row>
    <row r="197" spans="1:9" s="89" customFormat="1" ht="154.5" customHeight="1">
      <c r="A197" s="71" t="s">
        <v>730</v>
      </c>
      <c r="B197" s="107">
        <v>441</v>
      </c>
      <c r="C197" s="60" t="s">
        <v>1273</v>
      </c>
      <c r="D197" s="73">
        <v>45.286720000000003</v>
      </c>
      <c r="E197" s="73">
        <v>45.286720000000003</v>
      </c>
      <c r="F197" s="73">
        <v>45.286720000000003</v>
      </c>
      <c r="G197" s="23">
        <f t="shared" si="16"/>
        <v>0</v>
      </c>
      <c r="H197" s="186">
        <f t="shared" si="14"/>
        <v>0</v>
      </c>
      <c r="I197" s="23">
        <f t="shared" si="15"/>
        <v>100</v>
      </c>
    </row>
    <row r="198" spans="1:9" s="89" customFormat="1" ht="25.5" customHeight="1">
      <c r="A198" s="68" t="s">
        <v>80</v>
      </c>
      <c r="B198" s="107">
        <v>441</v>
      </c>
      <c r="C198" s="60" t="s">
        <v>635</v>
      </c>
      <c r="D198" s="73">
        <v>537.22299999999996</v>
      </c>
      <c r="E198" s="73">
        <v>167.51044999999999</v>
      </c>
      <c r="F198" s="73">
        <v>167.51044999999999</v>
      </c>
      <c r="G198" s="23">
        <f t="shared" si="16"/>
        <v>0</v>
      </c>
      <c r="H198" s="186">
        <f t="shared" si="14"/>
        <v>369.71254999999996</v>
      </c>
      <c r="I198" s="23">
        <f t="shared" si="15"/>
        <v>31.180803874741031</v>
      </c>
    </row>
    <row r="199" spans="1:9" s="89" customFormat="1" ht="21" customHeight="1">
      <c r="A199" s="68" t="s">
        <v>80</v>
      </c>
      <c r="B199" s="107">
        <v>441</v>
      </c>
      <c r="C199" s="60" t="s">
        <v>635</v>
      </c>
      <c r="D199" s="73">
        <v>162.24199999999999</v>
      </c>
      <c r="E199" s="73">
        <v>50.588459999999998</v>
      </c>
      <c r="F199" s="73">
        <v>50.588459999999998</v>
      </c>
      <c r="G199" s="23">
        <f t="shared" si="16"/>
        <v>0</v>
      </c>
      <c r="H199" s="186">
        <f t="shared" si="14"/>
        <v>111.65353999999999</v>
      </c>
      <c r="I199" s="23">
        <f t="shared" si="15"/>
        <v>31.180865620492842</v>
      </c>
    </row>
    <row r="200" spans="1:9" s="89" customFormat="1" ht="154.5" customHeight="1">
      <c r="A200" s="71" t="s">
        <v>730</v>
      </c>
      <c r="B200" s="107">
        <v>441</v>
      </c>
      <c r="C200" s="60" t="s">
        <v>1274</v>
      </c>
      <c r="D200" s="73">
        <v>185.59</v>
      </c>
      <c r="E200" s="73">
        <v>185.59</v>
      </c>
      <c r="F200" s="73">
        <v>185.59</v>
      </c>
      <c r="G200" s="23">
        <f t="shared" si="16"/>
        <v>0</v>
      </c>
      <c r="H200" s="186">
        <f t="shared" si="14"/>
        <v>0</v>
      </c>
      <c r="I200" s="23">
        <f t="shared" si="15"/>
        <v>100</v>
      </c>
    </row>
    <row r="201" spans="1:9" s="89" customFormat="1" ht="160.5" customHeight="1">
      <c r="A201" s="71" t="s">
        <v>730</v>
      </c>
      <c r="B201" s="107">
        <v>441</v>
      </c>
      <c r="C201" s="60" t="s">
        <v>1274</v>
      </c>
      <c r="D201" s="73">
        <v>56.048180000000002</v>
      </c>
      <c r="E201" s="73">
        <v>56.048180000000002</v>
      </c>
      <c r="F201" s="73">
        <v>56.048180000000002</v>
      </c>
      <c r="G201" s="23">
        <f t="shared" si="16"/>
        <v>0</v>
      </c>
      <c r="H201" s="186">
        <f t="shared" si="14"/>
        <v>0</v>
      </c>
      <c r="I201" s="23">
        <f t="shared" si="15"/>
        <v>100</v>
      </c>
    </row>
    <row r="202" spans="1:9" s="89" customFormat="1" ht="82.5" customHeight="1">
      <c r="A202" s="136" t="s">
        <v>636</v>
      </c>
      <c r="B202" s="25"/>
      <c r="C202" s="75" t="s">
        <v>637</v>
      </c>
      <c r="D202" s="18">
        <f>SUM(D203:D214)</f>
        <v>1503.8281399999998</v>
      </c>
      <c r="E202" s="18">
        <f>SUM(E203:E214)</f>
        <v>421.06234000000001</v>
      </c>
      <c r="F202" s="18">
        <f>SUM(F203:F211)</f>
        <v>421.06234000000001</v>
      </c>
      <c r="G202" s="18">
        <f t="shared" ref="G202:G250" si="17">E202-F202</f>
        <v>0</v>
      </c>
      <c r="H202" s="34">
        <f t="shared" si="14"/>
        <v>1082.7657999999999</v>
      </c>
      <c r="I202" s="18">
        <f t="shared" si="15"/>
        <v>27.999365672197097</v>
      </c>
    </row>
    <row r="203" spans="1:9" ht="132" customHeight="1">
      <c r="A203" s="71" t="s">
        <v>638</v>
      </c>
      <c r="B203" s="104">
        <v>441</v>
      </c>
      <c r="C203" s="60" t="s">
        <v>640</v>
      </c>
      <c r="D203" s="73">
        <v>750.25</v>
      </c>
      <c r="E203" s="73">
        <v>247.92522</v>
      </c>
      <c r="F203" s="73">
        <v>247.92522</v>
      </c>
      <c r="G203" s="23">
        <f t="shared" si="17"/>
        <v>0</v>
      </c>
      <c r="H203" s="22">
        <f t="shared" si="14"/>
        <v>502.32478000000003</v>
      </c>
      <c r="I203" s="22">
        <f t="shared" si="15"/>
        <v>33.045680773075645</v>
      </c>
    </row>
    <row r="204" spans="1:9" ht="139.5" customHeight="1">
      <c r="A204" s="71" t="s">
        <v>638</v>
      </c>
      <c r="B204" s="104">
        <v>441</v>
      </c>
      <c r="C204" s="60" t="s">
        <v>640</v>
      </c>
      <c r="D204" s="73">
        <v>17.25</v>
      </c>
      <c r="E204" s="73">
        <v>0</v>
      </c>
      <c r="F204" s="73">
        <v>0</v>
      </c>
      <c r="G204" s="23">
        <f t="shared" si="17"/>
        <v>0</v>
      </c>
      <c r="H204" s="22">
        <f t="shared" si="14"/>
        <v>17.25</v>
      </c>
      <c r="I204" s="22">
        <f t="shared" si="15"/>
        <v>0</v>
      </c>
    </row>
    <row r="205" spans="1:9" ht="141.75" customHeight="1">
      <c r="A205" s="71" t="s">
        <v>638</v>
      </c>
      <c r="B205" s="104">
        <v>441</v>
      </c>
      <c r="C205" s="60" t="s">
        <v>640</v>
      </c>
      <c r="D205" s="73">
        <v>214.15</v>
      </c>
      <c r="E205" s="73">
        <v>68.211849999999998</v>
      </c>
      <c r="F205" s="73">
        <v>68.211849999999998</v>
      </c>
      <c r="G205" s="23">
        <f t="shared" si="17"/>
        <v>0</v>
      </c>
      <c r="H205" s="22">
        <f t="shared" si="14"/>
        <v>145.93815000000001</v>
      </c>
      <c r="I205" s="22">
        <f t="shared" si="15"/>
        <v>31.852369834228345</v>
      </c>
    </row>
    <row r="206" spans="1:9" ht="138.75" customHeight="1">
      <c r="A206" s="71" t="s">
        <v>638</v>
      </c>
      <c r="B206" s="104">
        <v>441</v>
      </c>
      <c r="C206" s="60" t="s">
        <v>640</v>
      </c>
      <c r="D206" s="73">
        <v>201.15</v>
      </c>
      <c r="E206" s="73">
        <v>60</v>
      </c>
      <c r="F206" s="73">
        <v>60</v>
      </c>
      <c r="G206" s="23">
        <f t="shared" si="17"/>
        <v>0</v>
      </c>
      <c r="H206" s="22">
        <f t="shared" si="14"/>
        <v>141.15</v>
      </c>
      <c r="I206" s="22">
        <f t="shared" si="15"/>
        <v>29.828486204325127</v>
      </c>
    </row>
    <row r="207" spans="1:9" ht="85.5" customHeight="1">
      <c r="A207" s="68" t="s">
        <v>639</v>
      </c>
      <c r="B207" s="104">
        <v>441</v>
      </c>
      <c r="C207" s="60" t="s">
        <v>641</v>
      </c>
      <c r="D207" s="73">
        <v>3.8</v>
      </c>
      <c r="E207" s="73">
        <v>0</v>
      </c>
      <c r="F207" s="73">
        <v>0</v>
      </c>
      <c r="G207" s="23">
        <f t="shared" si="17"/>
        <v>0</v>
      </c>
      <c r="H207" s="22">
        <f t="shared" si="14"/>
        <v>3.8</v>
      </c>
      <c r="I207" s="22">
        <f t="shared" si="15"/>
        <v>0</v>
      </c>
    </row>
    <row r="208" spans="1:9" ht="30" customHeight="1">
      <c r="A208" s="68" t="s">
        <v>80</v>
      </c>
      <c r="B208" s="104">
        <v>441</v>
      </c>
      <c r="C208" s="60" t="s">
        <v>642</v>
      </c>
      <c r="D208" s="73">
        <v>186.029</v>
      </c>
      <c r="E208" s="73">
        <v>34.504800000000003</v>
      </c>
      <c r="F208" s="73">
        <v>34.504800000000003</v>
      </c>
      <c r="G208" s="23">
        <f t="shared" si="17"/>
        <v>0</v>
      </c>
      <c r="H208" s="22">
        <f t="shared" si="14"/>
        <v>151.52420000000001</v>
      </c>
      <c r="I208" s="22">
        <f t="shared" si="15"/>
        <v>18.548075837638219</v>
      </c>
    </row>
    <row r="209" spans="1:9" ht="30" customHeight="1">
      <c r="A209" s="68" t="s">
        <v>80</v>
      </c>
      <c r="B209" s="104">
        <v>441</v>
      </c>
      <c r="C209" s="60" t="s">
        <v>642</v>
      </c>
      <c r="D209" s="73">
        <v>56.173999999999999</v>
      </c>
      <c r="E209" s="73">
        <v>10.42047</v>
      </c>
      <c r="F209" s="73">
        <v>10.42047</v>
      </c>
      <c r="G209" s="23">
        <f t="shared" si="17"/>
        <v>0</v>
      </c>
      <c r="H209" s="22">
        <f t="shared" si="14"/>
        <v>45.753529999999998</v>
      </c>
      <c r="I209" s="22">
        <f t="shared" si="15"/>
        <v>18.550343575319541</v>
      </c>
    </row>
    <row r="210" spans="1:9" ht="159" customHeight="1">
      <c r="A210" s="71" t="s">
        <v>730</v>
      </c>
      <c r="B210" s="104">
        <v>441</v>
      </c>
      <c r="C210" s="60" t="s">
        <v>1275</v>
      </c>
      <c r="D210" s="73">
        <v>57.622999999999998</v>
      </c>
      <c r="E210" s="73">
        <v>0</v>
      </c>
      <c r="F210" s="73">
        <v>0</v>
      </c>
      <c r="G210" s="23">
        <f t="shared" si="17"/>
        <v>0</v>
      </c>
      <c r="H210" s="22">
        <f t="shared" si="14"/>
        <v>57.622999999999998</v>
      </c>
      <c r="I210" s="22">
        <f t="shared" si="15"/>
        <v>0</v>
      </c>
    </row>
    <row r="211" spans="1:9" ht="156" customHeight="1">
      <c r="A211" s="71" t="s">
        <v>730</v>
      </c>
      <c r="B211" s="104">
        <v>441</v>
      </c>
      <c r="C211" s="60" t="s">
        <v>1275</v>
      </c>
      <c r="D211" s="73">
        <v>17.402139999999999</v>
      </c>
      <c r="E211" s="73">
        <v>0</v>
      </c>
      <c r="F211" s="73">
        <v>0</v>
      </c>
      <c r="G211" s="23">
        <f t="shared" si="17"/>
        <v>0</v>
      </c>
      <c r="H211" s="22">
        <f t="shared" si="14"/>
        <v>17.402139999999999</v>
      </c>
      <c r="I211" s="22">
        <f t="shared" si="15"/>
        <v>0</v>
      </c>
    </row>
    <row r="212" spans="1:9" ht="15.75" hidden="1">
      <c r="A212" s="35"/>
      <c r="B212" s="24" t="s">
        <v>14</v>
      </c>
      <c r="C212" s="20"/>
      <c r="D212" s="22"/>
      <c r="E212" s="22"/>
      <c r="F212" s="23"/>
      <c r="G212" s="23">
        <f t="shared" si="17"/>
        <v>0</v>
      </c>
      <c r="H212" s="22">
        <f t="shared" si="14"/>
        <v>0</v>
      </c>
      <c r="I212" s="22" t="e">
        <f t="shared" si="15"/>
        <v>#DIV/0!</v>
      </c>
    </row>
    <row r="213" spans="1:9" ht="15.75" hidden="1">
      <c r="A213" s="35"/>
      <c r="B213" s="24" t="s">
        <v>14</v>
      </c>
      <c r="C213" s="20"/>
      <c r="D213" s="22"/>
      <c r="E213" s="22"/>
      <c r="F213" s="23"/>
      <c r="G213" s="23">
        <f t="shared" si="17"/>
        <v>0</v>
      </c>
      <c r="H213" s="22">
        <f t="shared" si="14"/>
        <v>0</v>
      </c>
      <c r="I213" s="22" t="e">
        <f t="shared" si="15"/>
        <v>#DIV/0!</v>
      </c>
    </row>
    <row r="214" spans="1:9" ht="15.75" hidden="1">
      <c r="A214" s="35"/>
      <c r="B214" s="24" t="s">
        <v>14</v>
      </c>
      <c r="C214" s="20"/>
      <c r="D214" s="22"/>
      <c r="E214" s="22"/>
      <c r="F214" s="23"/>
      <c r="G214" s="23">
        <f t="shared" si="17"/>
        <v>0</v>
      </c>
      <c r="H214" s="22">
        <f t="shared" si="14"/>
        <v>0</v>
      </c>
      <c r="I214" s="22" t="e">
        <f t="shared" si="15"/>
        <v>#DIV/0!</v>
      </c>
    </row>
    <row r="215" spans="1:9" s="89" customFormat="1" ht="56.25" customHeight="1">
      <c r="A215" s="136" t="s">
        <v>643</v>
      </c>
      <c r="B215" s="25"/>
      <c r="C215" s="75" t="s">
        <v>644</v>
      </c>
      <c r="D215" s="18">
        <f>SUM(D216:D249)</f>
        <v>14893.273939999999</v>
      </c>
      <c r="E215" s="18">
        <f>SUM(E216:E249)</f>
        <v>6792.1797200000001</v>
      </c>
      <c r="F215" s="18">
        <f>SUM(F216:F249)</f>
        <v>6792.1797200000001</v>
      </c>
      <c r="G215" s="18">
        <f>E215-F215</f>
        <v>0</v>
      </c>
      <c r="H215" s="18">
        <f>D215-F215</f>
        <v>8101.094219999999</v>
      </c>
      <c r="I215" s="18">
        <f t="shared" si="15"/>
        <v>45.605685810678111</v>
      </c>
    </row>
    <row r="216" spans="1:9" ht="74.25" customHeight="1">
      <c r="A216" s="68" t="s">
        <v>1276</v>
      </c>
      <c r="B216" s="104">
        <v>441</v>
      </c>
      <c r="C216" s="60" t="s">
        <v>655</v>
      </c>
      <c r="D216" s="73">
        <v>181.08</v>
      </c>
      <c r="E216" s="73">
        <v>6.1959999999999997</v>
      </c>
      <c r="F216" s="73">
        <v>6.1959999999999997</v>
      </c>
      <c r="G216" s="22">
        <f t="shared" si="17"/>
        <v>0</v>
      </c>
      <c r="H216" s="22">
        <f t="shared" si="14"/>
        <v>174.88400000000001</v>
      </c>
      <c r="I216" s="22">
        <f>F216/D216*100</f>
        <v>3.4216920698034019</v>
      </c>
    </row>
    <row r="217" spans="1:9" ht="51" customHeight="1">
      <c r="A217" s="68" t="s">
        <v>1276</v>
      </c>
      <c r="B217" s="104">
        <v>441</v>
      </c>
      <c r="C217" s="60" t="s">
        <v>655</v>
      </c>
      <c r="D217" s="73">
        <v>1603</v>
      </c>
      <c r="E217" s="73">
        <v>765.4</v>
      </c>
      <c r="F217" s="73">
        <v>765.4</v>
      </c>
      <c r="G217" s="22">
        <f t="shared" si="17"/>
        <v>0</v>
      </c>
      <c r="H217" s="22">
        <f t="shared" si="14"/>
        <v>837.6</v>
      </c>
      <c r="I217" s="22">
        <f t="shared" si="15"/>
        <v>47.747972551465999</v>
      </c>
    </row>
    <row r="218" spans="1:9" ht="55.5" customHeight="1">
      <c r="A218" s="68" t="s">
        <v>1277</v>
      </c>
      <c r="B218" s="104">
        <v>441</v>
      </c>
      <c r="C218" s="60" t="s">
        <v>656</v>
      </c>
      <c r="D218" s="73">
        <v>4.5</v>
      </c>
      <c r="E218" s="73">
        <v>2.2999999999999998</v>
      </c>
      <c r="F218" s="73">
        <v>2.2999999999999998</v>
      </c>
      <c r="G218" s="22">
        <f t="shared" si="17"/>
        <v>0</v>
      </c>
      <c r="H218" s="22">
        <f t="shared" si="14"/>
        <v>2.2000000000000002</v>
      </c>
      <c r="I218" s="22">
        <f t="shared" si="15"/>
        <v>51.111111111111107</v>
      </c>
    </row>
    <row r="219" spans="1:9" ht="74.25" customHeight="1">
      <c r="A219" s="68" t="s">
        <v>1277</v>
      </c>
      <c r="B219" s="104">
        <v>441</v>
      </c>
      <c r="C219" s="60" t="s">
        <v>656</v>
      </c>
      <c r="D219" s="73">
        <v>450</v>
      </c>
      <c r="E219" s="73">
        <v>280</v>
      </c>
      <c r="F219" s="73">
        <v>280</v>
      </c>
      <c r="G219" s="22">
        <f t="shared" si="17"/>
        <v>0</v>
      </c>
      <c r="H219" s="22">
        <f t="shared" si="14"/>
        <v>170</v>
      </c>
      <c r="I219" s="22">
        <f t="shared" ref="I219:I249" si="18">F219/D219*100</f>
        <v>62.222222222222221</v>
      </c>
    </row>
    <row r="220" spans="1:9" ht="54.75" customHeight="1">
      <c r="A220" s="68" t="s">
        <v>645</v>
      </c>
      <c r="B220" s="104">
        <v>441</v>
      </c>
      <c r="C220" s="60" t="s">
        <v>657</v>
      </c>
      <c r="D220" s="73">
        <v>1.5</v>
      </c>
      <c r="E220" s="73">
        <v>0.60499999999999998</v>
      </c>
      <c r="F220" s="73">
        <v>0.60499999999999998</v>
      </c>
      <c r="G220" s="22">
        <f t="shared" si="17"/>
        <v>0</v>
      </c>
      <c r="H220" s="22">
        <f t="shared" si="14"/>
        <v>0.89500000000000002</v>
      </c>
      <c r="I220" s="22">
        <f t="shared" si="18"/>
        <v>40.333333333333329</v>
      </c>
    </row>
    <row r="221" spans="1:9" ht="54.75" customHeight="1">
      <c r="A221" s="68" t="s">
        <v>645</v>
      </c>
      <c r="B221" s="104">
        <v>441</v>
      </c>
      <c r="C221" s="60" t="s">
        <v>657</v>
      </c>
      <c r="D221" s="73">
        <v>150</v>
      </c>
      <c r="E221" s="73">
        <v>68</v>
      </c>
      <c r="F221" s="73">
        <v>68</v>
      </c>
      <c r="G221" s="22">
        <f t="shared" si="17"/>
        <v>0</v>
      </c>
      <c r="H221" s="22">
        <f t="shared" si="14"/>
        <v>82</v>
      </c>
      <c r="I221" s="22">
        <f t="shared" si="18"/>
        <v>45.333333333333329</v>
      </c>
    </row>
    <row r="222" spans="1:9" ht="82.5" customHeight="1">
      <c r="A222" s="68" t="s">
        <v>1278</v>
      </c>
      <c r="B222" s="104">
        <v>441</v>
      </c>
      <c r="C222" s="60" t="s">
        <v>658</v>
      </c>
      <c r="D222" s="73">
        <v>14.5</v>
      </c>
      <c r="E222" s="73">
        <v>6.54</v>
      </c>
      <c r="F222" s="73">
        <v>6.54</v>
      </c>
      <c r="G222" s="22">
        <f t="shared" si="17"/>
        <v>0</v>
      </c>
      <c r="H222" s="22">
        <f t="shared" si="14"/>
        <v>7.96</v>
      </c>
      <c r="I222" s="22">
        <f>F222/D222*100</f>
        <v>45.103448275862071</v>
      </c>
    </row>
    <row r="223" spans="1:9" ht="77.25" customHeight="1">
      <c r="A223" s="68" t="s">
        <v>1278</v>
      </c>
      <c r="B223" s="104">
        <v>441</v>
      </c>
      <c r="C223" s="60" t="s">
        <v>658</v>
      </c>
      <c r="D223" s="73">
        <v>1450</v>
      </c>
      <c r="E223" s="73">
        <v>684</v>
      </c>
      <c r="F223" s="73">
        <v>684</v>
      </c>
      <c r="G223" s="22">
        <f t="shared" si="17"/>
        <v>0</v>
      </c>
      <c r="H223" s="22">
        <f t="shared" si="14"/>
        <v>766</v>
      </c>
      <c r="I223" s="22">
        <f t="shared" si="18"/>
        <v>47.172413793103445</v>
      </c>
    </row>
    <row r="224" spans="1:9" ht="72.75" customHeight="1">
      <c r="A224" s="68" t="s">
        <v>646</v>
      </c>
      <c r="B224" s="104">
        <v>441</v>
      </c>
      <c r="C224" s="60" t="s">
        <v>659</v>
      </c>
      <c r="D224" s="73">
        <v>24.596</v>
      </c>
      <c r="E224" s="73">
        <v>1.33</v>
      </c>
      <c r="F224" s="73">
        <v>1.33</v>
      </c>
      <c r="G224" s="22">
        <f t="shared" si="17"/>
        <v>0</v>
      </c>
      <c r="H224" s="22">
        <f t="shared" si="14"/>
        <v>23.265999999999998</v>
      </c>
      <c r="I224" s="22">
        <f t="shared" si="18"/>
        <v>5.4073833143600591</v>
      </c>
    </row>
    <row r="225" spans="1:9" ht="51" customHeight="1">
      <c r="A225" s="68" t="s">
        <v>646</v>
      </c>
      <c r="B225" s="104">
        <v>441</v>
      </c>
      <c r="C225" s="60" t="s">
        <v>659</v>
      </c>
      <c r="D225" s="73">
        <v>436</v>
      </c>
      <c r="E225" s="73">
        <v>196</v>
      </c>
      <c r="F225" s="73">
        <v>196</v>
      </c>
      <c r="G225" s="22">
        <f t="shared" si="17"/>
        <v>0</v>
      </c>
      <c r="H225" s="22">
        <f t="shared" si="14"/>
        <v>240</v>
      </c>
      <c r="I225" s="22">
        <f t="shared" si="18"/>
        <v>44.954128440366972</v>
      </c>
    </row>
    <row r="226" spans="1:9" ht="36.75" customHeight="1">
      <c r="A226" s="68" t="s">
        <v>647</v>
      </c>
      <c r="B226" s="104">
        <v>441</v>
      </c>
      <c r="C226" s="60" t="s">
        <v>660</v>
      </c>
      <c r="D226" s="73">
        <v>1.44</v>
      </c>
      <c r="E226" s="73">
        <v>0.59399999999999997</v>
      </c>
      <c r="F226" s="73">
        <v>0.59399999999999997</v>
      </c>
      <c r="G226" s="22">
        <f t="shared" si="17"/>
        <v>0</v>
      </c>
      <c r="H226" s="22">
        <f t="shared" si="14"/>
        <v>0.84599999999999997</v>
      </c>
      <c r="I226" s="22">
        <f t="shared" si="18"/>
        <v>41.25</v>
      </c>
    </row>
    <row r="227" spans="1:9" ht="42.75" customHeight="1">
      <c r="A227" s="68" t="s">
        <v>647</v>
      </c>
      <c r="B227" s="104">
        <v>441</v>
      </c>
      <c r="C227" s="60" t="s">
        <v>660</v>
      </c>
      <c r="D227" s="73">
        <v>144</v>
      </c>
      <c r="E227" s="73">
        <v>71.94</v>
      </c>
      <c r="F227" s="73">
        <v>71.94</v>
      </c>
      <c r="G227" s="22">
        <f t="shared" si="17"/>
        <v>0</v>
      </c>
      <c r="H227" s="22">
        <f t="shared" si="14"/>
        <v>72.06</v>
      </c>
      <c r="I227" s="22">
        <f t="shared" si="18"/>
        <v>49.958333333333336</v>
      </c>
    </row>
    <row r="228" spans="1:9" ht="62.25" customHeight="1">
      <c r="A228" s="68" t="s">
        <v>1279</v>
      </c>
      <c r="B228" s="104">
        <v>441</v>
      </c>
      <c r="C228" s="60" t="s">
        <v>661</v>
      </c>
      <c r="D228" s="73">
        <v>114.8</v>
      </c>
      <c r="E228" s="73">
        <v>0</v>
      </c>
      <c r="F228" s="73">
        <v>0</v>
      </c>
      <c r="G228" s="22">
        <f t="shared" si="17"/>
        <v>0</v>
      </c>
      <c r="H228" s="22">
        <f t="shared" si="14"/>
        <v>114.8</v>
      </c>
      <c r="I228" s="22">
        <f t="shared" si="18"/>
        <v>0</v>
      </c>
    </row>
    <row r="229" spans="1:9" ht="57.75" customHeight="1">
      <c r="A229" s="68" t="s">
        <v>1279</v>
      </c>
      <c r="B229" s="104">
        <v>441</v>
      </c>
      <c r="C229" s="60" t="s">
        <v>661</v>
      </c>
      <c r="D229" s="73">
        <v>1396.8</v>
      </c>
      <c r="E229" s="73">
        <v>0</v>
      </c>
      <c r="F229" s="73">
        <v>0</v>
      </c>
      <c r="G229" s="22">
        <f t="shared" si="17"/>
        <v>0</v>
      </c>
      <c r="H229" s="22">
        <f t="shared" si="14"/>
        <v>1396.8</v>
      </c>
      <c r="I229" s="22">
        <f t="shared" si="18"/>
        <v>0</v>
      </c>
    </row>
    <row r="230" spans="1:9" ht="57" customHeight="1">
      <c r="A230" s="68" t="s">
        <v>648</v>
      </c>
      <c r="B230" s="104">
        <v>441</v>
      </c>
      <c r="C230" s="60" t="s">
        <v>662</v>
      </c>
      <c r="D230" s="73">
        <v>27.9</v>
      </c>
      <c r="E230" s="73">
        <v>1.04</v>
      </c>
      <c r="F230" s="73">
        <v>1.04</v>
      </c>
      <c r="G230" s="22">
        <f t="shared" si="17"/>
        <v>0</v>
      </c>
      <c r="H230" s="22">
        <f t="shared" si="14"/>
        <v>26.86</v>
      </c>
      <c r="I230" s="22">
        <f t="shared" si="18"/>
        <v>3.7275985663082443</v>
      </c>
    </row>
    <row r="231" spans="1:9" ht="54" customHeight="1">
      <c r="A231" s="68" t="s">
        <v>648</v>
      </c>
      <c r="B231" s="104">
        <v>441</v>
      </c>
      <c r="C231" s="60" t="s">
        <v>662</v>
      </c>
      <c r="D231" s="73">
        <v>320</v>
      </c>
      <c r="E231" s="73">
        <v>131</v>
      </c>
      <c r="F231" s="73">
        <v>131</v>
      </c>
      <c r="G231" s="22">
        <f t="shared" si="17"/>
        <v>0</v>
      </c>
      <c r="H231" s="22">
        <f t="shared" si="14"/>
        <v>189</v>
      </c>
      <c r="I231" s="22">
        <f t="shared" si="18"/>
        <v>40.9375</v>
      </c>
    </row>
    <row r="232" spans="1:9" ht="72.75" customHeight="1">
      <c r="A232" s="68" t="s">
        <v>649</v>
      </c>
      <c r="B232" s="104">
        <v>441</v>
      </c>
      <c r="C232" s="60" t="s">
        <v>663</v>
      </c>
      <c r="D232" s="73">
        <v>6.9180000000000001</v>
      </c>
      <c r="E232" s="73">
        <v>2.0194700000000001</v>
      </c>
      <c r="F232" s="73">
        <v>2.0194700000000001</v>
      </c>
      <c r="G232" s="22">
        <f t="shared" si="17"/>
        <v>0</v>
      </c>
      <c r="H232" s="22">
        <f t="shared" si="14"/>
        <v>4.8985300000000001</v>
      </c>
      <c r="I232" s="22">
        <f t="shared" si="18"/>
        <v>29.191529343740967</v>
      </c>
    </row>
    <row r="233" spans="1:9" ht="72.75" customHeight="1">
      <c r="A233" s="68" t="s">
        <v>649</v>
      </c>
      <c r="B233" s="104">
        <v>441</v>
      </c>
      <c r="C233" s="60" t="s">
        <v>663</v>
      </c>
      <c r="D233" s="73">
        <v>528</v>
      </c>
      <c r="E233" s="73">
        <v>222.18655000000001</v>
      </c>
      <c r="F233" s="73">
        <v>222.18655000000001</v>
      </c>
      <c r="G233" s="22">
        <f t="shared" si="17"/>
        <v>0</v>
      </c>
      <c r="H233" s="22">
        <f t="shared" si="14"/>
        <v>305.81344999999999</v>
      </c>
      <c r="I233" s="22">
        <f t="shared" si="18"/>
        <v>42.080785984848482</v>
      </c>
    </row>
    <row r="234" spans="1:9" ht="72.75" customHeight="1">
      <c r="A234" s="68" t="s">
        <v>650</v>
      </c>
      <c r="B234" s="104">
        <v>441</v>
      </c>
      <c r="C234" s="60" t="s">
        <v>664</v>
      </c>
      <c r="D234" s="73">
        <v>0.9</v>
      </c>
      <c r="E234" s="73">
        <v>0</v>
      </c>
      <c r="F234" s="73">
        <v>0</v>
      </c>
      <c r="G234" s="22">
        <f t="shared" si="17"/>
        <v>0</v>
      </c>
      <c r="H234" s="22">
        <f t="shared" si="14"/>
        <v>0.9</v>
      </c>
      <c r="I234" s="22">
        <f t="shared" si="18"/>
        <v>0</v>
      </c>
    </row>
    <row r="235" spans="1:9" ht="72.75" customHeight="1">
      <c r="A235" s="68" t="s">
        <v>650</v>
      </c>
      <c r="B235" s="104">
        <v>441</v>
      </c>
      <c r="C235" s="60" t="s">
        <v>664</v>
      </c>
      <c r="D235" s="73">
        <v>600.79999999999995</v>
      </c>
      <c r="E235" s="73">
        <v>0</v>
      </c>
      <c r="F235" s="73">
        <v>0</v>
      </c>
      <c r="G235" s="22">
        <f t="shared" si="17"/>
        <v>0</v>
      </c>
      <c r="H235" s="22">
        <f t="shared" si="14"/>
        <v>600.79999999999995</v>
      </c>
      <c r="I235" s="22">
        <f t="shared" si="18"/>
        <v>0</v>
      </c>
    </row>
    <row r="236" spans="1:9" ht="72.75" customHeight="1">
      <c r="A236" s="68" t="s">
        <v>651</v>
      </c>
      <c r="B236" s="104">
        <v>441</v>
      </c>
      <c r="C236" s="60" t="s">
        <v>665</v>
      </c>
      <c r="D236" s="73">
        <v>0.4</v>
      </c>
      <c r="E236" s="73">
        <v>0</v>
      </c>
      <c r="F236" s="73">
        <v>0</v>
      </c>
      <c r="G236" s="22">
        <f t="shared" si="17"/>
        <v>0</v>
      </c>
      <c r="H236" s="22">
        <f t="shared" si="14"/>
        <v>0.4</v>
      </c>
      <c r="I236" s="22">
        <f t="shared" si="18"/>
        <v>0</v>
      </c>
    </row>
    <row r="237" spans="1:9" ht="72.75" customHeight="1">
      <c r="A237" s="68" t="s">
        <v>651</v>
      </c>
      <c r="B237" s="104">
        <v>441</v>
      </c>
      <c r="C237" s="60" t="s">
        <v>665</v>
      </c>
      <c r="D237" s="73">
        <v>129.19999999999999</v>
      </c>
      <c r="E237" s="73">
        <v>42.21</v>
      </c>
      <c r="F237" s="73">
        <v>42.21</v>
      </c>
      <c r="G237" s="22">
        <f t="shared" si="17"/>
        <v>0</v>
      </c>
      <c r="H237" s="22">
        <f t="shared" si="14"/>
        <v>86.989999999999981</v>
      </c>
      <c r="I237" s="22">
        <f t="shared" si="18"/>
        <v>32.670278637770899</v>
      </c>
    </row>
    <row r="238" spans="1:9" ht="72.75" customHeight="1">
      <c r="A238" s="68" t="s">
        <v>652</v>
      </c>
      <c r="B238" s="104">
        <v>441</v>
      </c>
      <c r="C238" s="60" t="s">
        <v>666</v>
      </c>
      <c r="D238" s="73">
        <v>0.32</v>
      </c>
      <c r="E238" s="73">
        <v>0</v>
      </c>
      <c r="F238" s="73">
        <v>0</v>
      </c>
      <c r="G238" s="22">
        <f t="shared" si="17"/>
        <v>0</v>
      </c>
      <c r="H238" s="22">
        <f t="shared" si="14"/>
        <v>0.32</v>
      </c>
      <c r="I238" s="22">
        <f t="shared" si="18"/>
        <v>0</v>
      </c>
    </row>
    <row r="239" spans="1:9" ht="84" customHeight="1">
      <c r="A239" s="68" t="s">
        <v>652</v>
      </c>
      <c r="B239" s="104">
        <v>441</v>
      </c>
      <c r="C239" s="60" t="s">
        <v>666</v>
      </c>
      <c r="D239" s="73">
        <v>24.5</v>
      </c>
      <c r="E239" s="73">
        <v>12.701499999999999</v>
      </c>
      <c r="F239" s="73">
        <v>12.701499999999999</v>
      </c>
      <c r="G239" s="22">
        <f t="shared" si="17"/>
        <v>0</v>
      </c>
      <c r="H239" s="22">
        <f t="shared" si="14"/>
        <v>11.798500000000001</v>
      </c>
      <c r="I239" s="22">
        <f t="shared" si="18"/>
        <v>51.842857142857135</v>
      </c>
    </row>
    <row r="240" spans="1:9" ht="71.25" customHeight="1">
      <c r="A240" s="68" t="s">
        <v>653</v>
      </c>
      <c r="B240" s="104">
        <v>441</v>
      </c>
      <c r="C240" s="60" t="s">
        <v>667</v>
      </c>
      <c r="D240" s="73">
        <v>2.79</v>
      </c>
      <c r="E240" s="73">
        <v>1.077</v>
      </c>
      <c r="F240" s="73">
        <v>1.077</v>
      </c>
      <c r="G240" s="22">
        <f t="shared" si="17"/>
        <v>0</v>
      </c>
      <c r="H240" s="22">
        <f t="shared" si="14"/>
        <v>1.7130000000000001</v>
      </c>
      <c r="I240" s="22">
        <f t="shared" si="18"/>
        <v>38.602150537634408</v>
      </c>
    </row>
    <row r="241" spans="1:9" ht="76.5" customHeight="1">
      <c r="A241" s="68" t="s">
        <v>653</v>
      </c>
      <c r="B241" s="104">
        <v>441</v>
      </c>
      <c r="C241" s="60" t="s">
        <v>667</v>
      </c>
      <c r="D241" s="73">
        <v>279</v>
      </c>
      <c r="E241" s="73">
        <v>130.65</v>
      </c>
      <c r="F241" s="73">
        <v>130.65</v>
      </c>
      <c r="G241" s="22">
        <f t="shared" si="17"/>
        <v>0</v>
      </c>
      <c r="H241" s="22">
        <f t="shared" si="14"/>
        <v>148.35</v>
      </c>
      <c r="I241" s="22">
        <f t="shared" si="18"/>
        <v>46.827956989247319</v>
      </c>
    </row>
    <row r="242" spans="1:9" ht="69" customHeight="1">
      <c r="A242" s="68" t="s">
        <v>654</v>
      </c>
      <c r="B242" s="104">
        <v>441</v>
      </c>
      <c r="C242" s="60" t="s">
        <v>668</v>
      </c>
      <c r="D242" s="73">
        <v>0.96</v>
      </c>
      <c r="E242" s="73">
        <v>0.35</v>
      </c>
      <c r="F242" s="73">
        <v>0.35</v>
      </c>
      <c r="G242" s="22">
        <f t="shared" si="17"/>
        <v>0</v>
      </c>
      <c r="H242" s="22">
        <f t="shared" si="14"/>
        <v>0.61</v>
      </c>
      <c r="I242" s="22">
        <f t="shared" si="18"/>
        <v>36.458333333333329</v>
      </c>
    </row>
    <row r="243" spans="1:9" ht="73.5" customHeight="1">
      <c r="A243" s="68" t="s">
        <v>654</v>
      </c>
      <c r="B243" s="104">
        <v>441</v>
      </c>
      <c r="C243" s="60" t="s">
        <v>668</v>
      </c>
      <c r="D243" s="73">
        <v>96</v>
      </c>
      <c r="E243" s="73">
        <v>41.9</v>
      </c>
      <c r="F243" s="73">
        <v>41.9</v>
      </c>
      <c r="G243" s="22">
        <f t="shared" si="17"/>
        <v>0</v>
      </c>
      <c r="H243" s="22">
        <f t="shared" si="14"/>
        <v>54.1</v>
      </c>
      <c r="I243" s="22">
        <f t="shared" si="18"/>
        <v>43.645833333333336</v>
      </c>
    </row>
    <row r="244" spans="1:9" ht="26.25" customHeight="1">
      <c r="A244" s="68" t="s">
        <v>80</v>
      </c>
      <c r="B244" s="104">
        <v>441</v>
      </c>
      <c r="C244" s="60" t="s">
        <v>669</v>
      </c>
      <c r="D244" s="73">
        <v>4624.8580000000002</v>
      </c>
      <c r="E244" s="73">
        <v>2649.76388</v>
      </c>
      <c r="F244" s="73">
        <v>2649.76388</v>
      </c>
      <c r="G244" s="22">
        <f t="shared" si="17"/>
        <v>0</v>
      </c>
      <c r="H244" s="22">
        <f t="shared" si="14"/>
        <v>1975.0941200000002</v>
      </c>
      <c r="I244" s="22">
        <f t="shared" si="18"/>
        <v>57.293951079146645</v>
      </c>
    </row>
    <row r="245" spans="1:9" ht="26.25" customHeight="1">
      <c r="A245" s="68" t="s">
        <v>80</v>
      </c>
      <c r="B245" s="104">
        <v>441</v>
      </c>
      <c r="C245" s="60" t="s">
        <v>669</v>
      </c>
      <c r="D245" s="194">
        <v>1396.7080000000001</v>
      </c>
      <c r="E245" s="194">
        <v>749.59329000000002</v>
      </c>
      <c r="F245" s="194">
        <v>749.59329000000002</v>
      </c>
      <c r="G245" s="22">
        <f t="shared" si="17"/>
        <v>0</v>
      </c>
      <c r="H245" s="22">
        <f t="shared" si="14"/>
        <v>647.11471000000006</v>
      </c>
      <c r="I245" s="22">
        <f t="shared" si="18"/>
        <v>53.668575679383238</v>
      </c>
    </row>
    <row r="246" spans="1:9" ht="49.5" customHeight="1">
      <c r="A246" s="68" t="s">
        <v>82</v>
      </c>
      <c r="B246" s="104">
        <v>441</v>
      </c>
      <c r="C246" s="60" t="s">
        <v>670</v>
      </c>
      <c r="D246" s="73">
        <v>41.276000000000003</v>
      </c>
      <c r="E246" s="73">
        <v>31.8719</v>
      </c>
      <c r="F246" s="73">
        <v>31.8719</v>
      </c>
      <c r="G246" s="22">
        <f t="shared" si="17"/>
        <v>0</v>
      </c>
      <c r="H246" s="22">
        <f t="shared" si="14"/>
        <v>9.4041000000000032</v>
      </c>
      <c r="I246" s="22">
        <f t="shared" si="18"/>
        <v>77.216542300610513</v>
      </c>
    </row>
    <row r="247" spans="1:9" ht="51.75" customHeight="1">
      <c r="A247" s="68" t="s">
        <v>729</v>
      </c>
      <c r="B247" s="104">
        <v>441</v>
      </c>
      <c r="C247" s="60" t="s">
        <v>1280</v>
      </c>
      <c r="D247" s="73">
        <v>18.91</v>
      </c>
      <c r="E247" s="73">
        <v>18.07</v>
      </c>
      <c r="F247" s="73">
        <v>18.07</v>
      </c>
      <c r="G247" s="22">
        <f t="shared" si="17"/>
        <v>0</v>
      </c>
      <c r="H247" s="22">
        <f t="shared" si="14"/>
        <v>0.83999999999999986</v>
      </c>
      <c r="I247" s="22">
        <f t="shared" si="18"/>
        <v>95.557905869910101</v>
      </c>
    </row>
    <row r="248" spans="1:9" ht="160.5" customHeight="1">
      <c r="A248" s="71" t="s">
        <v>730</v>
      </c>
      <c r="B248" s="104">
        <v>441</v>
      </c>
      <c r="C248" s="60" t="s">
        <v>1281</v>
      </c>
      <c r="D248" s="73">
        <v>633.86500000000001</v>
      </c>
      <c r="E248" s="73">
        <v>521.11</v>
      </c>
      <c r="F248" s="73">
        <v>521.11</v>
      </c>
      <c r="G248" s="22">
        <f t="shared" si="17"/>
        <v>0</v>
      </c>
      <c r="H248" s="22">
        <f t="shared" si="14"/>
        <v>112.755</v>
      </c>
      <c r="I248" s="22">
        <f t="shared" si="18"/>
        <v>82.211511914997672</v>
      </c>
    </row>
    <row r="249" spans="1:9" ht="160.5" customHeight="1">
      <c r="A249" s="71" t="s">
        <v>730</v>
      </c>
      <c r="B249" s="104">
        <v>441</v>
      </c>
      <c r="C249" s="60" t="s">
        <v>1281</v>
      </c>
      <c r="D249" s="73">
        <v>187.75294</v>
      </c>
      <c r="E249" s="73">
        <v>153.73113000000001</v>
      </c>
      <c r="F249" s="73">
        <v>153.73113000000001</v>
      </c>
      <c r="G249" s="22">
        <f t="shared" si="17"/>
        <v>0</v>
      </c>
      <c r="H249" s="22">
        <f t="shared" si="14"/>
        <v>34.021809999999988</v>
      </c>
      <c r="I249" s="22">
        <f t="shared" si="18"/>
        <v>81.879479490441014</v>
      </c>
    </row>
    <row r="250" spans="1:9" ht="126" customHeight="1">
      <c r="A250" s="162" t="s">
        <v>671</v>
      </c>
      <c r="B250" s="163"/>
      <c r="C250" s="75" t="s">
        <v>672</v>
      </c>
      <c r="D250" s="17">
        <f>D251+D252</f>
        <v>2363.4</v>
      </c>
      <c r="E250" s="17">
        <f>E251+E252</f>
        <v>805.25585999999998</v>
      </c>
      <c r="F250" s="17">
        <f>F251+F252</f>
        <v>805.25585999999998</v>
      </c>
      <c r="G250" s="18">
        <f t="shared" si="17"/>
        <v>0</v>
      </c>
      <c r="H250" s="18">
        <f t="shared" si="14"/>
        <v>1558.1441400000001</v>
      </c>
      <c r="I250" s="18">
        <f t="shared" si="15"/>
        <v>34.071924346280781</v>
      </c>
    </row>
    <row r="251" spans="1:9" ht="141.75" customHeight="1">
      <c r="A251" s="71" t="s">
        <v>1282</v>
      </c>
      <c r="B251" s="104">
        <v>441</v>
      </c>
      <c r="C251" s="60" t="s">
        <v>673</v>
      </c>
      <c r="D251" s="73">
        <v>23.4</v>
      </c>
      <c r="E251" s="73">
        <v>7.8995100000000003</v>
      </c>
      <c r="F251" s="73">
        <v>7.8995100000000003</v>
      </c>
      <c r="G251" s="22">
        <f t="shared" ref="G251:G258" si="19">E251-F251</f>
        <v>0</v>
      </c>
      <c r="H251" s="22">
        <f t="shared" si="14"/>
        <v>15.500489999999999</v>
      </c>
      <c r="I251" s="22">
        <f t="shared" si="15"/>
        <v>33.758589743589745</v>
      </c>
    </row>
    <row r="252" spans="1:9" ht="146.25" customHeight="1">
      <c r="A252" s="71" t="s">
        <v>1282</v>
      </c>
      <c r="B252" s="104">
        <v>441</v>
      </c>
      <c r="C252" s="60" t="s">
        <v>673</v>
      </c>
      <c r="D252" s="73">
        <v>2340</v>
      </c>
      <c r="E252" s="73">
        <v>797.35635000000002</v>
      </c>
      <c r="F252" s="73">
        <v>797.35635000000002</v>
      </c>
      <c r="G252" s="22">
        <f t="shared" si="19"/>
        <v>0</v>
      </c>
      <c r="H252" s="22">
        <f t="shared" si="14"/>
        <v>1542.64365</v>
      </c>
      <c r="I252" s="22">
        <f t="shared" si="15"/>
        <v>34.075057692307695</v>
      </c>
    </row>
    <row r="253" spans="1:9" ht="153" customHeight="1">
      <c r="A253" s="162" t="s">
        <v>1283</v>
      </c>
      <c r="B253" s="195"/>
      <c r="C253" s="75" t="s">
        <v>1284</v>
      </c>
      <c r="D253" s="132">
        <f>D254</f>
        <v>1903.5</v>
      </c>
      <c r="E253" s="132">
        <v>0</v>
      </c>
      <c r="F253" s="199">
        <f>F254+F257</f>
        <v>0</v>
      </c>
      <c r="G253" s="18">
        <f t="shared" si="19"/>
        <v>0</v>
      </c>
      <c r="H253" s="18">
        <f t="shared" ref="H253" si="20">D253-F253</f>
        <v>1903.5</v>
      </c>
      <c r="I253" s="18">
        <f t="shared" si="15"/>
        <v>0</v>
      </c>
    </row>
    <row r="254" spans="1:9" ht="142.5" customHeight="1">
      <c r="A254" s="71" t="s">
        <v>1285</v>
      </c>
      <c r="B254" s="104">
        <v>441</v>
      </c>
      <c r="C254" s="60" t="s">
        <v>1286</v>
      </c>
      <c r="D254" s="73">
        <v>1903.5</v>
      </c>
      <c r="E254" s="73">
        <v>0</v>
      </c>
      <c r="F254" s="200">
        <v>0</v>
      </c>
      <c r="G254" s="196">
        <f t="shared" ref="G254:G256" si="21">E254-F254</f>
        <v>0</v>
      </c>
      <c r="H254" s="196">
        <f t="shared" ref="H254:H256" si="22">D254-F254</f>
        <v>1903.5</v>
      </c>
      <c r="I254" s="22">
        <f t="shared" ref="I254:I256" si="23">F254/D254*100</f>
        <v>0</v>
      </c>
    </row>
    <row r="255" spans="1:9" ht="96.75" customHeight="1">
      <c r="A255" s="162" t="s">
        <v>1287</v>
      </c>
      <c r="B255" s="195"/>
      <c r="C255" s="75" t="s">
        <v>1288</v>
      </c>
      <c r="D255" s="132">
        <f>D256</f>
        <v>315</v>
      </c>
      <c r="E255" s="132">
        <f>E256</f>
        <v>315</v>
      </c>
      <c r="F255" s="199">
        <f>F256</f>
        <v>315</v>
      </c>
      <c r="G255" s="198">
        <f t="shared" si="21"/>
        <v>0</v>
      </c>
      <c r="H255" s="198">
        <f t="shared" si="22"/>
        <v>0</v>
      </c>
      <c r="I255" s="18">
        <f t="shared" si="23"/>
        <v>100</v>
      </c>
    </row>
    <row r="256" spans="1:9" ht="75" customHeight="1">
      <c r="A256" s="68" t="s">
        <v>1289</v>
      </c>
      <c r="B256" s="104">
        <v>441</v>
      </c>
      <c r="C256" s="60" t="s">
        <v>1290</v>
      </c>
      <c r="D256" s="73">
        <v>315</v>
      </c>
      <c r="E256" s="73">
        <v>315</v>
      </c>
      <c r="F256" s="194">
        <v>315</v>
      </c>
      <c r="G256" s="197">
        <f t="shared" si="21"/>
        <v>0</v>
      </c>
      <c r="H256" s="197">
        <f t="shared" si="22"/>
        <v>0</v>
      </c>
      <c r="I256" s="23">
        <f t="shared" si="23"/>
        <v>100</v>
      </c>
    </row>
    <row r="257" spans="1:9" s="88" customFormat="1" ht="62.25" customHeight="1">
      <c r="A257" s="201" t="s">
        <v>51</v>
      </c>
      <c r="B257" s="217"/>
      <c r="C257" s="217"/>
      <c r="D257" s="217"/>
      <c r="E257" s="217"/>
      <c r="F257" s="217"/>
      <c r="G257" s="217"/>
      <c r="H257" s="217"/>
      <c r="I257" s="217"/>
    </row>
    <row r="258" spans="1:9" s="92" customFormat="1" ht="40.5" customHeight="1">
      <c r="A258" s="8" t="s">
        <v>1</v>
      </c>
      <c r="B258" s="10"/>
      <c r="C258" s="81" t="s">
        <v>145</v>
      </c>
      <c r="D258" s="120">
        <f>D260+D292+D297+D309+D311</f>
        <v>757181.12652999989</v>
      </c>
      <c r="E258" s="120">
        <f>E260+E292+E297+E309+E311</f>
        <v>274325.03759000002</v>
      </c>
      <c r="F258" s="120">
        <f>F260+F292+F297+F309+F311</f>
        <v>274325.03759000002</v>
      </c>
      <c r="G258" s="120">
        <f t="shared" si="19"/>
        <v>0</v>
      </c>
      <c r="H258" s="120">
        <f t="shared" ref="H258" si="24">D258-F258</f>
        <v>482856.08893999987</v>
      </c>
      <c r="I258" s="120">
        <f>F258/D258*100</f>
        <v>36.229777523268886</v>
      </c>
    </row>
    <row r="259" spans="1:9" ht="30.75" customHeight="1">
      <c r="A259" s="11" t="s">
        <v>5</v>
      </c>
      <c r="B259" s="36"/>
      <c r="C259" s="36"/>
      <c r="D259" s="37"/>
      <c r="E259" s="37"/>
      <c r="F259" s="113"/>
      <c r="G259" s="37"/>
      <c r="H259" s="37"/>
      <c r="I259" s="37"/>
    </row>
    <row r="260" spans="1:9" s="89" customFormat="1" ht="95.25" customHeight="1">
      <c r="A260" s="33" t="s">
        <v>16</v>
      </c>
      <c r="B260" s="16"/>
      <c r="C260" s="17" t="s">
        <v>144</v>
      </c>
      <c r="D260" s="18">
        <f>SUM(D261:D291)</f>
        <v>219823.34756999998</v>
      </c>
      <c r="E260" s="18">
        <f>SUM(E261:E291)</f>
        <v>30938.53442</v>
      </c>
      <c r="F260" s="18">
        <f>SUM(F261:F291)</f>
        <v>30938.53442</v>
      </c>
      <c r="G260" s="18">
        <f t="shared" ref="G260:G310" si="25">E260-F260</f>
        <v>0</v>
      </c>
      <c r="H260" s="18">
        <f t="shared" ref="H260:H310" si="26">D260-F260</f>
        <v>188884.81314999997</v>
      </c>
      <c r="I260" s="38">
        <f t="shared" ref="I260:I310" si="27">F260/D260*100</f>
        <v>14.074271346517463</v>
      </c>
    </row>
    <row r="261" spans="1:9" ht="239.25" customHeight="1">
      <c r="A261" s="71" t="s">
        <v>475</v>
      </c>
      <c r="B261" s="20" t="s">
        <v>17</v>
      </c>
      <c r="C261" s="60" t="s">
        <v>141</v>
      </c>
      <c r="D261" s="73">
        <v>8735</v>
      </c>
      <c r="E261" s="73">
        <v>0</v>
      </c>
      <c r="F261" s="73">
        <v>0</v>
      </c>
      <c r="G261" s="23">
        <f t="shared" si="25"/>
        <v>0</v>
      </c>
      <c r="H261" s="22">
        <f t="shared" si="26"/>
        <v>8735</v>
      </c>
      <c r="I261" s="39">
        <f t="shared" si="27"/>
        <v>0</v>
      </c>
    </row>
    <row r="262" spans="1:9" ht="235.5" customHeight="1">
      <c r="A262" s="71" t="s">
        <v>475</v>
      </c>
      <c r="B262" s="20" t="s">
        <v>17</v>
      </c>
      <c r="C262" s="60" t="s">
        <v>141</v>
      </c>
      <c r="D262" s="73">
        <v>375</v>
      </c>
      <c r="E262" s="73">
        <v>0</v>
      </c>
      <c r="F262" s="73">
        <v>0</v>
      </c>
      <c r="G262" s="22">
        <f t="shared" si="25"/>
        <v>0</v>
      </c>
      <c r="H262" s="22">
        <f t="shared" si="26"/>
        <v>375</v>
      </c>
      <c r="I262" s="39">
        <f t="shared" si="27"/>
        <v>0</v>
      </c>
    </row>
    <row r="263" spans="1:9" ht="72.75" customHeight="1">
      <c r="A263" s="68" t="s">
        <v>756</v>
      </c>
      <c r="B263" s="20" t="s">
        <v>17</v>
      </c>
      <c r="C263" s="60" t="s">
        <v>781</v>
      </c>
      <c r="D263" s="73">
        <v>481.73399999999998</v>
      </c>
      <c r="E263" s="73">
        <v>0</v>
      </c>
      <c r="F263" s="73">
        <v>0</v>
      </c>
      <c r="G263" s="22">
        <f t="shared" si="25"/>
        <v>0</v>
      </c>
      <c r="H263" s="22">
        <f t="shared" si="26"/>
        <v>481.73399999999998</v>
      </c>
      <c r="I263" s="39">
        <f t="shared" si="27"/>
        <v>0</v>
      </c>
    </row>
    <row r="264" spans="1:9" ht="99" customHeight="1">
      <c r="A264" s="71" t="s">
        <v>570</v>
      </c>
      <c r="B264" s="20" t="s">
        <v>17</v>
      </c>
      <c r="C264" s="60" t="s">
        <v>572</v>
      </c>
      <c r="D264" s="73">
        <v>841.5</v>
      </c>
      <c r="E264" s="73">
        <v>841.5</v>
      </c>
      <c r="F264" s="73">
        <v>841.5</v>
      </c>
      <c r="G264" s="22">
        <f t="shared" si="25"/>
        <v>0</v>
      </c>
      <c r="H264" s="22">
        <f t="shared" si="26"/>
        <v>0</v>
      </c>
      <c r="I264" s="39">
        <f t="shared" si="27"/>
        <v>100</v>
      </c>
    </row>
    <row r="265" spans="1:9" ht="53.25" customHeight="1">
      <c r="A265" s="68" t="s">
        <v>359</v>
      </c>
      <c r="B265" s="20" t="s">
        <v>17</v>
      </c>
      <c r="C265" s="60" t="s">
        <v>383</v>
      </c>
      <c r="D265" s="73">
        <v>100</v>
      </c>
      <c r="E265" s="73">
        <v>0</v>
      </c>
      <c r="F265" s="73">
        <v>0</v>
      </c>
      <c r="G265" s="22">
        <f t="shared" si="25"/>
        <v>0</v>
      </c>
      <c r="H265" s="22">
        <f t="shared" si="26"/>
        <v>100</v>
      </c>
      <c r="I265" s="39">
        <f t="shared" si="27"/>
        <v>0</v>
      </c>
    </row>
    <row r="266" spans="1:9" ht="65.25" customHeight="1">
      <c r="A266" s="68" t="s">
        <v>360</v>
      </c>
      <c r="B266" s="20" t="s">
        <v>17</v>
      </c>
      <c r="C266" s="60" t="s">
        <v>384</v>
      </c>
      <c r="D266" s="73">
        <v>200</v>
      </c>
      <c r="E266" s="73">
        <v>0</v>
      </c>
      <c r="F266" s="73">
        <v>0</v>
      </c>
      <c r="G266" s="22">
        <f t="shared" si="25"/>
        <v>0</v>
      </c>
      <c r="H266" s="22">
        <f t="shared" si="26"/>
        <v>200</v>
      </c>
      <c r="I266" s="39">
        <f t="shared" si="27"/>
        <v>0</v>
      </c>
    </row>
    <row r="267" spans="1:9" ht="36" customHeight="1">
      <c r="A267" s="68" t="s">
        <v>757</v>
      </c>
      <c r="B267" s="20" t="s">
        <v>17</v>
      </c>
      <c r="C267" s="60" t="s">
        <v>782</v>
      </c>
      <c r="D267" s="73">
        <v>5818.3339999999998</v>
      </c>
      <c r="E267" s="73">
        <v>0</v>
      </c>
      <c r="F267" s="73">
        <v>0</v>
      </c>
      <c r="G267" s="22">
        <f t="shared" si="25"/>
        <v>0</v>
      </c>
      <c r="H267" s="22">
        <f t="shared" si="26"/>
        <v>5818.3339999999998</v>
      </c>
      <c r="I267" s="39">
        <f t="shared" si="27"/>
        <v>0</v>
      </c>
    </row>
    <row r="268" spans="1:9" ht="168" customHeight="1">
      <c r="A268" s="71" t="s">
        <v>758</v>
      </c>
      <c r="B268" s="20" t="s">
        <v>17</v>
      </c>
      <c r="C268" s="60" t="s">
        <v>783</v>
      </c>
      <c r="D268" s="73">
        <v>873.80071999999996</v>
      </c>
      <c r="E268" s="73">
        <v>873.80071999999996</v>
      </c>
      <c r="F268" s="73">
        <v>873.80071999999996</v>
      </c>
      <c r="G268" s="22">
        <f t="shared" si="25"/>
        <v>0</v>
      </c>
      <c r="H268" s="22">
        <f t="shared" si="26"/>
        <v>0</v>
      </c>
      <c r="I268" s="39">
        <f t="shared" si="27"/>
        <v>100</v>
      </c>
    </row>
    <row r="269" spans="1:9" ht="30.75" customHeight="1">
      <c r="A269" s="68" t="s">
        <v>759</v>
      </c>
      <c r="B269" s="20" t="s">
        <v>17</v>
      </c>
      <c r="C269" s="60" t="s">
        <v>784</v>
      </c>
      <c r="D269" s="73">
        <v>7950</v>
      </c>
      <c r="E269" s="73">
        <v>0</v>
      </c>
      <c r="F269" s="73">
        <v>0</v>
      </c>
      <c r="G269" s="22">
        <f t="shared" si="25"/>
        <v>0</v>
      </c>
      <c r="H269" s="22">
        <f t="shared" si="26"/>
        <v>7950</v>
      </c>
      <c r="I269" s="39">
        <f t="shared" si="27"/>
        <v>0</v>
      </c>
    </row>
    <row r="270" spans="1:9" ht="45.75" customHeight="1">
      <c r="A270" s="68" t="s">
        <v>760</v>
      </c>
      <c r="B270" s="20" t="s">
        <v>17</v>
      </c>
      <c r="C270" s="60" t="s">
        <v>785</v>
      </c>
      <c r="D270" s="73">
        <v>1429.6235999999999</v>
      </c>
      <c r="E270" s="73">
        <v>0</v>
      </c>
      <c r="F270" s="73">
        <v>0</v>
      </c>
      <c r="G270" s="22">
        <f t="shared" ref="G270:G296" si="28">E270-F270</f>
        <v>0</v>
      </c>
      <c r="H270" s="22">
        <f t="shared" ref="H270:H296" si="29">D270-F270</f>
        <v>1429.6235999999999</v>
      </c>
      <c r="I270" s="39">
        <f t="shared" ref="I270:I296" si="30">F270/D270*100</f>
        <v>0</v>
      </c>
    </row>
    <row r="271" spans="1:9" ht="29.25" customHeight="1">
      <c r="A271" s="68" t="s">
        <v>761</v>
      </c>
      <c r="B271" s="20" t="s">
        <v>17</v>
      </c>
      <c r="C271" s="60" t="s">
        <v>786</v>
      </c>
      <c r="D271" s="73">
        <v>8536.5679999999993</v>
      </c>
      <c r="E271" s="73">
        <v>0</v>
      </c>
      <c r="F271" s="73">
        <v>0</v>
      </c>
      <c r="G271" s="22">
        <f t="shared" si="28"/>
        <v>0</v>
      </c>
      <c r="H271" s="22">
        <f t="shared" si="29"/>
        <v>8536.5679999999993</v>
      </c>
      <c r="I271" s="39">
        <f t="shared" si="30"/>
        <v>0</v>
      </c>
    </row>
    <row r="272" spans="1:9" ht="95.25" customHeight="1">
      <c r="A272" s="71" t="s">
        <v>762</v>
      </c>
      <c r="B272" s="20" t="s">
        <v>17</v>
      </c>
      <c r="C272" s="60" t="s">
        <v>787</v>
      </c>
      <c r="D272" s="73">
        <v>1931.3366100000001</v>
      </c>
      <c r="E272" s="73">
        <v>0</v>
      </c>
      <c r="F272" s="73">
        <v>0</v>
      </c>
      <c r="G272" s="22">
        <f t="shared" si="28"/>
        <v>0</v>
      </c>
      <c r="H272" s="22">
        <f t="shared" si="29"/>
        <v>1931.3366100000001</v>
      </c>
      <c r="I272" s="39">
        <f t="shared" si="30"/>
        <v>0</v>
      </c>
    </row>
    <row r="273" spans="1:9" ht="95.25" customHeight="1">
      <c r="A273" s="71" t="s">
        <v>763</v>
      </c>
      <c r="B273" s="20" t="s">
        <v>17</v>
      </c>
      <c r="C273" s="60" t="s">
        <v>788</v>
      </c>
      <c r="D273" s="73">
        <v>766.27981</v>
      </c>
      <c r="E273" s="73">
        <v>0</v>
      </c>
      <c r="F273" s="73">
        <v>0</v>
      </c>
      <c r="G273" s="22">
        <f t="shared" si="28"/>
        <v>0</v>
      </c>
      <c r="H273" s="22">
        <f t="shared" si="29"/>
        <v>766.27981</v>
      </c>
      <c r="I273" s="39">
        <f t="shared" si="30"/>
        <v>0</v>
      </c>
    </row>
    <row r="274" spans="1:9" ht="95.25" customHeight="1">
      <c r="A274" s="71" t="s">
        <v>764</v>
      </c>
      <c r="B274" s="20" t="s">
        <v>17</v>
      </c>
      <c r="C274" s="60" t="s">
        <v>789</v>
      </c>
      <c r="D274" s="73">
        <v>954.87311999999997</v>
      </c>
      <c r="E274" s="73">
        <v>0</v>
      </c>
      <c r="F274" s="73">
        <v>0</v>
      </c>
      <c r="G274" s="22">
        <f t="shared" si="28"/>
        <v>0</v>
      </c>
      <c r="H274" s="22">
        <f t="shared" si="29"/>
        <v>954.87311999999997</v>
      </c>
      <c r="I274" s="39">
        <f t="shared" si="30"/>
        <v>0</v>
      </c>
    </row>
    <row r="275" spans="1:9" ht="45" customHeight="1">
      <c r="A275" s="68" t="s">
        <v>765</v>
      </c>
      <c r="B275" s="20" t="s">
        <v>17</v>
      </c>
      <c r="C275" s="60" t="s">
        <v>790</v>
      </c>
      <c r="D275" s="73">
        <v>13639.1391</v>
      </c>
      <c r="E275" s="73">
        <v>0</v>
      </c>
      <c r="F275" s="73">
        <v>0</v>
      </c>
      <c r="G275" s="22">
        <f t="shared" si="28"/>
        <v>0</v>
      </c>
      <c r="H275" s="22">
        <f t="shared" si="29"/>
        <v>13639.1391</v>
      </c>
      <c r="I275" s="39">
        <f t="shared" si="30"/>
        <v>0</v>
      </c>
    </row>
    <row r="276" spans="1:9" ht="25.5" customHeight="1">
      <c r="A276" s="68" t="s">
        <v>766</v>
      </c>
      <c r="B276" s="20" t="s">
        <v>17</v>
      </c>
      <c r="C276" s="60" t="s">
        <v>791</v>
      </c>
      <c r="D276" s="73">
        <v>5242.3329999999996</v>
      </c>
      <c r="E276" s="73">
        <v>0</v>
      </c>
      <c r="F276" s="73">
        <v>0</v>
      </c>
      <c r="G276" s="22">
        <f t="shared" si="28"/>
        <v>0</v>
      </c>
      <c r="H276" s="22">
        <f t="shared" si="29"/>
        <v>5242.3329999999996</v>
      </c>
      <c r="I276" s="39">
        <f t="shared" si="30"/>
        <v>0</v>
      </c>
    </row>
    <row r="277" spans="1:9" ht="25.5" customHeight="1">
      <c r="A277" s="68" t="s">
        <v>767</v>
      </c>
      <c r="B277" s="20" t="s">
        <v>17</v>
      </c>
      <c r="C277" s="60" t="s">
        <v>792</v>
      </c>
      <c r="D277" s="73">
        <v>4496.6139999999996</v>
      </c>
      <c r="E277" s="73">
        <v>0</v>
      </c>
      <c r="F277" s="73">
        <v>0</v>
      </c>
      <c r="G277" s="22">
        <f t="shared" si="28"/>
        <v>0</v>
      </c>
      <c r="H277" s="22">
        <f t="shared" si="29"/>
        <v>4496.6139999999996</v>
      </c>
      <c r="I277" s="39">
        <f t="shared" si="30"/>
        <v>0</v>
      </c>
    </row>
    <row r="278" spans="1:9" ht="25.5" customHeight="1">
      <c r="A278" s="68" t="s">
        <v>768</v>
      </c>
      <c r="B278" s="20" t="s">
        <v>17</v>
      </c>
      <c r="C278" s="60" t="s">
        <v>793</v>
      </c>
      <c r="D278" s="73">
        <v>4000</v>
      </c>
      <c r="E278" s="73">
        <v>0</v>
      </c>
      <c r="F278" s="73">
        <v>0</v>
      </c>
      <c r="G278" s="22">
        <f t="shared" si="28"/>
        <v>0</v>
      </c>
      <c r="H278" s="22">
        <f t="shared" si="29"/>
        <v>4000</v>
      </c>
      <c r="I278" s="39">
        <f t="shared" si="30"/>
        <v>0</v>
      </c>
    </row>
    <row r="279" spans="1:9" ht="72" customHeight="1">
      <c r="A279" s="68" t="s">
        <v>769</v>
      </c>
      <c r="B279" s="20" t="s">
        <v>17</v>
      </c>
      <c r="C279" s="60" t="s">
        <v>573</v>
      </c>
      <c r="D279" s="73">
        <v>15760</v>
      </c>
      <c r="E279" s="73">
        <v>480</v>
      </c>
      <c r="F279" s="73">
        <v>480</v>
      </c>
      <c r="G279" s="22">
        <f t="shared" si="28"/>
        <v>0</v>
      </c>
      <c r="H279" s="22">
        <f t="shared" si="29"/>
        <v>15280</v>
      </c>
      <c r="I279" s="39">
        <f t="shared" si="30"/>
        <v>3.0456852791878175</v>
      </c>
    </row>
    <row r="280" spans="1:9" ht="45" customHeight="1">
      <c r="A280" s="68" t="s">
        <v>770</v>
      </c>
      <c r="B280" s="20" t="s">
        <v>17</v>
      </c>
      <c r="C280" s="60" t="s">
        <v>794</v>
      </c>
      <c r="D280" s="73">
        <v>2618.65</v>
      </c>
      <c r="E280" s="73">
        <v>0</v>
      </c>
      <c r="F280" s="73">
        <v>0</v>
      </c>
      <c r="G280" s="22">
        <f t="shared" si="28"/>
        <v>0</v>
      </c>
      <c r="H280" s="22">
        <f t="shared" si="29"/>
        <v>2618.65</v>
      </c>
      <c r="I280" s="39">
        <f t="shared" si="30"/>
        <v>0</v>
      </c>
    </row>
    <row r="281" spans="1:9" ht="45" customHeight="1">
      <c r="A281" s="68" t="s">
        <v>771</v>
      </c>
      <c r="B281" s="20" t="s">
        <v>17</v>
      </c>
      <c r="C281" s="60" t="s">
        <v>795</v>
      </c>
      <c r="D281" s="73">
        <v>1823.2449999999999</v>
      </c>
      <c r="E281" s="73">
        <v>0</v>
      </c>
      <c r="F281" s="73">
        <v>0</v>
      </c>
      <c r="G281" s="22">
        <f t="shared" si="28"/>
        <v>0</v>
      </c>
      <c r="H281" s="22">
        <f t="shared" si="29"/>
        <v>1823.2449999999999</v>
      </c>
      <c r="I281" s="39">
        <f t="shared" si="30"/>
        <v>0</v>
      </c>
    </row>
    <row r="282" spans="1:9" ht="45" customHeight="1">
      <c r="A282" s="68" t="s">
        <v>772</v>
      </c>
      <c r="B282" s="20" t="s">
        <v>17</v>
      </c>
      <c r="C282" s="60" t="s">
        <v>796</v>
      </c>
      <c r="D282" s="73">
        <v>3132.7144499999999</v>
      </c>
      <c r="E282" s="73">
        <v>0</v>
      </c>
      <c r="F282" s="73">
        <v>0</v>
      </c>
      <c r="G282" s="22">
        <f t="shared" si="28"/>
        <v>0</v>
      </c>
      <c r="H282" s="22">
        <f t="shared" si="29"/>
        <v>3132.7144499999999</v>
      </c>
      <c r="I282" s="39">
        <f t="shared" si="30"/>
        <v>0</v>
      </c>
    </row>
    <row r="283" spans="1:9" ht="45" customHeight="1">
      <c r="A283" s="68" t="s">
        <v>773</v>
      </c>
      <c r="B283" s="20" t="s">
        <v>17</v>
      </c>
      <c r="C283" s="60" t="s">
        <v>797</v>
      </c>
      <c r="D283" s="73">
        <v>6400.8361599999998</v>
      </c>
      <c r="E283" s="73">
        <v>0</v>
      </c>
      <c r="F283" s="73">
        <v>0</v>
      </c>
      <c r="G283" s="22">
        <f t="shared" si="28"/>
        <v>0</v>
      </c>
      <c r="H283" s="22">
        <f t="shared" si="29"/>
        <v>6400.8361599999998</v>
      </c>
      <c r="I283" s="39">
        <f t="shared" si="30"/>
        <v>0</v>
      </c>
    </row>
    <row r="284" spans="1:9" ht="20.25" customHeight="1">
      <c r="A284" s="68" t="s">
        <v>774</v>
      </c>
      <c r="B284" s="20" t="s">
        <v>17</v>
      </c>
      <c r="C284" s="60" t="s">
        <v>798</v>
      </c>
      <c r="D284" s="73">
        <v>6014.8374999999996</v>
      </c>
      <c r="E284" s="73">
        <v>0</v>
      </c>
      <c r="F284" s="73">
        <v>0</v>
      </c>
      <c r="G284" s="22">
        <f t="shared" si="28"/>
        <v>0</v>
      </c>
      <c r="H284" s="22">
        <f t="shared" si="29"/>
        <v>6014.8374999999996</v>
      </c>
      <c r="I284" s="39">
        <f t="shared" si="30"/>
        <v>0</v>
      </c>
    </row>
    <row r="285" spans="1:9" ht="20.25" customHeight="1">
      <c r="A285" s="68" t="s">
        <v>775</v>
      </c>
      <c r="B285" s="20" t="s">
        <v>17</v>
      </c>
      <c r="C285" s="60" t="s">
        <v>799</v>
      </c>
      <c r="D285" s="73">
        <v>2200</v>
      </c>
      <c r="E285" s="73">
        <v>0</v>
      </c>
      <c r="F285" s="73">
        <v>0</v>
      </c>
      <c r="G285" s="22">
        <f t="shared" si="28"/>
        <v>0</v>
      </c>
      <c r="H285" s="22">
        <f t="shared" si="29"/>
        <v>2200</v>
      </c>
      <c r="I285" s="39">
        <f t="shared" si="30"/>
        <v>0</v>
      </c>
    </row>
    <row r="286" spans="1:9" ht="20.25" customHeight="1">
      <c r="A286" s="68" t="s">
        <v>776</v>
      </c>
      <c r="B286" s="20" t="s">
        <v>17</v>
      </c>
      <c r="C286" s="60" t="s">
        <v>800</v>
      </c>
      <c r="D286" s="73">
        <v>12273</v>
      </c>
      <c r="E286" s="73">
        <v>0</v>
      </c>
      <c r="F286" s="73">
        <v>0</v>
      </c>
      <c r="G286" s="22">
        <f t="shared" si="28"/>
        <v>0</v>
      </c>
      <c r="H286" s="22">
        <f t="shared" si="29"/>
        <v>12273</v>
      </c>
      <c r="I286" s="39">
        <f t="shared" si="30"/>
        <v>0</v>
      </c>
    </row>
    <row r="287" spans="1:9" ht="20.25" customHeight="1">
      <c r="A287" s="68" t="s">
        <v>571</v>
      </c>
      <c r="B287" s="20" t="s">
        <v>17</v>
      </c>
      <c r="C287" s="60" t="s">
        <v>574</v>
      </c>
      <c r="D287" s="73">
        <v>95810.778999999995</v>
      </c>
      <c r="E287" s="73">
        <v>28743.233700000001</v>
      </c>
      <c r="F287" s="73">
        <v>28743.233700000001</v>
      </c>
      <c r="G287" s="22">
        <f t="shared" si="28"/>
        <v>0</v>
      </c>
      <c r="H287" s="22">
        <f t="shared" si="29"/>
        <v>67067.545299999998</v>
      </c>
      <c r="I287" s="39">
        <f t="shared" si="30"/>
        <v>30.000000000000004</v>
      </c>
    </row>
    <row r="288" spans="1:9" ht="58.5" customHeight="1">
      <c r="A288" s="68" t="s">
        <v>777</v>
      </c>
      <c r="B288" s="20" t="s">
        <v>17</v>
      </c>
      <c r="C288" s="60" t="s">
        <v>801</v>
      </c>
      <c r="D288" s="73">
        <v>6000</v>
      </c>
      <c r="E288" s="73">
        <v>0</v>
      </c>
      <c r="F288" s="73">
        <v>0</v>
      </c>
      <c r="G288" s="22">
        <f t="shared" si="28"/>
        <v>0</v>
      </c>
      <c r="H288" s="22">
        <f t="shared" si="29"/>
        <v>6000</v>
      </c>
      <c r="I288" s="39">
        <f t="shared" si="30"/>
        <v>0</v>
      </c>
    </row>
    <row r="289" spans="1:10" ht="69.75" customHeight="1">
      <c r="A289" s="68" t="s">
        <v>428</v>
      </c>
      <c r="B289" s="20" t="s">
        <v>17</v>
      </c>
      <c r="C289" s="60" t="s">
        <v>429</v>
      </c>
      <c r="D289" s="73">
        <v>140.43004999999999</v>
      </c>
      <c r="E289" s="73">
        <v>0</v>
      </c>
      <c r="F289" s="73">
        <v>0</v>
      </c>
      <c r="G289" s="22">
        <f t="shared" si="28"/>
        <v>0</v>
      </c>
      <c r="H289" s="22">
        <f t="shared" si="29"/>
        <v>140.43004999999999</v>
      </c>
      <c r="I289" s="39">
        <f t="shared" si="30"/>
        <v>0</v>
      </c>
    </row>
    <row r="290" spans="1:10" ht="241.5" customHeight="1">
      <c r="A290" s="71" t="s">
        <v>476</v>
      </c>
      <c r="B290" s="20" t="s">
        <v>17</v>
      </c>
      <c r="C290" s="60" t="s">
        <v>142</v>
      </c>
      <c r="D290" s="73">
        <v>826.71945000000005</v>
      </c>
      <c r="E290" s="73">
        <v>0</v>
      </c>
      <c r="F290" s="73">
        <v>0</v>
      </c>
      <c r="G290" s="22">
        <f t="shared" si="28"/>
        <v>0</v>
      </c>
      <c r="H290" s="22">
        <f t="shared" si="29"/>
        <v>826.71945000000005</v>
      </c>
      <c r="I290" s="39">
        <f t="shared" si="30"/>
        <v>0</v>
      </c>
    </row>
    <row r="291" spans="1:10" ht="234" customHeight="1">
      <c r="A291" s="71" t="s">
        <v>476</v>
      </c>
      <c r="B291" s="20" t="s">
        <v>17</v>
      </c>
      <c r="C291" s="60" t="s">
        <v>142</v>
      </c>
      <c r="D291" s="73">
        <v>450</v>
      </c>
      <c r="E291" s="73">
        <v>0</v>
      </c>
      <c r="F291" s="73">
        <v>0</v>
      </c>
      <c r="G291" s="22">
        <f t="shared" si="28"/>
        <v>0</v>
      </c>
      <c r="H291" s="22">
        <f t="shared" si="29"/>
        <v>450</v>
      </c>
      <c r="I291" s="39">
        <f t="shared" si="30"/>
        <v>0</v>
      </c>
    </row>
    <row r="292" spans="1:10" ht="52.5" customHeight="1">
      <c r="A292" s="136" t="s">
        <v>430</v>
      </c>
      <c r="B292" s="53"/>
      <c r="C292" s="75" t="s">
        <v>431</v>
      </c>
      <c r="D292" s="132">
        <f>SUM(D293:D296)</f>
        <v>85058.703559999994</v>
      </c>
      <c r="E292" s="132">
        <f>SUM(E293:E296)</f>
        <v>0</v>
      </c>
      <c r="F292" s="132">
        <f>SUM(F293:F296)</f>
        <v>0</v>
      </c>
      <c r="G292" s="18">
        <f t="shared" si="28"/>
        <v>0</v>
      </c>
      <c r="H292" s="18">
        <f t="shared" si="29"/>
        <v>85058.703559999994</v>
      </c>
      <c r="I292" s="38">
        <f t="shared" si="30"/>
        <v>0</v>
      </c>
    </row>
    <row r="293" spans="1:10" ht="126" customHeight="1">
      <c r="A293" s="71" t="s">
        <v>778</v>
      </c>
      <c r="B293" s="74">
        <v>441</v>
      </c>
      <c r="C293" s="60" t="s">
        <v>802</v>
      </c>
      <c r="D293" s="73">
        <v>7092.5</v>
      </c>
      <c r="E293" s="73">
        <v>0</v>
      </c>
      <c r="F293" s="73">
        <v>0</v>
      </c>
      <c r="G293" s="23">
        <f t="shared" si="28"/>
        <v>0</v>
      </c>
      <c r="H293" s="23">
        <f t="shared" si="29"/>
        <v>7092.5</v>
      </c>
      <c r="I293" s="116">
        <f t="shared" si="30"/>
        <v>0</v>
      </c>
    </row>
    <row r="294" spans="1:10" ht="48.75" customHeight="1">
      <c r="A294" s="68" t="s">
        <v>779</v>
      </c>
      <c r="B294" s="20" t="s">
        <v>17</v>
      </c>
      <c r="C294" s="60" t="s">
        <v>803</v>
      </c>
      <c r="D294" s="73">
        <v>36820.919370000003</v>
      </c>
      <c r="E294" s="73">
        <v>0</v>
      </c>
      <c r="F294" s="73">
        <v>0</v>
      </c>
      <c r="G294" s="23">
        <f t="shared" si="28"/>
        <v>0</v>
      </c>
      <c r="H294" s="23">
        <f t="shared" si="29"/>
        <v>36820.919370000003</v>
      </c>
      <c r="I294" s="116">
        <f t="shared" si="30"/>
        <v>0</v>
      </c>
    </row>
    <row r="295" spans="1:10" ht="36" customHeight="1">
      <c r="A295" s="68" t="s">
        <v>575</v>
      </c>
      <c r="B295" s="20" t="s">
        <v>17</v>
      </c>
      <c r="C295" s="60" t="s">
        <v>576</v>
      </c>
      <c r="D295" s="73">
        <v>40945.284189999998</v>
      </c>
      <c r="E295" s="73">
        <v>0</v>
      </c>
      <c r="F295" s="73">
        <v>0</v>
      </c>
      <c r="G295" s="23">
        <f t="shared" si="28"/>
        <v>0</v>
      </c>
      <c r="H295" s="23">
        <f t="shared" si="29"/>
        <v>40945.284189999998</v>
      </c>
      <c r="I295" s="116">
        <f t="shared" si="30"/>
        <v>0</v>
      </c>
    </row>
    <row r="296" spans="1:10" ht="158.25" customHeight="1">
      <c r="A296" s="71" t="s">
        <v>780</v>
      </c>
      <c r="B296" s="20" t="s">
        <v>17</v>
      </c>
      <c r="C296" s="60" t="s">
        <v>804</v>
      </c>
      <c r="D296" s="73">
        <v>200</v>
      </c>
      <c r="E296" s="73">
        <v>0</v>
      </c>
      <c r="F296" s="73">
        <v>0</v>
      </c>
      <c r="G296" s="23">
        <f t="shared" si="28"/>
        <v>0</v>
      </c>
      <c r="H296" s="23">
        <f t="shared" si="29"/>
        <v>200</v>
      </c>
      <c r="I296" s="116">
        <f t="shared" si="30"/>
        <v>0</v>
      </c>
    </row>
    <row r="297" spans="1:10" s="89" customFormat="1" ht="71.25" customHeight="1">
      <c r="A297" s="33" t="s">
        <v>18</v>
      </c>
      <c r="B297" s="16"/>
      <c r="C297" s="75" t="s">
        <v>412</v>
      </c>
      <c r="D297" s="18">
        <f>SUM(D298:D308)</f>
        <v>446265.41099999996</v>
      </c>
      <c r="E297" s="18">
        <f>SUM(E298:E308)</f>
        <v>241465.00317000004</v>
      </c>
      <c r="F297" s="18">
        <f>SUM(F298:F308)</f>
        <v>241465.00317000004</v>
      </c>
      <c r="G297" s="18">
        <f t="shared" si="25"/>
        <v>0</v>
      </c>
      <c r="H297" s="18">
        <f>D297-F297</f>
        <v>204800.40782999992</v>
      </c>
      <c r="I297" s="38">
        <f t="shared" si="27"/>
        <v>54.107936043916261</v>
      </c>
    </row>
    <row r="298" spans="1:10" ht="141.75" customHeight="1">
      <c r="A298" s="71" t="s">
        <v>477</v>
      </c>
      <c r="B298" s="20" t="s">
        <v>17</v>
      </c>
      <c r="C298" s="60" t="s">
        <v>140</v>
      </c>
      <c r="D298" s="73">
        <v>102654.7</v>
      </c>
      <c r="E298" s="73">
        <v>95000</v>
      </c>
      <c r="F298" s="73">
        <v>95000</v>
      </c>
      <c r="G298" s="22">
        <f t="shared" si="25"/>
        <v>0</v>
      </c>
      <c r="H298" s="22">
        <f t="shared" si="26"/>
        <v>7654.6999999999971</v>
      </c>
      <c r="I298" s="39">
        <f t="shared" si="27"/>
        <v>92.543254229957327</v>
      </c>
    </row>
    <row r="299" spans="1:10" ht="69" customHeight="1">
      <c r="A299" s="68" t="s">
        <v>805</v>
      </c>
      <c r="B299" s="20" t="s">
        <v>17</v>
      </c>
      <c r="C299" s="60" t="s">
        <v>811</v>
      </c>
      <c r="D299" s="73">
        <v>15925.78</v>
      </c>
      <c r="E299" s="73">
        <v>0</v>
      </c>
      <c r="F299" s="73">
        <v>0</v>
      </c>
      <c r="G299" s="22">
        <f t="shared" si="25"/>
        <v>0</v>
      </c>
      <c r="H299" s="22">
        <f t="shared" si="26"/>
        <v>15925.78</v>
      </c>
      <c r="I299" s="39">
        <f t="shared" si="27"/>
        <v>0</v>
      </c>
    </row>
    <row r="300" spans="1:10" ht="57" customHeight="1">
      <c r="A300" s="68" t="s">
        <v>478</v>
      </c>
      <c r="B300" s="20" t="s">
        <v>17</v>
      </c>
      <c r="C300" s="60" t="s">
        <v>146</v>
      </c>
      <c r="D300" s="73">
        <v>288973.43199999997</v>
      </c>
      <c r="E300" s="73">
        <v>122145.95325999999</v>
      </c>
      <c r="F300" s="73">
        <v>122145.95325999999</v>
      </c>
      <c r="G300" s="22">
        <f t="shared" si="25"/>
        <v>0</v>
      </c>
      <c r="H300" s="22">
        <f t="shared" si="26"/>
        <v>166827.47873999999</v>
      </c>
      <c r="I300" s="39">
        <f t="shared" si="27"/>
        <v>42.268921545701133</v>
      </c>
      <c r="J300" s="85" t="s">
        <v>43</v>
      </c>
    </row>
    <row r="301" spans="1:10" ht="105" customHeight="1">
      <c r="A301" s="71" t="s">
        <v>479</v>
      </c>
      <c r="B301" s="20" t="s">
        <v>17</v>
      </c>
      <c r="C301" s="60" t="s">
        <v>147</v>
      </c>
      <c r="D301" s="73">
        <v>16055.76</v>
      </c>
      <c r="E301" s="73">
        <v>16055.76</v>
      </c>
      <c r="F301" s="73">
        <v>16055.76</v>
      </c>
      <c r="G301" s="22">
        <f t="shared" si="25"/>
        <v>0</v>
      </c>
      <c r="H301" s="22">
        <f t="shared" si="26"/>
        <v>0</v>
      </c>
      <c r="I301" s="39">
        <f t="shared" si="27"/>
        <v>100</v>
      </c>
    </row>
    <row r="302" spans="1:10" ht="76.5" customHeight="1">
      <c r="A302" s="68" t="s">
        <v>806</v>
      </c>
      <c r="B302" s="20" t="s">
        <v>17</v>
      </c>
      <c r="C302" s="60" t="s">
        <v>148</v>
      </c>
      <c r="D302" s="73">
        <v>1660.4390000000001</v>
      </c>
      <c r="E302" s="73">
        <v>496.75411000000003</v>
      </c>
      <c r="F302" s="73">
        <v>496.75411000000003</v>
      </c>
      <c r="G302" s="22">
        <f t="shared" si="25"/>
        <v>0</v>
      </c>
      <c r="H302" s="22">
        <f t="shared" si="26"/>
        <v>1163.68489</v>
      </c>
      <c r="I302" s="39">
        <f t="shared" si="27"/>
        <v>29.917034591454428</v>
      </c>
    </row>
    <row r="303" spans="1:10" ht="68.25" customHeight="1">
      <c r="A303" s="68" t="s">
        <v>807</v>
      </c>
      <c r="B303" s="20" t="s">
        <v>17</v>
      </c>
      <c r="C303" s="60" t="s">
        <v>149</v>
      </c>
      <c r="D303" s="73">
        <v>1338.923</v>
      </c>
      <c r="E303" s="73">
        <v>313.47098999999997</v>
      </c>
      <c r="F303" s="73">
        <v>313.47098999999997</v>
      </c>
      <c r="G303" s="22">
        <f t="shared" si="25"/>
        <v>0</v>
      </c>
      <c r="H303" s="22">
        <f t="shared" si="26"/>
        <v>1025.45201</v>
      </c>
      <c r="I303" s="39">
        <f t="shared" si="27"/>
        <v>23.412174561195826</v>
      </c>
    </row>
    <row r="304" spans="1:10" ht="81.75" customHeight="1">
      <c r="A304" s="68" t="s">
        <v>808</v>
      </c>
      <c r="B304" s="20" t="s">
        <v>17</v>
      </c>
      <c r="C304" s="60" t="s">
        <v>150</v>
      </c>
      <c r="D304" s="73">
        <v>1269.04</v>
      </c>
      <c r="E304" s="73">
        <v>313.89819</v>
      </c>
      <c r="F304" s="73">
        <v>313.89819</v>
      </c>
      <c r="G304" s="22">
        <f t="shared" si="25"/>
        <v>0</v>
      </c>
      <c r="H304" s="22">
        <f t="shared" si="26"/>
        <v>955.14180999999996</v>
      </c>
      <c r="I304" s="39">
        <f t="shared" si="27"/>
        <v>24.735090304482128</v>
      </c>
    </row>
    <row r="305" spans="1:9" ht="68.25" customHeight="1">
      <c r="A305" s="68" t="s">
        <v>480</v>
      </c>
      <c r="B305" s="20" t="s">
        <v>17</v>
      </c>
      <c r="C305" s="60" t="s">
        <v>151</v>
      </c>
      <c r="D305" s="73">
        <v>7892.5360000000001</v>
      </c>
      <c r="E305" s="73">
        <v>4496.9608399999997</v>
      </c>
      <c r="F305" s="73">
        <v>4496.9608399999997</v>
      </c>
      <c r="G305" s="22">
        <f t="shared" si="25"/>
        <v>0</v>
      </c>
      <c r="H305" s="22">
        <f t="shared" si="26"/>
        <v>3395.5751600000003</v>
      </c>
      <c r="I305" s="39">
        <f t="shared" si="27"/>
        <v>56.977387749640918</v>
      </c>
    </row>
    <row r="306" spans="1:9" ht="81.75" customHeight="1">
      <c r="A306" s="68" t="s">
        <v>809</v>
      </c>
      <c r="B306" s="20" t="s">
        <v>17</v>
      </c>
      <c r="C306" s="60" t="s">
        <v>152</v>
      </c>
      <c r="D306" s="73">
        <v>2783.163</v>
      </c>
      <c r="E306" s="73">
        <v>689.1748</v>
      </c>
      <c r="F306" s="73">
        <v>689.1748</v>
      </c>
      <c r="G306" s="22">
        <f t="shared" si="25"/>
        <v>0</v>
      </c>
      <c r="H306" s="22">
        <f t="shared" si="26"/>
        <v>2093.9881999999998</v>
      </c>
      <c r="I306" s="39">
        <f t="shared" si="27"/>
        <v>24.762286650117151</v>
      </c>
    </row>
    <row r="307" spans="1:9" ht="74.25" customHeight="1">
      <c r="A307" s="68" t="s">
        <v>810</v>
      </c>
      <c r="B307" s="20" t="s">
        <v>17</v>
      </c>
      <c r="C307" s="60" t="s">
        <v>153</v>
      </c>
      <c r="D307" s="73">
        <v>834.08299999999997</v>
      </c>
      <c r="E307" s="73">
        <v>5.9972000000000003</v>
      </c>
      <c r="F307" s="73">
        <v>5.9972000000000003</v>
      </c>
      <c r="G307" s="22">
        <f t="shared" si="25"/>
        <v>0</v>
      </c>
      <c r="H307" s="22">
        <f t="shared" si="26"/>
        <v>828.08579999999995</v>
      </c>
      <c r="I307" s="39">
        <f t="shared" si="27"/>
        <v>0.71901717215193217</v>
      </c>
    </row>
    <row r="308" spans="1:9" ht="81.75" customHeight="1">
      <c r="A308" s="68" t="s">
        <v>481</v>
      </c>
      <c r="B308" s="20" t="s">
        <v>17</v>
      </c>
      <c r="C308" s="60" t="s">
        <v>154</v>
      </c>
      <c r="D308" s="73">
        <v>6877.5550000000003</v>
      </c>
      <c r="E308" s="73">
        <v>1947.03378</v>
      </c>
      <c r="F308" s="73">
        <v>1947.03378</v>
      </c>
      <c r="G308" s="22">
        <f t="shared" si="25"/>
        <v>0</v>
      </c>
      <c r="H308" s="22">
        <f t="shared" si="26"/>
        <v>4930.5212200000005</v>
      </c>
      <c r="I308" s="39">
        <f t="shared" si="27"/>
        <v>28.309970331026069</v>
      </c>
    </row>
    <row r="309" spans="1:9" ht="56.25" customHeight="1">
      <c r="A309" s="164" t="s">
        <v>482</v>
      </c>
      <c r="B309" s="53"/>
      <c r="C309" s="75" t="s">
        <v>143</v>
      </c>
      <c r="D309" s="132">
        <f>D310</f>
        <v>5438.8</v>
      </c>
      <c r="E309" s="132">
        <f>E310</f>
        <v>1921.5</v>
      </c>
      <c r="F309" s="132">
        <f>F310</f>
        <v>1921.5</v>
      </c>
      <c r="G309" s="18">
        <f t="shared" si="25"/>
        <v>0</v>
      </c>
      <c r="H309" s="18">
        <f t="shared" si="26"/>
        <v>3517.3</v>
      </c>
      <c r="I309" s="38">
        <f t="shared" si="27"/>
        <v>35.329484445098181</v>
      </c>
    </row>
    <row r="310" spans="1:9" ht="174" customHeight="1">
      <c r="A310" s="71" t="s">
        <v>483</v>
      </c>
      <c r="B310" s="104">
        <v>441</v>
      </c>
      <c r="C310" s="60" t="s">
        <v>484</v>
      </c>
      <c r="D310" s="73">
        <v>5438.8</v>
      </c>
      <c r="E310" s="73">
        <v>1921.5</v>
      </c>
      <c r="F310" s="73">
        <v>1921.5</v>
      </c>
      <c r="G310" s="23">
        <f t="shared" si="25"/>
        <v>0</v>
      </c>
      <c r="H310" s="22">
        <f t="shared" si="26"/>
        <v>3517.3</v>
      </c>
      <c r="I310" s="39">
        <f t="shared" si="27"/>
        <v>35.329484445098181</v>
      </c>
    </row>
    <row r="311" spans="1:9" ht="81.75" customHeight="1">
      <c r="A311" s="136" t="s">
        <v>577</v>
      </c>
      <c r="B311" s="168"/>
      <c r="C311" s="75" t="s">
        <v>578</v>
      </c>
      <c r="D311" s="132">
        <f>SUM(D312:D314)</f>
        <v>594.86439999999993</v>
      </c>
      <c r="E311" s="132">
        <f>SUM(E312:E314)</f>
        <v>0</v>
      </c>
      <c r="F311" s="132">
        <f>SUM(F312:F314)</f>
        <v>0</v>
      </c>
      <c r="G311" s="18">
        <f t="shared" ref="G311:G314" si="31">E311-F311</f>
        <v>0</v>
      </c>
      <c r="H311" s="18">
        <f t="shared" ref="H311:H314" si="32">D311-F311</f>
        <v>594.86439999999993</v>
      </c>
      <c r="I311" s="38">
        <f t="shared" ref="I311:I314" si="33">F311/D311*100</f>
        <v>0</v>
      </c>
    </row>
    <row r="312" spans="1:9" ht="118.5" customHeight="1">
      <c r="A312" s="71" t="s">
        <v>812</v>
      </c>
      <c r="B312" s="104">
        <v>441</v>
      </c>
      <c r="C312" s="60" t="s">
        <v>815</v>
      </c>
      <c r="D312" s="73">
        <v>215.1</v>
      </c>
      <c r="E312" s="73">
        <v>0</v>
      </c>
      <c r="F312" s="73">
        <v>0</v>
      </c>
      <c r="G312" s="23">
        <f t="shared" si="31"/>
        <v>0</v>
      </c>
      <c r="H312" s="23">
        <f t="shared" si="32"/>
        <v>215.1</v>
      </c>
      <c r="I312" s="116">
        <f t="shared" si="33"/>
        <v>0</v>
      </c>
    </row>
    <row r="313" spans="1:9" ht="46.5" customHeight="1">
      <c r="A313" s="68" t="s">
        <v>813</v>
      </c>
      <c r="B313" s="104">
        <v>441</v>
      </c>
      <c r="C313" s="60" t="s">
        <v>816</v>
      </c>
      <c r="D313" s="73">
        <v>376.42</v>
      </c>
      <c r="E313" s="73">
        <v>0</v>
      </c>
      <c r="F313" s="73">
        <v>0</v>
      </c>
      <c r="G313" s="23">
        <f t="shared" si="31"/>
        <v>0</v>
      </c>
      <c r="H313" s="23">
        <f t="shared" si="32"/>
        <v>376.42</v>
      </c>
      <c r="I313" s="116">
        <f t="shared" si="33"/>
        <v>0</v>
      </c>
    </row>
    <row r="314" spans="1:9" ht="102" customHeight="1">
      <c r="A314" s="71" t="s">
        <v>814</v>
      </c>
      <c r="B314" s="104">
        <v>441</v>
      </c>
      <c r="C314" s="60" t="s">
        <v>817</v>
      </c>
      <c r="D314" s="73">
        <v>3.3443999999999998</v>
      </c>
      <c r="E314" s="73">
        <v>0</v>
      </c>
      <c r="F314" s="73">
        <v>0</v>
      </c>
      <c r="G314" s="23">
        <f t="shared" si="31"/>
        <v>0</v>
      </c>
      <c r="H314" s="23">
        <f t="shared" si="32"/>
        <v>3.3443999999999998</v>
      </c>
      <c r="I314" s="116">
        <f t="shared" si="33"/>
        <v>0</v>
      </c>
    </row>
    <row r="315" spans="1:9" s="88" customFormat="1" ht="61.5" customHeight="1">
      <c r="A315" s="201" t="s">
        <v>53</v>
      </c>
      <c r="B315" s="218"/>
      <c r="C315" s="218"/>
      <c r="D315" s="218"/>
      <c r="E315" s="218"/>
      <c r="F315" s="218"/>
      <c r="G315" s="218"/>
      <c r="H315" s="218"/>
      <c r="I315" s="218"/>
    </row>
    <row r="316" spans="1:9" s="87" customFormat="1" ht="39" customHeight="1">
      <c r="A316" s="8" t="s">
        <v>1</v>
      </c>
      <c r="B316" s="28"/>
      <c r="C316" s="10" t="s">
        <v>155</v>
      </c>
      <c r="D316" s="120">
        <f>D318+D350+D362</f>
        <v>48068.409949999979</v>
      </c>
      <c r="E316" s="120">
        <f>E318+E350+E362</f>
        <v>21028.383980000002</v>
      </c>
      <c r="F316" s="121">
        <f>F318+F350+F362</f>
        <v>21028.383980000002</v>
      </c>
      <c r="G316" s="120">
        <f t="shared" ref="G316:G361" si="34">E316-F316</f>
        <v>0</v>
      </c>
      <c r="H316" s="120">
        <f t="shared" ref="H316:H361" si="35">D316-F316</f>
        <v>27040.025969999977</v>
      </c>
      <c r="I316" s="120">
        <f t="shared" ref="I316:I361" si="36">F316/D316*100</f>
        <v>43.746785054619878</v>
      </c>
    </row>
    <row r="317" spans="1:9" ht="26.25" customHeight="1">
      <c r="A317" s="11" t="s">
        <v>5</v>
      </c>
      <c r="B317" s="30"/>
      <c r="C317" s="30"/>
      <c r="D317" s="32"/>
      <c r="E317" s="32"/>
      <c r="F317" s="114"/>
      <c r="G317" s="32"/>
      <c r="H317" s="32"/>
      <c r="I317" s="32"/>
    </row>
    <row r="318" spans="1:9" s="89" customFormat="1" ht="63.75" customHeight="1">
      <c r="A318" s="33" t="s">
        <v>19</v>
      </c>
      <c r="B318" s="16"/>
      <c r="C318" s="16" t="s">
        <v>156</v>
      </c>
      <c r="D318" s="18">
        <f>SUM(D319:D349)</f>
        <v>45002.007349999978</v>
      </c>
      <c r="E318" s="18">
        <f>SUM(E319:E349)</f>
        <v>20884.199980000001</v>
      </c>
      <c r="F318" s="18">
        <f>SUM(F319:F349)</f>
        <v>20884.199980000001</v>
      </c>
      <c r="G318" s="18">
        <f t="shared" si="34"/>
        <v>0</v>
      </c>
      <c r="H318" s="18">
        <f t="shared" si="35"/>
        <v>24117.807369999977</v>
      </c>
      <c r="I318" s="18">
        <f t="shared" si="36"/>
        <v>46.407263164006416</v>
      </c>
    </row>
    <row r="319" spans="1:9" ht="147.75" customHeight="1">
      <c r="A319" s="71" t="s">
        <v>818</v>
      </c>
      <c r="B319" s="26" t="s">
        <v>17</v>
      </c>
      <c r="C319" s="60" t="s">
        <v>580</v>
      </c>
      <c r="D319" s="73">
        <v>360</v>
      </c>
      <c r="E319" s="73">
        <v>0</v>
      </c>
      <c r="F319" s="73">
        <v>0</v>
      </c>
      <c r="G319" s="22">
        <f t="shared" si="34"/>
        <v>0</v>
      </c>
      <c r="H319" s="22">
        <f t="shared" si="35"/>
        <v>360</v>
      </c>
      <c r="I319" s="22">
        <f t="shared" si="36"/>
        <v>0</v>
      </c>
    </row>
    <row r="320" spans="1:9" ht="31.5" customHeight="1">
      <c r="A320" s="68" t="s">
        <v>485</v>
      </c>
      <c r="B320" s="61">
        <v>441</v>
      </c>
      <c r="C320" s="60" t="s">
        <v>487</v>
      </c>
      <c r="D320" s="73">
        <v>1500</v>
      </c>
      <c r="E320" s="73">
        <v>0</v>
      </c>
      <c r="F320" s="73">
        <v>0</v>
      </c>
      <c r="G320" s="22">
        <f t="shared" si="34"/>
        <v>0</v>
      </c>
      <c r="H320" s="22">
        <f t="shared" si="35"/>
        <v>1500</v>
      </c>
      <c r="I320" s="22">
        <f t="shared" si="36"/>
        <v>0</v>
      </c>
    </row>
    <row r="321" spans="1:9" ht="60.75" customHeight="1">
      <c r="A321" s="68" t="s">
        <v>819</v>
      </c>
      <c r="B321" s="61">
        <v>441</v>
      </c>
      <c r="C321" s="60" t="s">
        <v>822</v>
      </c>
      <c r="D321" s="73">
        <v>100</v>
      </c>
      <c r="E321" s="73">
        <v>0</v>
      </c>
      <c r="F321" s="73">
        <v>0</v>
      </c>
      <c r="G321" s="22">
        <f t="shared" si="34"/>
        <v>0</v>
      </c>
      <c r="H321" s="22">
        <f t="shared" si="35"/>
        <v>100</v>
      </c>
      <c r="I321" s="22">
        <f t="shared" si="36"/>
        <v>0</v>
      </c>
    </row>
    <row r="322" spans="1:9" ht="42" customHeight="1">
      <c r="A322" s="68" t="s">
        <v>820</v>
      </c>
      <c r="B322" s="61">
        <v>441</v>
      </c>
      <c r="C322" s="60" t="s">
        <v>823</v>
      </c>
      <c r="D322" s="73">
        <v>38.1676</v>
      </c>
      <c r="E322" s="73">
        <v>0</v>
      </c>
      <c r="F322" s="73">
        <v>0</v>
      </c>
      <c r="G322" s="22">
        <f t="shared" si="34"/>
        <v>0</v>
      </c>
      <c r="H322" s="22">
        <f t="shared" si="35"/>
        <v>38.1676</v>
      </c>
      <c r="I322" s="22">
        <f t="shared" si="36"/>
        <v>0</v>
      </c>
    </row>
    <row r="323" spans="1:9" ht="51" customHeight="1">
      <c r="A323" s="68" t="s">
        <v>486</v>
      </c>
      <c r="B323" s="61">
        <v>441</v>
      </c>
      <c r="C323" s="60" t="s">
        <v>488</v>
      </c>
      <c r="D323" s="73">
        <v>10</v>
      </c>
      <c r="E323" s="73">
        <v>0</v>
      </c>
      <c r="F323" s="73">
        <v>0</v>
      </c>
      <c r="G323" s="22">
        <f t="shared" si="34"/>
        <v>0</v>
      </c>
      <c r="H323" s="22">
        <f t="shared" si="35"/>
        <v>10</v>
      </c>
      <c r="I323" s="22">
        <f t="shared" si="36"/>
        <v>0</v>
      </c>
    </row>
    <row r="324" spans="1:9" ht="39" customHeight="1">
      <c r="A324" s="68" t="s">
        <v>54</v>
      </c>
      <c r="B324" s="61">
        <v>441</v>
      </c>
      <c r="C324" s="60" t="s">
        <v>157</v>
      </c>
      <c r="D324" s="73">
        <v>144</v>
      </c>
      <c r="E324" s="73">
        <v>0</v>
      </c>
      <c r="F324" s="73">
        <v>0</v>
      </c>
      <c r="G324" s="22">
        <v>0</v>
      </c>
      <c r="H324" s="22">
        <f t="shared" si="35"/>
        <v>144</v>
      </c>
      <c r="I324" s="22">
        <f t="shared" si="36"/>
        <v>0</v>
      </c>
    </row>
    <row r="325" spans="1:9" ht="51" customHeight="1">
      <c r="A325" s="71" t="s">
        <v>579</v>
      </c>
      <c r="B325" s="26" t="s">
        <v>17</v>
      </c>
      <c r="C325" s="60" t="s">
        <v>581</v>
      </c>
      <c r="D325" s="73">
        <v>1.81</v>
      </c>
      <c r="E325" s="73">
        <v>0</v>
      </c>
      <c r="F325" s="73">
        <v>0</v>
      </c>
      <c r="G325" s="22">
        <f t="shared" ref="G325:G349" si="37">E325-F325</f>
        <v>0</v>
      </c>
      <c r="H325" s="22">
        <f t="shared" si="35"/>
        <v>1.81</v>
      </c>
      <c r="I325" s="22">
        <f t="shared" ref="I325:I349" si="38">F325/D325*100</f>
        <v>0</v>
      </c>
    </row>
    <row r="326" spans="1:9" ht="31.5" customHeight="1">
      <c r="A326" s="68" t="s">
        <v>80</v>
      </c>
      <c r="B326" s="26" t="s">
        <v>17</v>
      </c>
      <c r="C326" s="60" t="s">
        <v>158</v>
      </c>
      <c r="D326" s="73">
        <v>25281.515599999999</v>
      </c>
      <c r="E326" s="73">
        <v>11600.7392</v>
      </c>
      <c r="F326" s="73">
        <v>11600.7392</v>
      </c>
      <c r="G326" s="22">
        <f t="shared" si="37"/>
        <v>0</v>
      </c>
      <c r="H326" s="22">
        <f t="shared" ref="H326:H349" si="39">D326-F326</f>
        <v>13680.776399999999</v>
      </c>
      <c r="I326" s="22">
        <f t="shared" si="38"/>
        <v>45.88624900320454</v>
      </c>
    </row>
    <row r="327" spans="1:9" ht="31.5" customHeight="1">
      <c r="A327" s="68" t="s">
        <v>80</v>
      </c>
      <c r="B327" s="26" t="s">
        <v>17</v>
      </c>
      <c r="C327" s="60" t="s">
        <v>158</v>
      </c>
      <c r="D327" s="73">
        <v>7632.6853000000001</v>
      </c>
      <c r="E327" s="73">
        <v>3222.3424100000002</v>
      </c>
      <c r="F327" s="73">
        <v>3222.3424100000002</v>
      </c>
      <c r="G327" s="22">
        <f t="shared" si="37"/>
        <v>0</v>
      </c>
      <c r="H327" s="22">
        <f t="shared" si="39"/>
        <v>4410.3428899999999</v>
      </c>
      <c r="I327" s="22">
        <f t="shared" si="38"/>
        <v>42.217676785390331</v>
      </c>
    </row>
    <row r="328" spans="1:9" ht="41.25" customHeight="1">
      <c r="A328" s="68" t="s">
        <v>340</v>
      </c>
      <c r="B328" s="26" t="s">
        <v>17</v>
      </c>
      <c r="C328" s="60" t="s">
        <v>824</v>
      </c>
      <c r="D328" s="73">
        <v>1.8</v>
      </c>
      <c r="E328" s="73">
        <v>0.58065</v>
      </c>
      <c r="F328" s="73">
        <v>0.58065</v>
      </c>
      <c r="G328" s="22">
        <f t="shared" si="37"/>
        <v>0</v>
      </c>
      <c r="H328" s="22">
        <f t="shared" si="39"/>
        <v>1.2193499999999999</v>
      </c>
      <c r="I328" s="22">
        <f t="shared" si="38"/>
        <v>32.258333333333333</v>
      </c>
    </row>
    <row r="329" spans="1:9" ht="41.25" customHeight="1">
      <c r="A329" s="68" t="s">
        <v>82</v>
      </c>
      <c r="B329" s="26" t="s">
        <v>17</v>
      </c>
      <c r="C329" s="60" t="s">
        <v>159</v>
      </c>
      <c r="D329" s="73">
        <v>335.66199999999998</v>
      </c>
      <c r="E329" s="73">
        <v>156.05940000000001</v>
      </c>
      <c r="F329" s="73">
        <v>156.05940000000001</v>
      </c>
      <c r="G329" s="22">
        <f t="shared" si="37"/>
        <v>0</v>
      </c>
      <c r="H329" s="22">
        <f t="shared" si="39"/>
        <v>179.60259999999997</v>
      </c>
      <c r="I329" s="22">
        <f t="shared" si="38"/>
        <v>46.493019763929198</v>
      </c>
    </row>
    <row r="330" spans="1:9" ht="72.75" customHeight="1">
      <c r="A330" s="68" t="s">
        <v>727</v>
      </c>
      <c r="B330" s="26" t="s">
        <v>17</v>
      </c>
      <c r="C330" s="60" t="s">
        <v>825</v>
      </c>
      <c r="D330" s="73">
        <v>185.14227</v>
      </c>
      <c r="E330" s="73">
        <v>50.422040000000003</v>
      </c>
      <c r="F330" s="73">
        <v>50.422040000000003</v>
      </c>
      <c r="G330" s="22">
        <f t="shared" si="37"/>
        <v>0</v>
      </c>
      <c r="H330" s="22">
        <f t="shared" si="39"/>
        <v>134.72022999999999</v>
      </c>
      <c r="I330" s="22">
        <f t="shared" si="38"/>
        <v>27.234212910968413</v>
      </c>
    </row>
    <row r="331" spans="1:9" ht="75" customHeight="1">
      <c r="A331" s="68" t="s">
        <v>727</v>
      </c>
      <c r="B331" s="26" t="s">
        <v>17</v>
      </c>
      <c r="C331" s="60" t="s">
        <v>825</v>
      </c>
      <c r="D331" s="73">
        <v>55.912970000000001</v>
      </c>
      <c r="E331" s="73">
        <v>15.22749</v>
      </c>
      <c r="F331" s="73">
        <v>15.22749</v>
      </c>
      <c r="G331" s="22">
        <f t="shared" si="37"/>
        <v>0</v>
      </c>
      <c r="H331" s="22">
        <f t="shared" si="39"/>
        <v>40.685479999999998</v>
      </c>
      <c r="I331" s="22">
        <f t="shared" si="38"/>
        <v>27.234271404291345</v>
      </c>
    </row>
    <row r="332" spans="1:9" ht="23.25" customHeight="1">
      <c r="A332" s="68" t="s">
        <v>49</v>
      </c>
      <c r="B332" s="26" t="s">
        <v>17</v>
      </c>
      <c r="C332" s="60" t="s">
        <v>160</v>
      </c>
      <c r="D332" s="73">
        <v>13.17</v>
      </c>
      <c r="E332" s="73">
        <v>13.17</v>
      </c>
      <c r="F332" s="73">
        <v>13.17</v>
      </c>
      <c r="G332" s="22">
        <f t="shared" si="37"/>
        <v>0</v>
      </c>
      <c r="H332" s="22">
        <f t="shared" si="39"/>
        <v>0</v>
      </c>
      <c r="I332" s="22">
        <f t="shared" si="38"/>
        <v>100</v>
      </c>
    </row>
    <row r="333" spans="1:9" ht="53.25" customHeight="1">
      <c r="A333" s="68" t="s">
        <v>729</v>
      </c>
      <c r="B333" s="26" t="s">
        <v>17</v>
      </c>
      <c r="C333" s="60" t="s">
        <v>826</v>
      </c>
      <c r="D333" s="73">
        <v>142.47999999999999</v>
      </c>
      <c r="E333" s="73">
        <v>119.1</v>
      </c>
      <c r="F333" s="73">
        <v>119.1</v>
      </c>
      <c r="G333" s="22">
        <f t="shared" si="37"/>
        <v>0</v>
      </c>
      <c r="H333" s="22">
        <f t="shared" si="39"/>
        <v>23.379999999999995</v>
      </c>
      <c r="I333" s="22">
        <f t="shared" si="38"/>
        <v>83.590679393599103</v>
      </c>
    </row>
    <row r="334" spans="1:9" ht="36" customHeight="1">
      <c r="A334" s="68" t="s">
        <v>729</v>
      </c>
      <c r="B334" s="26" t="s">
        <v>17</v>
      </c>
      <c r="C334" s="60" t="s">
        <v>826</v>
      </c>
      <c r="D334" s="73">
        <v>115</v>
      </c>
      <c r="E334" s="73">
        <v>74.474999999999994</v>
      </c>
      <c r="F334" s="73">
        <v>74.474999999999994</v>
      </c>
      <c r="G334" s="22">
        <f t="shared" si="37"/>
        <v>0</v>
      </c>
      <c r="H334" s="22">
        <f t="shared" si="39"/>
        <v>40.525000000000006</v>
      </c>
      <c r="I334" s="22">
        <f t="shared" si="38"/>
        <v>64.760869565217376</v>
      </c>
    </row>
    <row r="335" spans="1:9" ht="20.25" customHeight="1">
      <c r="A335" s="68" t="s">
        <v>84</v>
      </c>
      <c r="B335" s="26" t="s">
        <v>17</v>
      </c>
      <c r="C335" s="60" t="s">
        <v>161</v>
      </c>
      <c r="D335" s="73">
        <v>467.78</v>
      </c>
      <c r="E335" s="73">
        <v>190.45846</v>
      </c>
      <c r="F335" s="73">
        <v>190.45846</v>
      </c>
      <c r="G335" s="22">
        <f t="shared" si="37"/>
        <v>0</v>
      </c>
      <c r="H335" s="22">
        <f t="shared" si="39"/>
        <v>277.32153999999997</v>
      </c>
      <c r="I335" s="22">
        <f t="shared" si="38"/>
        <v>40.71539185087007</v>
      </c>
    </row>
    <row r="336" spans="1:9" ht="20.25" customHeight="1">
      <c r="A336" s="68" t="s">
        <v>88</v>
      </c>
      <c r="B336" s="26" t="s">
        <v>17</v>
      </c>
      <c r="C336" s="60" t="s">
        <v>162</v>
      </c>
      <c r="D336" s="73">
        <v>5.0870800000000003</v>
      </c>
      <c r="E336" s="73">
        <v>0.43645</v>
      </c>
      <c r="F336" s="73">
        <v>0.43645</v>
      </c>
      <c r="G336" s="22">
        <f t="shared" si="37"/>
        <v>0</v>
      </c>
      <c r="H336" s="22">
        <f t="shared" si="39"/>
        <v>4.6506300000000005</v>
      </c>
      <c r="I336" s="22">
        <f t="shared" si="38"/>
        <v>8.5795780683614176</v>
      </c>
    </row>
    <row r="337" spans="1:11" ht="20.25" customHeight="1">
      <c r="A337" s="68" t="s">
        <v>88</v>
      </c>
      <c r="B337" s="26" t="s">
        <v>17</v>
      </c>
      <c r="C337" s="60" t="s">
        <v>162</v>
      </c>
      <c r="D337" s="73">
        <v>2070.7177299999998</v>
      </c>
      <c r="E337" s="73">
        <v>383.26969000000003</v>
      </c>
      <c r="F337" s="73">
        <v>383.26969000000003</v>
      </c>
      <c r="G337" s="22">
        <f t="shared" si="37"/>
        <v>0</v>
      </c>
      <c r="H337" s="22">
        <f t="shared" si="39"/>
        <v>1687.4480399999998</v>
      </c>
      <c r="I337" s="22">
        <f t="shared" si="38"/>
        <v>18.509026336486727</v>
      </c>
    </row>
    <row r="338" spans="1:11" ht="20.25" customHeight="1">
      <c r="A338" s="68" t="s">
        <v>55</v>
      </c>
      <c r="B338" s="26" t="s">
        <v>17</v>
      </c>
      <c r="C338" s="60" t="s">
        <v>163</v>
      </c>
      <c r="D338" s="73">
        <v>30</v>
      </c>
      <c r="E338" s="73">
        <v>1.25</v>
      </c>
      <c r="F338" s="73">
        <v>1.25</v>
      </c>
      <c r="G338" s="22">
        <f t="shared" si="37"/>
        <v>0</v>
      </c>
      <c r="H338" s="22">
        <f t="shared" si="39"/>
        <v>28.75</v>
      </c>
      <c r="I338" s="22">
        <f t="shared" si="38"/>
        <v>4.1666666666666661</v>
      </c>
    </row>
    <row r="339" spans="1:11" ht="24.75" customHeight="1">
      <c r="A339" s="68" t="s">
        <v>468</v>
      </c>
      <c r="B339" s="26" t="s">
        <v>17</v>
      </c>
      <c r="C339" s="60" t="s">
        <v>489</v>
      </c>
      <c r="D339" s="73">
        <v>186.99379999999999</v>
      </c>
      <c r="E339" s="73">
        <v>26.030799999999999</v>
      </c>
      <c r="F339" s="73">
        <v>26.030799999999999</v>
      </c>
      <c r="G339" s="22">
        <f t="shared" si="37"/>
        <v>0</v>
      </c>
      <c r="H339" s="22">
        <f t="shared" si="39"/>
        <v>160.96299999999999</v>
      </c>
      <c r="I339" s="22">
        <f t="shared" si="38"/>
        <v>13.920675444854322</v>
      </c>
    </row>
    <row r="340" spans="1:11" ht="24.75" customHeight="1">
      <c r="A340" s="68" t="s">
        <v>90</v>
      </c>
      <c r="B340" s="26" t="s">
        <v>17</v>
      </c>
      <c r="C340" s="60" t="s">
        <v>164</v>
      </c>
      <c r="D340" s="73">
        <v>40.173999999999999</v>
      </c>
      <c r="E340" s="73">
        <v>34.841999999999999</v>
      </c>
      <c r="F340" s="73">
        <v>34.841999999999999</v>
      </c>
      <c r="G340" s="22">
        <f t="shared" si="37"/>
        <v>0</v>
      </c>
      <c r="H340" s="22">
        <f t="shared" si="39"/>
        <v>5.3320000000000007</v>
      </c>
      <c r="I340" s="22">
        <f t="shared" si="38"/>
        <v>86.727734355553338</v>
      </c>
    </row>
    <row r="341" spans="1:11" ht="24.75" customHeight="1">
      <c r="A341" s="68" t="s">
        <v>90</v>
      </c>
      <c r="B341" s="26" t="s">
        <v>17</v>
      </c>
      <c r="C341" s="60" t="s">
        <v>164</v>
      </c>
      <c r="D341" s="73">
        <v>499.27476000000001</v>
      </c>
      <c r="E341" s="73">
        <v>207.85840999999999</v>
      </c>
      <c r="F341" s="73">
        <v>207.85840999999999</v>
      </c>
      <c r="G341" s="22">
        <f t="shared" si="37"/>
        <v>0</v>
      </c>
      <c r="H341" s="22">
        <f t="shared" si="39"/>
        <v>291.41635000000002</v>
      </c>
      <c r="I341" s="22">
        <f t="shared" si="38"/>
        <v>41.632068482692773</v>
      </c>
    </row>
    <row r="342" spans="1:11" ht="24.75" customHeight="1">
      <c r="A342" s="68" t="s">
        <v>90</v>
      </c>
      <c r="B342" s="26" t="s">
        <v>17</v>
      </c>
      <c r="C342" s="60" t="s">
        <v>164</v>
      </c>
      <c r="D342" s="73">
        <v>14.5</v>
      </c>
      <c r="E342" s="73">
        <v>14.5</v>
      </c>
      <c r="F342" s="73">
        <v>14.5</v>
      </c>
      <c r="G342" s="22">
        <f t="shared" si="37"/>
        <v>0</v>
      </c>
      <c r="H342" s="22">
        <f t="shared" si="39"/>
        <v>0</v>
      </c>
      <c r="I342" s="22">
        <f t="shared" si="38"/>
        <v>100</v>
      </c>
    </row>
    <row r="343" spans="1:11" ht="24.75" customHeight="1">
      <c r="A343" s="68" t="s">
        <v>90</v>
      </c>
      <c r="B343" s="26" t="s">
        <v>17</v>
      </c>
      <c r="C343" s="60" t="s">
        <v>164</v>
      </c>
      <c r="D343" s="73">
        <v>11</v>
      </c>
      <c r="E343" s="73">
        <v>0</v>
      </c>
      <c r="F343" s="73">
        <v>0</v>
      </c>
      <c r="G343" s="22">
        <f t="shared" si="37"/>
        <v>0</v>
      </c>
      <c r="H343" s="22">
        <f t="shared" si="39"/>
        <v>11</v>
      </c>
      <c r="I343" s="22">
        <f t="shared" si="38"/>
        <v>0</v>
      </c>
    </row>
    <row r="344" spans="1:11" ht="24.75" customHeight="1">
      <c r="A344" s="68" t="s">
        <v>92</v>
      </c>
      <c r="B344" s="26" t="s">
        <v>17</v>
      </c>
      <c r="C344" s="60" t="s">
        <v>582</v>
      </c>
      <c r="D344" s="73">
        <v>588</v>
      </c>
      <c r="E344" s="73">
        <v>112.455</v>
      </c>
      <c r="F344" s="73">
        <v>112.455</v>
      </c>
      <c r="G344" s="22">
        <f t="shared" si="37"/>
        <v>0</v>
      </c>
      <c r="H344" s="22">
        <f t="shared" si="39"/>
        <v>475.54500000000002</v>
      </c>
      <c r="I344" s="22">
        <f t="shared" si="38"/>
        <v>19.125</v>
      </c>
    </row>
    <row r="345" spans="1:11" ht="24.75" customHeight="1">
      <c r="A345" s="68" t="s">
        <v>94</v>
      </c>
      <c r="B345" s="26" t="s">
        <v>17</v>
      </c>
      <c r="C345" s="60" t="s">
        <v>165</v>
      </c>
      <c r="D345" s="73">
        <v>1149.19</v>
      </c>
      <c r="E345" s="73">
        <v>639.03873999999996</v>
      </c>
      <c r="F345" s="73">
        <v>639.03873999999996</v>
      </c>
      <c r="G345" s="22">
        <f t="shared" si="37"/>
        <v>0</v>
      </c>
      <c r="H345" s="22">
        <f t="shared" si="39"/>
        <v>510.15126000000009</v>
      </c>
      <c r="I345" s="22">
        <f t="shared" si="38"/>
        <v>55.607753287097864</v>
      </c>
    </row>
    <row r="346" spans="1:11" ht="165.75" customHeight="1">
      <c r="A346" s="71" t="s">
        <v>730</v>
      </c>
      <c r="B346" s="26" t="s">
        <v>17</v>
      </c>
      <c r="C346" s="60" t="s">
        <v>827</v>
      </c>
      <c r="D346" s="73">
        <v>2908.2520800000002</v>
      </c>
      <c r="E346" s="73">
        <v>2908.2520800000002</v>
      </c>
      <c r="F346" s="73">
        <v>2908.2520800000002</v>
      </c>
      <c r="G346" s="22">
        <f t="shared" si="37"/>
        <v>0</v>
      </c>
      <c r="H346" s="22">
        <f t="shared" si="39"/>
        <v>0</v>
      </c>
      <c r="I346" s="22">
        <f t="shared" si="38"/>
        <v>100</v>
      </c>
    </row>
    <row r="347" spans="1:11" ht="165" customHeight="1">
      <c r="A347" s="71" t="s">
        <v>730</v>
      </c>
      <c r="B347" s="26" t="s">
        <v>17</v>
      </c>
      <c r="C347" s="60" t="s">
        <v>827</v>
      </c>
      <c r="D347" s="73">
        <v>878.29215999999997</v>
      </c>
      <c r="E347" s="73">
        <v>878.29215999999997</v>
      </c>
      <c r="F347" s="73">
        <v>878.29215999999997</v>
      </c>
      <c r="G347" s="22">
        <f t="shared" si="37"/>
        <v>0</v>
      </c>
      <c r="H347" s="22">
        <f t="shared" si="39"/>
        <v>0</v>
      </c>
      <c r="I347" s="22">
        <f t="shared" si="38"/>
        <v>100</v>
      </c>
    </row>
    <row r="348" spans="1:11" ht="63" customHeight="1">
      <c r="A348" s="68" t="s">
        <v>821</v>
      </c>
      <c r="B348" s="26" t="s">
        <v>17</v>
      </c>
      <c r="C348" s="60" t="s">
        <v>828</v>
      </c>
      <c r="D348" s="73">
        <v>222</v>
      </c>
      <c r="E348" s="73">
        <v>222</v>
      </c>
      <c r="F348" s="73">
        <v>222</v>
      </c>
      <c r="G348" s="22">
        <f t="shared" si="37"/>
        <v>0</v>
      </c>
      <c r="H348" s="22">
        <f t="shared" si="39"/>
        <v>0</v>
      </c>
      <c r="I348" s="22">
        <f t="shared" si="38"/>
        <v>100</v>
      </c>
    </row>
    <row r="349" spans="1:11" ht="64.5" customHeight="1">
      <c r="A349" s="68" t="s">
        <v>821</v>
      </c>
      <c r="B349" s="26" t="s">
        <v>17</v>
      </c>
      <c r="C349" s="60" t="s">
        <v>828</v>
      </c>
      <c r="D349" s="73">
        <v>13.4</v>
      </c>
      <c r="E349" s="73">
        <v>13.4</v>
      </c>
      <c r="F349" s="73">
        <v>13.4</v>
      </c>
      <c r="G349" s="22">
        <f t="shared" si="37"/>
        <v>0</v>
      </c>
      <c r="H349" s="22">
        <f t="shared" si="39"/>
        <v>0</v>
      </c>
      <c r="I349" s="22">
        <f t="shared" si="38"/>
        <v>100</v>
      </c>
    </row>
    <row r="350" spans="1:11" s="89" customFormat="1" ht="60.75" customHeight="1">
      <c r="A350" s="33" t="s">
        <v>167</v>
      </c>
      <c r="B350" s="25"/>
      <c r="C350" s="16" t="s">
        <v>166</v>
      </c>
      <c r="D350" s="18">
        <f>SUM(D351:D361)</f>
        <v>2565.4250000000002</v>
      </c>
      <c r="E350" s="18">
        <f>SUM(E351:E361)</f>
        <v>144.184</v>
      </c>
      <c r="F350" s="18">
        <f>SUM(F351:F361)</f>
        <v>144.184</v>
      </c>
      <c r="G350" s="18">
        <f t="shared" si="34"/>
        <v>0</v>
      </c>
      <c r="H350" s="18">
        <f t="shared" si="35"/>
        <v>2421.241</v>
      </c>
      <c r="I350" s="18">
        <f t="shared" si="36"/>
        <v>5.6202773419608834</v>
      </c>
      <c r="K350" s="93"/>
    </row>
    <row r="351" spans="1:11" ht="106.5" customHeight="1">
      <c r="A351" s="71" t="s">
        <v>168</v>
      </c>
      <c r="B351" s="24" t="s">
        <v>17</v>
      </c>
      <c r="C351" s="60" t="s">
        <v>169</v>
      </c>
      <c r="D351" s="73">
        <v>1382.4</v>
      </c>
      <c r="E351" s="73">
        <v>0</v>
      </c>
      <c r="F351" s="73">
        <v>0</v>
      </c>
      <c r="G351" s="22">
        <f t="shared" si="34"/>
        <v>0</v>
      </c>
      <c r="H351" s="22">
        <f t="shared" si="35"/>
        <v>1382.4</v>
      </c>
      <c r="I351" s="22">
        <f t="shared" si="36"/>
        <v>0</v>
      </c>
      <c r="K351" s="94"/>
    </row>
    <row r="352" spans="1:11" ht="28.5" customHeight="1">
      <c r="A352" s="68" t="s">
        <v>583</v>
      </c>
      <c r="B352" s="24" t="s">
        <v>17</v>
      </c>
      <c r="C352" s="60" t="s">
        <v>584</v>
      </c>
      <c r="D352" s="73">
        <v>187.38120000000001</v>
      </c>
      <c r="E352" s="73">
        <v>0</v>
      </c>
      <c r="F352" s="73">
        <v>0</v>
      </c>
      <c r="G352" s="22">
        <f t="shared" si="34"/>
        <v>0</v>
      </c>
      <c r="H352" s="22">
        <f t="shared" si="35"/>
        <v>187.38120000000001</v>
      </c>
      <c r="I352" s="22">
        <f t="shared" si="36"/>
        <v>0</v>
      </c>
      <c r="K352" s="94"/>
    </row>
    <row r="353" spans="1:11" ht="21.75" customHeight="1">
      <c r="A353" s="68" t="s">
        <v>490</v>
      </c>
      <c r="B353" s="62">
        <v>441</v>
      </c>
      <c r="C353" s="60" t="s">
        <v>493</v>
      </c>
      <c r="D353" s="73">
        <v>100</v>
      </c>
      <c r="E353" s="73">
        <v>0</v>
      </c>
      <c r="F353" s="73">
        <v>0</v>
      </c>
      <c r="G353" s="22">
        <f t="shared" si="34"/>
        <v>0</v>
      </c>
      <c r="H353" s="22">
        <f t="shared" si="35"/>
        <v>100</v>
      </c>
      <c r="I353" s="22">
        <f t="shared" si="36"/>
        <v>0</v>
      </c>
      <c r="K353" s="94"/>
    </row>
    <row r="354" spans="1:11" ht="42.75" customHeight="1">
      <c r="A354" s="68" t="s">
        <v>491</v>
      </c>
      <c r="B354" s="24" t="s">
        <v>17</v>
      </c>
      <c r="C354" s="60" t="s">
        <v>170</v>
      </c>
      <c r="D354" s="73">
        <v>100</v>
      </c>
      <c r="E354" s="73">
        <v>100</v>
      </c>
      <c r="F354" s="73">
        <v>100</v>
      </c>
      <c r="G354" s="22">
        <f t="shared" si="34"/>
        <v>0</v>
      </c>
      <c r="H354" s="22">
        <f t="shared" si="35"/>
        <v>0</v>
      </c>
      <c r="I354" s="22">
        <f t="shared" si="36"/>
        <v>100</v>
      </c>
      <c r="K354" s="94"/>
    </row>
    <row r="355" spans="1:11" ht="35.25" customHeight="1">
      <c r="A355" s="68" t="s">
        <v>829</v>
      </c>
      <c r="B355" s="24" t="s">
        <v>17</v>
      </c>
      <c r="C355" s="60" t="s">
        <v>171</v>
      </c>
      <c r="D355" s="73">
        <v>80</v>
      </c>
      <c r="E355" s="73">
        <v>0</v>
      </c>
      <c r="F355" s="73">
        <v>0</v>
      </c>
      <c r="G355" s="22">
        <f t="shared" si="34"/>
        <v>0</v>
      </c>
      <c r="H355" s="22">
        <f t="shared" si="35"/>
        <v>80</v>
      </c>
      <c r="I355" s="22">
        <f t="shared" si="36"/>
        <v>0</v>
      </c>
      <c r="K355" s="94"/>
    </row>
    <row r="356" spans="1:11" ht="42.75" customHeight="1">
      <c r="A356" s="68" t="s">
        <v>830</v>
      </c>
      <c r="B356" s="24" t="s">
        <v>17</v>
      </c>
      <c r="C356" s="60" t="s">
        <v>831</v>
      </c>
      <c r="D356" s="73">
        <v>400</v>
      </c>
      <c r="E356" s="73">
        <v>0</v>
      </c>
      <c r="F356" s="73">
        <v>0</v>
      </c>
      <c r="G356" s="22">
        <f t="shared" si="34"/>
        <v>0</v>
      </c>
      <c r="H356" s="22">
        <f t="shared" si="35"/>
        <v>400</v>
      </c>
      <c r="I356" s="22">
        <f t="shared" si="36"/>
        <v>0</v>
      </c>
      <c r="K356" s="94"/>
    </row>
    <row r="357" spans="1:11" ht="41.25" customHeight="1">
      <c r="A357" s="68" t="s">
        <v>432</v>
      </c>
      <c r="B357" s="24" t="s">
        <v>17</v>
      </c>
      <c r="C357" s="60" t="s">
        <v>434</v>
      </c>
      <c r="D357" s="73">
        <v>44.183999999999997</v>
      </c>
      <c r="E357" s="73">
        <v>44.183999999999997</v>
      </c>
      <c r="F357" s="73">
        <v>44.183999999999997</v>
      </c>
      <c r="G357" s="22">
        <v>0</v>
      </c>
      <c r="H357" s="22">
        <f t="shared" si="35"/>
        <v>0</v>
      </c>
      <c r="I357" s="22">
        <f t="shared" si="36"/>
        <v>100</v>
      </c>
      <c r="K357" s="94"/>
    </row>
    <row r="358" spans="1:11" ht="28.5" customHeight="1">
      <c r="A358" s="68" t="s">
        <v>433</v>
      </c>
      <c r="B358" s="24" t="s">
        <v>17</v>
      </c>
      <c r="C358" s="60" t="s">
        <v>435</v>
      </c>
      <c r="D358" s="73">
        <v>50</v>
      </c>
      <c r="E358" s="73">
        <v>0</v>
      </c>
      <c r="F358" s="73">
        <v>0</v>
      </c>
      <c r="G358" s="22">
        <f t="shared" si="34"/>
        <v>0</v>
      </c>
      <c r="H358" s="22">
        <f t="shared" si="35"/>
        <v>50</v>
      </c>
      <c r="I358" s="22">
        <f t="shared" si="36"/>
        <v>0</v>
      </c>
      <c r="K358" s="94"/>
    </row>
    <row r="359" spans="1:11" ht="43.5" customHeight="1">
      <c r="A359" s="68" t="s">
        <v>492</v>
      </c>
      <c r="B359" s="24" t="s">
        <v>17</v>
      </c>
      <c r="C359" s="60" t="s">
        <v>172</v>
      </c>
      <c r="D359" s="73">
        <v>18.190799999999999</v>
      </c>
      <c r="E359" s="73">
        <v>0</v>
      </c>
      <c r="F359" s="73">
        <v>0</v>
      </c>
      <c r="G359" s="22">
        <f t="shared" si="34"/>
        <v>0</v>
      </c>
      <c r="H359" s="22">
        <f t="shared" si="35"/>
        <v>18.190799999999999</v>
      </c>
      <c r="I359" s="22">
        <f t="shared" si="36"/>
        <v>0</v>
      </c>
      <c r="K359" s="94"/>
    </row>
    <row r="360" spans="1:11" ht="34.5" customHeight="1">
      <c r="A360" s="68" t="s">
        <v>56</v>
      </c>
      <c r="B360" s="24" t="s">
        <v>17</v>
      </c>
      <c r="C360" s="60" t="s">
        <v>173</v>
      </c>
      <c r="D360" s="73">
        <v>49.48</v>
      </c>
      <c r="E360" s="73">
        <v>0</v>
      </c>
      <c r="F360" s="73">
        <v>0</v>
      </c>
      <c r="G360" s="22">
        <f t="shared" si="34"/>
        <v>0</v>
      </c>
      <c r="H360" s="22">
        <f t="shared" si="35"/>
        <v>49.48</v>
      </c>
      <c r="I360" s="22">
        <f t="shared" si="36"/>
        <v>0</v>
      </c>
      <c r="K360" s="94"/>
    </row>
    <row r="361" spans="1:11" ht="105.75" customHeight="1">
      <c r="A361" s="71" t="s">
        <v>174</v>
      </c>
      <c r="B361" s="24" t="s">
        <v>17</v>
      </c>
      <c r="C361" s="60" t="s">
        <v>175</v>
      </c>
      <c r="D361" s="73">
        <v>153.78899999999999</v>
      </c>
      <c r="E361" s="73">
        <v>0</v>
      </c>
      <c r="F361" s="73">
        <v>0</v>
      </c>
      <c r="G361" s="22">
        <f t="shared" si="34"/>
        <v>0</v>
      </c>
      <c r="H361" s="22">
        <f t="shared" si="35"/>
        <v>153.78899999999999</v>
      </c>
      <c r="I361" s="22">
        <f t="shared" si="36"/>
        <v>0</v>
      </c>
      <c r="K361" s="94"/>
    </row>
    <row r="362" spans="1:11" ht="43.5" customHeight="1">
      <c r="A362" s="164" t="s">
        <v>494</v>
      </c>
      <c r="B362" s="166"/>
      <c r="C362" s="167" t="s">
        <v>495</v>
      </c>
      <c r="D362" s="132">
        <f>D363+D364</f>
        <v>500.9776</v>
      </c>
      <c r="E362" s="132">
        <f>E363+E364</f>
        <v>0</v>
      </c>
      <c r="F362" s="132">
        <f>F363+F364</f>
        <v>0</v>
      </c>
      <c r="G362" s="18">
        <f t="shared" ref="G362:G364" si="40">E362-F362</f>
        <v>0</v>
      </c>
      <c r="H362" s="18">
        <f t="shared" ref="H362:H364" si="41">D362-F362</f>
        <v>500.9776</v>
      </c>
      <c r="I362" s="18">
        <f t="shared" ref="I362:I364" si="42">F362/D362*100</f>
        <v>0</v>
      </c>
      <c r="K362" s="94"/>
    </row>
    <row r="363" spans="1:11" ht="56.25" customHeight="1">
      <c r="A363" s="68" t="s">
        <v>832</v>
      </c>
      <c r="B363" s="62">
        <v>441</v>
      </c>
      <c r="C363" s="60" t="s">
        <v>497</v>
      </c>
      <c r="D363" s="73">
        <v>495.9776</v>
      </c>
      <c r="E363" s="73">
        <v>0</v>
      </c>
      <c r="F363" s="73">
        <v>0</v>
      </c>
      <c r="G363" s="23">
        <f t="shared" si="40"/>
        <v>0</v>
      </c>
      <c r="H363" s="23">
        <f t="shared" si="41"/>
        <v>495.9776</v>
      </c>
      <c r="I363" s="23">
        <f t="shared" si="42"/>
        <v>0</v>
      </c>
      <c r="K363" s="94"/>
    </row>
    <row r="364" spans="1:11" ht="84.75" customHeight="1">
      <c r="A364" s="68" t="s">
        <v>496</v>
      </c>
      <c r="B364" s="62">
        <v>441</v>
      </c>
      <c r="C364" s="60" t="s">
        <v>498</v>
      </c>
      <c r="D364" s="73">
        <v>5</v>
      </c>
      <c r="E364" s="73">
        <v>0</v>
      </c>
      <c r="F364" s="73">
        <v>0</v>
      </c>
      <c r="G364" s="23">
        <f t="shared" si="40"/>
        <v>0</v>
      </c>
      <c r="H364" s="23">
        <f t="shared" si="41"/>
        <v>5</v>
      </c>
      <c r="I364" s="23">
        <f t="shared" si="42"/>
        <v>0</v>
      </c>
      <c r="K364" s="94"/>
    </row>
    <row r="365" spans="1:11" s="88" customFormat="1" ht="62.25" customHeight="1">
      <c r="A365" s="201" t="s">
        <v>58</v>
      </c>
      <c r="B365" s="218"/>
      <c r="C365" s="218"/>
      <c r="D365" s="218"/>
      <c r="E365" s="218"/>
      <c r="F365" s="218"/>
      <c r="G365" s="218"/>
      <c r="H365" s="218"/>
      <c r="I365" s="218"/>
      <c r="K365" s="95"/>
    </row>
    <row r="366" spans="1:11" s="87" customFormat="1" ht="38.25" customHeight="1">
      <c r="A366" s="8" t="s">
        <v>1</v>
      </c>
      <c r="B366" s="28"/>
      <c r="C366" s="10" t="s">
        <v>176</v>
      </c>
      <c r="D366" s="120">
        <f>D368+D412+D464+D482</f>
        <v>182688.77822000001</v>
      </c>
      <c r="E366" s="120">
        <f>E368+E412+E464+E482</f>
        <v>87284.667269999991</v>
      </c>
      <c r="F366" s="121">
        <f>F368+F412+F464+F482</f>
        <v>87284.667269999991</v>
      </c>
      <c r="G366" s="120">
        <f t="shared" ref="G366:G464" si="43">E366-F366</f>
        <v>0</v>
      </c>
      <c r="H366" s="120">
        <f t="shared" ref="H366:H465" si="44">D366-F366</f>
        <v>95404.110950000017</v>
      </c>
      <c r="I366" s="120">
        <f t="shared" ref="I366:I465" si="45">F366/D366*100</f>
        <v>47.777793535237748</v>
      </c>
      <c r="K366" s="96"/>
    </row>
    <row r="367" spans="1:11" ht="27.75" customHeight="1">
      <c r="A367" s="11" t="s">
        <v>5</v>
      </c>
      <c r="B367" s="30"/>
      <c r="C367" s="30"/>
      <c r="D367" s="32"/>
      <c r="E367" s="32"/>
      <c r="F367" s="114"/>
      <c r="G367" s="32"/>
      <c r="H367" s="32"/>
      <c r="I367" s="32"/>
      <c r="K367" s="94"/>
    </row>
    <row r="368" spans="1:11" s="89" customFormat="1" ht="41.25" customHeight="1">
      <c r="A368" s="33" t="s">
        <v>20</v>
      </c>
      <c r="B368" s="25"/>
      <c r="C368" s="16" t="s">
        <v>177</v>
      </c>
      <c r="D368" s="18">
        <f>SUM(D369:D411)</f>
        <v>36752.853090000004</v>
      </c>
      <c r="E368" s="18">
        <f>SUM(E369:E411)</f>
        <v>18435.109260000001</v>
      </c>
      <c r="F368" s="18">
        <f>SUM(F369:F411)</f>
        <v>18435.109260000001</v>
      </c>
      <c r="G368" s="18">
        <f t="shared" ref="G368" si="46">E368-F368</f>
        <v>0</v>
      </c>
      <c r="H368" s="18">
        <f t="shared" si="44"/>
        <v>18317.743830000003</v>
      </c>
      <c r="I368" s="18">
        <f t="shared" si="45"/>
        <v>50.159668461265575</v>
      </c>
      <c r="K368" s="93"/>
    </row>
    <row r="369" spans="1:11" ht="102.75" customHeight="1">
      <c r="A369" s="71" t="s">
        <v>499</v>
      </c>
      <c r="B369" s="26" t="s">
        <v>27</v>
      </c>
      <c r="C369" s="60" t="s">
        <v>501</v>
      </c>
      <c r="D369" s="73">
        <v>112.4</v>
      </c>
      <c r="E369" s="73">
        <v>0</v>
      </c>
      <c r="F369" s="73">
        <v>0</v>
      </c>
      <c r="G369" s="22">
        <f t="shared" si="43"/>
        <v>0</v>
      </c>
      <c r="H369" s="22">
        <f t="shared" si="44"/>
        <v>112.4</v>
      </c>
      <c r="I369" s="22">
        <f t="shared" si="45"/>
        <v>0</v>
      </c>
      <c r="K369" s="94"/>
    </row>
    <row r="370" spans="1:11" ht="41.25" customHeight="1">
      <c r="A370" s="68" t="s">
        <v>359</v>
      </c>
      <c r="B370" s="61">
        <v>441</v>
      </c>
      <c r="C370" s="60" t="s">
        <v>502</v>
      </c>
      <c r="D370" s="73">
        <v>50</v>
      </c>
      <c r="E370" s="73">
        <v>50</v>
      </c>
      <c r="F370" s="73">
        <v>50</v>
      </c>
      <c r="G370" s="22">
        <f t="shared" si="43"/>
        <v>0</v>
      </c>
      <c r="H370" s="22">
        <f t="shared" si="44"/>
        <v>0</v>
      </c>
      <c r="I370" s="22">
        <f t="shared" si="45"/>
        <v>100</v>
      </c>
      <c r="K370" s="94"/>
    </row>
    <row r="371" spans="1:11" ht="48" customHeight="1">
      <c r="A371" s="68" t="s">
        <v>687</v>
      </c>
      <c r="B371" s="82">
        <v>441</v>
      </c>
      <c r="C371" s="60" t="s">
        <v>503</v>
      </c>
      <c r="D371" s="73">
        <v>100</v>
      </c>
      <c r="E371" s="73">
        <v>99.819299999999998</v>
      </c>
      <c r="F371" s="73">
        <v>99.819299999999998</v>
      </c>
      <c r="G371" s="22">
        <f t="shared" si="43"/>
        <v>0</v>
      </c>
      <c r="H371" s="22">
        <f t="shared" si="44"/>
        <v>0.18070000000000164</v>
      </c>
      <c r="I371" s="22">
        <f t="shared" si="45"/>
        <v>99.819299999999998</v>
      </c>
      <c r="K371" s="94"/>
    </row>
    <row r="372" spans="1:11" ht="69" customHeight="1">
      <c r="A372" s="68" t="s">
        <v>833</v>
      </c>
      <c r="B372" s="82">
        <v>441</v>
      </c>
      <c r="C372" s="60" t="s">
        <v>837</v>
      </c>
      <c r="D372" s="73">
        <v>563.5</v>
      </c>
      <c r="E372" s="73">
        <v>513.5</v>
      </c>
      <c r="F372" s="73">
        <v>513.5</v>
      </c>
      <c r="G372" s="22">
        <f t="shared" si="43"/>
        <v>0</v>
      </c>
      <c r="H372" s="22">
        <f t="shared" si="44"/>
        <v>50</v>
      </c>
      <c r="I372" s="22">
        <f t="shared" si="45"/>
        <v>91.126885536823423</v>
      </c>
      <c r="K372" s="94"/>
    </row>
    <row r="373" spans="1:11" ht="52.5" customHeight="1">
      <c r="A373" s="68" t="s">
        <v>834</v>
      </c>
      <c r="B373" s="61">
        <v>441</v>
      </c>
      <c r="C373" s="60" t="s">
        <v>838</v>
      </c>
      <c r="D373" s="73">
        <v>361.54199999999997</v>
      </c>
      <c r="E373" s="73">
        <v>0</v>
      </c>
      <c r="F373" s="73">
        <v>0</v>
      </c>
      <c r="G373" s="22">
        <f t="shared" si="43"/>
        <v>0</v>
      </c>
      <c r="H373" s="22">
        <f t="shared" si="44"/>
        <v>361.54199999999997</v>
      </c>
      <c r="I373" s="22">
        <f t="shared" si="45"/>
        <v>0</v>
      </c>
      <c r="K373" s="94"/>
    </row>
    <row r="374" spans="1:11" ht="53.25" customHeight="1">
      <c r="A374" s="68" t="s">
        <v>835</v>
      </c>
      <c r="B374" s="61">
        <v>441</v>
      </c>
      <c r="C374" s="60" t="s">
        <v>839</v>
      </c>
      <c r="D374" s="73">
        <v>652.32000000000005</v>
      </c>
      <c r="E374" s="73">
        <v>0</v>
      </c>
      <c r="F374" s="73">
        <v>0</v>
      </c>
      <c r="G374" s="22">
        <f t="shared" si="43"/>
        <v>0</v>
      </c>
      <c r="H374" s="22">
        <f t="shared" si="44"/>
        <v>652.32000000000005</v>
      </c>
      <c r="I374" s="22">
        <f t="shared" si="45"/>
        <v>0</v>
      </c>
      <c r="K374" s="94"/>
    </row>
    <row r="375" spans="1:11" ht="24.75" customHeight="1">
      <c r="A375" s="68" t="s">
        <v>59</v>
      </c>
      <c r="B375" s="26" t="s">
        <v>27</v>
      </c>
      <c r="C375" s="60" t="s">
        <v>178</v>
      </c>
      <c r="D375" s="73">
        <v>127.05</v>
      </c>
      <c r="E375" s="73">
        <v>80.06</v>
      </c>
      <c r="F375" s="73">
        <v>80.06</v>
      </c>
      <c r="G375" s="22">
        <f t="shared" si="43"/>
        <v>0</v>
      </c>
      <c r="H375" s="22">
        <f t="shared" si="44"/>
        <v>46.989999999999995</v>
      </c>
      <c r="I375" s="22">
        <f t="shared" si="45"/>
        <v>63.014561196379383</v>
      </c>
      <c r="K375" s="94"/>
    </row>
    <row r="376" spans="1:11" ht="24.75" customHeight="1">
      <c r="A376" s="68" t="s">
        <v>21</v>
      </c>
      <c r="B376" s="26" t="s">
        <v>27</v>
      </c>
      <c r="C376" s="60" t="s">
        <v>179</v>
      </c>
      <c r="D376" s="73">
        <v>600</v>
      </c>
      <c r="E376" s="73">
        <v>300</v>
      </c>
      <c r="F376" s="73">
        <v>300</v>
      </c>
      <c r="G376" s="22">
        <f t="shared" si="43"/>
        <v>0</v>
      </c>
      <c r="H376" s="22">
        <f t="shared" si="44"/>
        <v>300</v>
      </c>
      <c r="I376" s="22">
        <f t="shared" si="45"/>
        <v>50</v>
      </c>
      <c r="K376" s="94"/>
    </row>
    <row r="377" spans="1:11" ht="24.75" customHeight="1">
      <c r="A377" s="68" t="s">
        <v>21</v>
      </c>
      <c r="B377" s="26" t="s">
        <v>27</v>
      </c>
      <c r="C377" s="60" t="s">
        <v>179</v>
      </c>
      <c r="D377" s="73">
        <v>800</v>
      </c>
      <c r="E377" s="73">
        <v>800</v>
      </c>
      <c r="F377" s="73">
        <v>800</v>
      </c>
      <c r="G377" s="22">
        <f t="shared" si="43"/>
        <v>0</v>
      </c>
      <c r="H377" s="22">
        <f t="shared" si="44"/>
        <v>0</v>
      </c>
      <c r="I377" s="22">
        <f t="shared" si="45"/>
        <v>100</v>
      </c>
      <c r="K377" s="94"/>
    </row>
    <row r="378" spans="1:11" ht="24.75" customHeight="1">
      <c r="A378" s="68" t="s">
        <v>0</v>
      </c>
      <c r="B378" s="26" t="s">
        <v>27</v>
      </c>
      <c r="C378" s="60" t="s">
        <v>180</v>
      </c>
      <c r="D378" s="73">
        <v>560.30399999999997</v>
      </c>
      <c r="E378" s="73">
        <v>283.8</v>
      </c>
      <c r="F378" s="73">
        <v>283.8</v>
      </c>
      <c r="G378" s="22">
        <f t="shared" si="43"/>
        <v>0</v>
      </c>
      <c r="H378" s="22">
        <f t="shared" si="44"/>
        <v>276.50399999999996</v>
      </c>
      <c r="I378" s="22">
        <f t="shared" si="45"/>
        <v>50.651075130643378</v>
      </c>
      <c r="K378" s="94"/>
    </row>
    <row r="379" spans="1:11" ht="24.75" customHeight="1">
      <c r="A379" s="68" t="s">
        <v>60</v>
      </c>
      <c r="B379" s="26" t="s">
        <v>27</v>
      </c>
      <c r="C379" s="60" t="s">
        <v>181</v>
      </c>
      <c r="D379" s="73">
        <v>67.5</v>
      </c>
      <c r="E379" s="73">
        <v>34.700000000000003</v>
      </c>
      <c r="F379" s="73">
        <v>34.700000000000003</v>
      </c>
      <c r="G379" s="22">
        <f t="shared" si="43"/>
        <v>0</v>
      </c>
      <c r="H379" s="22">
        <f t="shared" si="44"/>
        <v>32.799999999999997</v>
      </c>
      <c r="I379" s="22">
        <f t="shared" si="45"/>
        <v>51.407407407407412</v>
      </c>
      <c r="K379" s="94"/>
    </row>
    <row r="380" spans="1:11" ht="24.75" customHeight="1">
      <c r="A380" s="68" t="s">
        <v>22</v>
      </c>
      <c r="B380" s="26" t="s">
        <v>27</v>
      </c>
      <c r="C380" s="60" t="s">
        <v>182</v>
      </c>
      <c r="D380" s="73">
        <v>111.36</v>
      </c>
      <c r="E380" s="73">
        <v>0</v>
      </c>
      <c r="F380" s="73">
        <v>0</v>
      </c>
      <c r="G380" s="22">
        <f t="shared" si="43"/>
        <v>0</v>
      </c>
      <c r="H380" s="22">
        <f t="shared" si="44"/>
        <v>111.36</v>
      </c>
      <c r="I380" s="22">
        <f t="shared" si="45"/>
        <v>0</v>
      </c>
      <c r="K380" s="94"/>
    </row>
    <row r="381" spans="1:11" ht="45.75" customHeight="1">
      <c r="A381" s="68" t="s">
        <v>836</v>
      </c>
      <c r="B381" s="26" t="s">
        <v>27</v>
      </c>
      <c r="C381" s="60" t="s">
        <v>585</v>
      </c>
      <c r="D381" s="73">
        <v>105.949</v>
      </c>
      <c r="E381" s="73">
        <v>105.949</v>
      </c>
      <c r="F381" s="73">
        <v>105.949</v>
      </c>
      <c r="G381" s="22">
        <f t="shared" si="43"/>
        <v>0</v>
      </c>
      <c r="H381" s="22">
        <f t="shared" si="44"/>
        <v>0</v>
      </c>
      <c r="I381" s="22">
        <f t="shared" si="45"/>
        <v>100</v>
      </c>
      <c r="K381" s="94"/>
    </row>
    <row r="382" spans="1:11" ht="162" customHeight="1">
      <c r="A382" s="71" t="s">
        <v>730</v>
      </c>
      <c r="B382" s="26" t="s">
        <v>27</v>
      </c>
      <c r="C382" s="60" t="s">
        <v>840</v>
      </c>
      <c r="D382" s="73">
        <v>3390.2332900000001</v>
      </c>
      <c r="E382" s="73">
        <v>3390.2332900000001</v>
      </c>
      <c r="F382" s="73">
        <v>3390.2332900000001</v>
      </c>
      <c r="G382" s="22">
        <f t="shared" si="43"/>
        <v>0</v>
      </c>
      <c r="H382" s="22">
        <f t="shared" si="44"/>
        <v>0</v>
      </c>
      <c r="I382" s="22">
        <f t="shared" si="45"/>
        <v>100</v>
      </c>
      <c r="K382" s="94"/>
    </row>
    <row r="383" spans="1:11" ht="112.5" customHeight="1">
      <c r="A383" s="71" t="s">
        <v>500</v>
      </c>
      <c r="B383" s="26" t="s">
        <v>27</v>
      </c>
      <c r="C383" s="60" t="s">
        <v>504</v>
      </c>
      <c r="D383" s="73">
        <v>37.466999999999999</v>
      </c>
      <c r="E383" s="73">
        <v>0</v>
      </c>
      <c r="F383" s="73">
        <v>0</v>
      </c>
      <c r="G383" s="22">
        <f t="shared" si="43"/>
        <v>0</v>
      </c>
      <c r="H383" s="22">
        <f t="shared" si="44"/>
        <v>37.466999999999999</v>
      </c>
      <c r="I383" s="22">
        <f t="shared" si="45"/>
        <v>0</v>
      </c>
      <c r="K383" s="94"/>
    </row>
    <row r="384" spans="1:11" ht="27" customHeight="1">
      <c r="A384" s="68" t="s">
        <v>80</v>
      </c>
      <c r="B384" s="26" t="s">
        <v>27</v>
      </c>
      <c r="C384" s="60" t="s">
        <v>413</v>
      </c>
      <c r="D384" s="73">
        <v>18124.7</v>
      </c>
      <c r="E384" s="73">
        <v>8431.2021299999997</v>
      </c>
      <c r="F384" s="73">
        <v>8431.2021299999997</v>
      </c>
      <c r="G384" s="22">
        <f t="shared" si="43"/>
        <v>0</v>
      </c>
      <c r="H384" s="22">
        <f t="shared" si="44"/>
        <v>9693.4978700000011</v>
      </c>
      <c r="I384" s="22">
        <f t="shared" si="45"/>
        <v>46.517747217884981</v>
      </c>
      <c r="K384" s="94"/>
    </row>
    <row r="385" spans="1:11" ht="42" customHeight="1">
      <c r="A385" s="68" t="s">
        <v>340</v>
      </c>
      <c r="B385" s="26" t="s">
        <v>27</v>
      </c>
      <c r="C385" s="60" t="s">
        <v>460</v>
      </c>
      <c r="D385" s="73">
        <v>0.9</v>
      </c>
      <c r="E385" s="73">
        <v>0</v>
      </c>
      <c r="F385" s="73">
        <v>0</v>
      </c>
      <c r="G385" s="22">
        <f t="shared" si="43"/>
        <v>0</v>
      </c>
      <c r="H385" s="22">
        <f t="shared" si="44"/>
        <v>0.9</v>
      </c>
      <c r="I385" s="22">
        <f t="shared" si="45"/>
        <v>0</v>
      </c>
      <c r="K385" s="94"/>
    </row>
    <row r="386" spans="1:11" ht="35.25" customHeight="1">
      <c r="A386" s="68" t="s">
        <v>82</v>
      </c>
      <c r="B386" s="26" t="s">
        <v>27</v>
      </c>
      <c r="C386" s="60" t="s">
        <v>183</v>
      </c>
      <c r="D386" s="73">
        <v>400</v>
      </c>
      <c r="E386" s="73">
        <v>42.572000000000003</v>
      </c>
      <c r="F386" s="73">
        <v>42.572000000000003</v>
      </c>
      <c r="G386" s="22">
        <f t="shared" si="43"/>
        <v>0</v>
      </c>
      <c r="H386" s="22">
        <f t="shared" si="44"/>
        <v>357.428</v>
      </c>
      <c r="I386" s="22">
        <f t="shared" si="45"/>
        <v>10.643000000000001</v>
      </c>
      <c r="K386" s="94"/>
    </row>
    <row r="387" spans="1:11" ht="35.25" customHeight="1">
      <c r="A387" s="71" t="s">
        <v>728</v>
      </c>
      <c r="B387" s="26" t="s">
        <v>27</v>
      </c>
      <c r="C387" s="60" t="s">
        <v>841</v>
      </c>
      <c r="D387" s="73">
        <v>705.45479999999998</v>
      </c>
      <c r="E387" s="73">
        <v>0</v>
      </c>
      <c r="F387" s="73">
        <v>0</v>
      </c>
      <c r="G387" s="22">
        <f t="shared" si="43"/>
        <v>0</v>
      </c>
      <c r="H387" s="22">
        <f t="shared" si="44"/>
        <v>705.45479999999998</v>
      </c>
      <c r="I387" s="22">
        <f t="shared" si="45"/>
        <v>0</v>
      </c>
      <c r="K387" s="94"/>
    </row>
    <row r="388" spans="1:11" ht="35.25" customHeight="1">
      <c r="A388" s="68" t="s">
        <v>49</v>
      </c>
      <c r="B388" s="26" t="s">
        <v>27</v>
      </c>
      <c r="C388" s="60" t="s">
        <v>184</v>
      </c>
      <c r="D388" s="73">
        <v>39.75</v>
      </c>
      <c r="E388" s="73">
        <v>21.954999999999998</v>
      </c>
      <c r="F388" s="73">
        <v>21.954999999999998</v>
      </c>
      <c r="G388" s="22">
        <f t="shared" si="43"/>
        <v>0</v>
      </c>
      <c r="H388" s="22">
        <f t="shared" si="44"/>
        <v>17.795000000000002</v>
      </c>
      <c r="I388" s="22">
        <f t="shared" si="45"/>
        <v>55.232704402515722</v>
      </c>
      <c r="K388" s="94"/>
    </row>
    <row r="389" spans="1:11" ht="35.25" customHeight="1">
      <c r="A389" s="68" t="s">
        <v>729</v>
      </c>
      <c r="B389" s="26" t="s">
        <v>27</v>
      </c>
      <c r="C389" s="60" t="s">
        <v>842</v>
      </c>
      <c r="D389" s="73">
        <v>47.55</v>
      </c>
      <c r="E389" s="73">
        <v>45.58</v>
      </c>
      <c r="F389" s="73">
        <v>45.58</v>
      </c>
      <c r="G389" s="22">
        <f t="shared" si="43"/>
        <v>0</v>
      </c>
      <c r="H389" s="22">
        <f t="shared" si="44"/>
        <v>1.9699999999999989</v>
      </c>
      <c r="I389" s="22">
        <f t="shared" si="45"/>
        <v>95.856992639327018</v>
      </c>
      <c r="K389" s="94"/>
    </row>
    <row r="390" spans="1:11" ht="18.75" customHeight="1">
      <c r="A390" s="68" t="s">
        <v>84</v>
      </c>
      <c r="B390" s="26" t="s">
        <v>27</v>
      </c>
      <c r="C390" s="60" t="s">
        <v>185</v>
      </c>
      <c r="D390" s="73">
        <v>116.6</v>
      </c>
      <c r="E390" s="73">
        <v>50</v>
      </c>
      <c r="F390" s="73">
        <v>50</v>
      </c>
      <c r="G390" s="22">
        <f t="shared" si="43"/>
        <v>0</v>
      </c>
      <c r="H390" s="22">
        <f t="shared" si="44"/>
        <v>66.599999999999994</v>
      </c>
      <c r="I390" s="22">
        <f t="shared" si="45"/>
        <v>42.881646655231563</v>
      </c>
      <c r="K390" s="94"/>
    </row>
    <row r="391" spans="1:11" ht="18.75" customHeight="1">
      <c r="A391" s="68" t="s">
        <v>86</v>
      </c>
      <c r="B391" s="26" t="s">
        <v>27</v>
      </c>
      <c r="C391" s="60" t="s">
        <v>186</v>
      </c>
      <c r="D391" s="73">
        <v>48.02</v>
      </c>
      <c r="E391" s="73">
        <v>4.28</v>
      </c>
      <c r="F391" s="73">
        <v>4.28</v>
      </c>
      <c r="G391" s="22">
        <f t="shared" si="43"/>
        <v>0</v>
      </c>
      <c r="H391" s="22">
        <f t="shared" si="44"/>
        <v>43.74</v>
      </c>
      <c r="I391" s="22">
        <f t="shared" si="45"/>
        <v>8.9129529362765503</v>
      </c>
      <c r="K391" s="94"/>
    </row>
    <row r="392" spans="1:11" ht="18.75" customHeight="1">
      <c r="A392" s="68" t="s">
        <v>88</v>
      </c>
      <c r="B392" s="26" t="s">
        <v>27</v>
      </c>
      <c r="C392" s="60" t="s">
        <v>187</v>
      </c>
      <c r="D392" s="73">
        <v>1600.1859999999999</v>
      </c>
      <c r="E392" s="73">
        <v>774.29168000000004</v>
      </c>
      <c r="F392" s="73">
        <v>774.29168000000004</v>
      </c>
      <c r="G392" s="22">
        <f t="shared" si="43"/>
        <v>0</v>
      </c>
      <c r="H392" s="22">
        <f t="shared" si="44"/>
        <v>825.89431999999988</v>
      </c>
      <c r="I392" s="22">
        <f t="shared" si="45"/>
        <v>48.38760494092562</v>
      </c>
      <c r="K392" s="94"/>
    </row>
    <row r="393" spans="1:11" ht="18.75" customHeight="1">
      <c r="A393" s="68" t="s">
        <v>55</v>
      </c>
      <c r="B393" s="26" t="s">
        <v>27</v>
      </c>
      <c r="C393" s="60" t="s">
        <v>843</v>
      </c>
      <c r="D393" s="73">
        <v>294.15960000000001</v>
      </c>
      <c r="E393" s="73">
        <v>0</v>
      </c>
      <c r="F393" s="73">
        <v>0</v>
      </c>
      <c r="G393" s="22">
        <f t="shared" si="43"/>
        <v>0</v>
      </c>
      <c r="H393" s="22">
        <f t="shared" si="44"/>
        <v>294.15960000000001</v>
      </c>
      <c r="I393" s="22">
        <f t="shared" si="45"/>
        <v>0</v>
      </c>
      <c r="K393" s="94"/>
    </row>
    <row r="394" spans="1:11" ht="18.75" customHeight="1">
      <c r="A394" s="68" t="s">
        <v>468</v>
      </c>
      <c r="B394" s="26" t="s">
        <v>27</v>
      </c>
      <c r="C394" s="60" t="s">
        <v>505</v>
      </c>
      <c r="D394" s="73">
        <v>240</v>
      </c>
      <c r="E394" s="73">
        <v>61.5</v>
      </c>
      <c r="F394" s="73">
        <v>61.5</v>
      </c>
      <c r="G394" s="22">
        <f t="shared" si="43"/>
        <v>0</v>
      </c>
      <c r="H394" s="22">
        <f t="shared" si="44"/>
        <v>178.5</v>
      </c>
      <c r="I394" s="22">
        <f t="shared" si="45"/>
        <v>25.624999999999996</v>
      </c>
      <c r="K394" s="94"/>
    </row>
    <row r="395" spans="1:11" ht="18.75" customHeight="1">
      <c r="A395" s="68" t="s">
        <v>90</v>
      </c>
      <c r="B395" s="26" t="s">
        <v>27</v>
      </c>
      <c r="C395" s="60" t="s">
        <v>188</v>
      </c>
      <c r="D395" s="73">
        <v>132.96</v>
      </c>
      <c r="E395" s="73">
        <v>92.4</v>
      </c>
      <c r="F395" s="73">
        <v>92.4</v>
      </c>
      <c r="G395" s="22">
        <f t="shared" si="43"/>
        <v>0</v>
      </c>
      <c r="H395" s="22">
        <f t="shared" si="44"/>
        <v>40.56</v>
      </c>
      <c r="I395" s="22">
        <f t="shared" si="45"/>
        <v>69.494584837545119</v>
      </c>
      <c r="K395" s="94"/>
    </row>
    <row r="396" spans="1:11" ht="18.75" customHeight="1">
      <c r="A396" s="68" t="s">
        <v>90</v>
      </c>
      <c r="B396" s="26" t="s">
        <v>27</v>
      </c>
      <c r="C396" s="60" t="s">
        <v>188</v>
      </c>
      <c r="D396" s="73">
        <v>494.315</v>
      </c>
      <c r="E396" s="73">
        <v>380.125</v>
      </c>
      <c r="F396" s="73">
        <v>380.125</v>
      </c>
      <c r="G396" s="22">
        <f t="shared" si="43"/>
        <v>0</v>
      </c>
      <c r="H396" s="22">
        <f t="shared" si="44"/>
        <v>114.19</v>
      </c>
      <c r="I396" s="22">
        <f t="shared" si="45"/>
        <v>76.899345559005894</v>
      </c>
      <c r="K396" s="94"/>
    </row>
    <row r="397" spans="1:11" ht="18.75" customHeight="1">
      <c r="A397" s="68" t="s">
        <v>92</v>
      </c>
      <c r="B397" s="26" t="s">
        <v>27</v>
      </c>
      <c r="C397" s="60" t="s">
        <v>586</v>
      </c>
      <c r="D397" s="73">
        <v>207.9</v>
      </c>
      <c r="E397" s="73">
        <v>0</v>
      </c>
      <c r="F397" s="73">
        <v>0</v>
      </c>
      <c r="G397" s="22">
        <f t="shared" si="43"/>
        <v>0</v>
      </c>
      <c r="H397" s="22">
        <f t="shared" si="44"/>
        <v>207.9</v>
      </c>
      <c r="I397" s="22">
        <f t="shared" si="45"/>
        <v>0</v>
      </c>
      <c r="K397" s="94"/>
    </row>
    <row r="398" spans="1:11" ht="18.75" customHeight="1">
      <c r="A398" s="68" t="s">
        <v>94</v>
      </c>
      <c r="B398" s="26" t="s">
        <v>27</v>
      </c>
      <c r="C398" s="60" t="s">
        <v>189</v>
      </c>
      <c r="D398" s="73">
        <v>335.26299999999998</v>
      </c>
      <c r="E398" s="73">
        <v>179.81209999999999</v>
      </c>
      <c r="F398" s="73">
        <v>179.81209999999999</v>
      </c>
      <c r="G398" s="22">
        <f t="shared" si="43"/>
        <v>0</v>
      </c>
      <c r="H398" s="22">
        <f t="shared" si="44"/>
        <v>155.45089999999999</v>
      </c>
      <c r="I398" s="22">
        <f t="shared" si="45"/>
        <v>53.633147707918859</v>
      </c>
      <c r="K398" s="94"/>
    </row>
    <row r="399" spans="1:11" ht="18.75" customHeight="1">
      <c r="A399" s="68" t="s">
        <v>190</v>
      </c>
      <c r="B399" s="26" t="s">
        <v>27</v>
      </c>
      <c r="C399" s="60" t="s">
        <v>191</v>
      </c>
      <c r="D399" s="73">
        <v>4200.8389999999999</v>
      </c>
      <c r="E399" s="73">
        <v>2004.2819999999999</v>
      </c>
      <c r="F399" s="73">
        <v>2004.2819999999999</v>
      </c>
      <c r="G399" s="22">
        <f t="shared" si="43"/>
        <v>0</v>
      </c>
      <c r="H399" s="22">
        <f t="shared" si="44"/>
        <v>2196.5569999999998</v>
      </c>
      <c r="I399" s="22">
        <f t="shared" si="45"/>
        <v>47.711469066060374</v>
      </c>
      <c r="K399" s="94"/>
    </row>
    <row r="400" spans="1:11" ht="35.25" customHeight="1">
      <c r="A400" s="68" t="s">
        <v>340</v>
      </c>
      <c r="B400" s="26" t="s">
        <v>27</v>
      </c>
      <c r="C400" s="60" t="s">
        <v>506</v>
      </c>
      <c r="D400" s="73">
        <v>0.9</v>
      </c>
      <c r="E400" s="73">
        <v>0</v>
      </c>
      <c r="F400" s="73">
        <v>0</v>
      </c>
      <c r="G400" s="22">
        <f t="shared" si="43"/>
        <v>0</v>
      </c>
      <c r="H400" s="22">
        <f t="shared" si="44"/>
        <v>0.9</v>
      </c>
      <c r="I400" s="22">
        <f t="shared" si="45"/>
        <v>0</v>
      </c>
      <c r="K400" s="94"/>
    </row>
    <row r="401" spans="1:11" ht="35.25" customHeight="1">
      <c r="A401" s="68" t="s">
        <v>82</v>
      </c>
      <c r="B401" s="26" t="s">
        <v>27</v>
      </c>
      <c r="C401" s="60" t="s">
        <v>192</v>
      </c>
      <c r="D401" s="73">
        <v>400</v>
      </c>
      <c r="E401" s="73">
        <v>0</v>
      </c>
      <c r="F401" s="73">
        <v>0</v>
      </c>
      <c r="G401" s="22">
        <f t="shared" si="43"/>
        <v>0</v>
      </c>
      <c r="H401" s="22">
        <f t="shared" si="44"/>
        <v>400</v>
      </c>
      <c r="I401" s="22">
        <f t="shared" si="45"/>
        <v>0</v>
      </c>
      <c r="K401" s="94"/>
    </row>
    <row r="402" spans="1:11" ht="88.5" customHeight="1">
      <c r="A402" s="71" t="s">
        <v>728</v>
      </c>
      <c r="B402" s="26" t="s">
        <v>27</v>
      </c>
      <c r="C402" s="60" t="s">
        <v>844</v>
      </c>
      <c r="D402" s="73">
        <v>165.98939999999999</v>
      </c>
      <c r="E402" s="73">
        <v>0</v>
      </c>
      <c r="F402" s="73">
        <v>0</v>
      </c>
      <c r="G402" s="22">
        <f t="shared" si="43"/>
        <v>0</v>
      </c>
      <c r="H402" s="22">
        <f t="shared" si="44"/>
        <v>165.98939999999999</v>
      </c>
      <c r="I402" s="22">
        <f t="shared" si="45"/>
        <v>0</v>
      </c>
      <c r="K402" s="94"/>
    </row>
    <row r="403" spans="1:11" ht="22.5" customHeight="1">
      <c r="A403" s="68" t="s">
        <v>49</v>
      </c>
      <c r="B403" s="26" t="s">
        <v>27</v>
      </c>
      <c r="C403" s="60" t="s">
        <v>193</v>
      </c>
      <c r="D403" s="73">
        <v>15.25</v>
      </c>
      <c r="E403" s="73">
        <v>12.15</v>
      </c>
      <c r="F403" s="73">
        <v>12.15</v>
      </c>
      <c r="G403" s="22">
        <f t="shared" si="43"/>
        <v>0</v>
      </c>
      <c r="H403" s="22">
        <f t="shared" si="44"/>
        <v>3.0999999999999996</v>
      </c>
      <c r="I403" s="22">
        <f t="shared" si="45"/>
        <v>79.672131147540981</v>
      </c>
      <c r="K403" s="94"/>
    </row>
    <row r="404" spans="1:11" ht="48.75" customHeight="1">
      <c r="A404" s="68" t="s">
        <v>729</v>
      </c>
      <c r="B404" s="26" t="s">
        <v>27</v>
      </c>
      <c r="C404" s="60" t="s">
        <v>845</v>
      </c>
      <c r="D404" s="73">
        <v>46.3</v>
      </c>
      <c r="E404" s="73">
        <v>46.3</v>
      </c>
      <c r="F404" s="73">
        <v>46.3</v>
      </c>
      <c r="G404" s="22">
        <f t="shared" si="43"/>
        <v>0</v>
      </c>
      <c r="H404" s="22">
        <f t="shared" si="44"/>
        <v>0</v>
      </c>
      <c r="I404" s="22">
        <f t="shared" si="45"/>
        <v>100</v>
      </c>
      <c r="K404" s="94"/>
    </row>
    <row r="405" spans="1:11" ht="20.25" customHeight="1">
      <c r="A405" s="68" t="s">
        <v>84</v>
      </c>
      <c r="B405" s="26" t="s">
        <v>27</v>
      </c>
      <c r="C405" s="60" t="s">
        <v>194</v>
      </c>
      <c r="D405" s="73">
        <v>151.44</v>
      </c>
      <c r="E405" s="73">
        <v>67.020600000000002</v>
      </c>
      <c r="F405" s="73">
        <v>67.020600000000002</v>
      </c>
      <c r="G405" s="22">
        <f t="shared" si="43"/>
        <v>0</v>
      </c>
      <c r="H405" s="22">
        <f t="shared" si="44"/>
        <v>84.419399999999996</v>
      </c>
      <c r="I405" s="22">
        <f t="shared" si="45"/>
        <v>44.255546751188589</v>
      </c>
      <c r="K405" s="94"/>
    </row>
    <row r="406" spans="1:11" ht="20.25" customHeight="1">
      <c r="A406" s="68" t="s">
        <v>86</v>
      </c>
      <c r="B406" s="26" t="s">
        <v>27</v>
      </c>
      <c r="C406" s="60" t="s">
        <v>195</v>
      </c>
      <c r="D406" s="73">
        <v>15</v>
      </c>
      <c r="E406" s="73">
        <v>0</v>
      </c>
      <c r="F406" s="73">
        <v>0</v>
      </c>
      <c r="G406" s="22">
        <f t="shared" si="43"/>
        <v>0</v>
      </c>
      <c r="H406" s="22">
        <f t="shared" si="44"/>
        <v>15</v>
      </c>
      <c r="I406" s="22">
        <f t="shared" si="45"/>
        <v>0</v>
      </c>
      <c r="K406" s="94"/>
    </row>
    <row r="407" spans="1:11" ht="20.25" customHeight="1">
      <c r="A407" s="68" t="s">
        <v>88</v>
      </c>
      <c r="B407" s="26" t="s">
        <v>27</v>
      </c>
      <c r="C407" s="60" t="s">
        <v>196</v>
      </c>
      <c r="D407" s="73">
        <v>689.21799999999996</v>
      </c>
      <c r="E407" s="73">
        <v>384.57490999999999</v>
      </c>
      <c r="F407" s="73">
        <v>384.57490999999999</v>
      </c>
      <c r="G407" s="22">
        <f t="shared" si="43"/>
        <v>0</v>
      </c>
      <c r="H407" s="22">
        <f t="shared" si="44"/>
        <v>304.64308999999997</v>
      </c>
      <c r="I407" s="22">
        <f t="shared" si="45"/>
        <v>55.798732766700809</v>
      </c>
      <c r="K407" s="94"/>
    </row>
    <row r="408" spans="1:11" ht="20.25" customHeight="1">
      <c r="A408" s="68" t="s">
        <v>468</v>
      </c>
      <c r="B408" s="26" t="s">
        <v>27</v>
      </c>
      <c r="C408" s="60" t="s">
        <v>507</v>
      </c>
      <c r="D408" s="73">
        <v>280.36399999999998</v>
      </c>
      <c r="E408" s="73">
        <v>59.138249999999999</v>
      </c>
      <c r="F408" s="73">
        <v>59.138249999999999</v>
      </c>
      <c r="G408" s="22">
        <f t="shared" si="43"/>
        <v>0</v>
      </c>
      <c r="H408" s="22">
        <f t="shared" si="44"/>
        <v>221.22574999999998</v>
      </c>
      <c r="I408" s="22">
        <f t="shared" si="45"/>
        <v>21.09338217460159</v>
      </c>
      <c r="K408" s="94"/>
    </row>
    <row r="409" spans="1:11" ht="20.25" customHeight="1">
      <c r="A409" s="68" t="s">
        <v>90</v>
      </c>
      <c r="B409" s="26" t="s">
        <v>27</v>
      </c>
      <c r="C409" s="60" t="s">
        <v>197</v>
      </c>
      <c r="D409" s="73">
        <v>85.8</v>
      </c>
      <c r="E409" s="73">
        <v>9.6869999999999994</v>
      </c>
      <c r="F409" s="73">
        <v>9.6869999999999994</v>
      </c>
      <c r="G409" s="22">
        <f t="shared" si="43"/>
        <v>0</v>
      </c>
      <c r="H409" s="22">
        <f t="shared" si="44"/>
        <v>76.113</v>
      </c>
      <c r="I409" s="22">
        <f t="shared" si="45"/>
        <v>11.29020979020979</v>
      </c>
      <c r="K409" s="94"/>
    </row>
    <row r="410" spans="1:11" ht="20.25" customHeight="1">
      <c r="A410" s="68" t="s">
        <v>92</v>
      </c>
      <c r="B410" s="26" t="s">
        <v>27</v>
      </c>
      <c r="C410" s="60" t="s">
        <v>198</v>
      </c>
      <c r="D410" s="73">
        <v>115.2</v>
      </c>
      <c r="E410" s="73">
        <v>0</v>
      </c>
      <c r="F410" s="73">
        <v>0</v>
      </c>
      <c r="G410" s="22">
        <f t="shared" si="43"/>
        <v>0</v>
      </c>
      <c r="H410" s="22">
        <f t="shared" si="44"/>
        <v>115.2</v>
      </c>
      <c r="I410" s="22">
        <f t="shared" si="45"/>
        <v>0</v>
      </c>
      <c r="K410" s="94"/>
    </row>
    <row r="411" spans="1:11" ht="20.25" customHeight="1">
      <c r="A411" s="68" t="s">
        <v>94</v>
      </c>
      <c r="B411" s="26" t="s">
        <v>27</v>
      </c>
      <c r="C411" s="60" t="s">
        <v>199</v>
      </c>
      <c r="D411" s="73">
        <v>159.16900000000001</v>
      </c>
      <c r="E411" s="73">
        <v>110.17700000000001</v>
      </c>
      <c r="F411" s="73">
        <v>110.17700000000001</v>
      </c>
      <c r="G411" s="22">
        <f t="shared" si="43"/>
        <v>0</v>
      </c>
      <c r="H411" s="22">
        <f t="shared" si="44"/>
        <v>48.992000000000004</v>
      </c>
      <c r="I411" s="22">
        <f t="shared" si="45"/>
        <v>69.220137086995578</v>
      </c>
      <c r="K411" s="94"/>
    </row>
    <row r="412" spans="1:11" s="89" customFormat="1" ht="46.5" customHeight="1">
      <c r="A412" s="33" t="s">
        <v>23</v>
      </c>
      <c r="B412" s="25"/>
      <c r="C412" s="16" t="s">
        <v>200</v>
      </c>
      <c r="D412" s="18">
        <f>SUM(D413:D463)</f>
        <v>85617.370200000005</v>
      </c>
      <c r="E412" s="18">
        <f>SUM(E413:E463)</f>
        <v>39851.127269999997</v>
      </c>
      <c r="F412" s="18">
        <f>SUM(F413:F463)</f>
        <v>39851.127269999997</v>
      </c>
      <c r="G412" s="18">
        <f t="shared" si="43"/>
        <v>0</v>
      </c>
      <c r="H412" s="18">
        <f t="shared" si="44"/>
        <v>45766.242930000008</v>
      </c>
      <c r="I412" s="18">
        <f t="shared" si="45"/>
        <v>46.545610051919105</v>
      </c>
    </row>
    <row r="413" spans="1:11" ht="45.75" customHeight="1">
      <c r="A413" s="68" t="s">
        <v>359</v>
      </c>
      <c r="B413" s="61">
        <v>441</v>
      </c>
      <c r="C413" s="60" t="s">
        <v>362</v>
      </c>
      <c r="D413" s="73">
        <v>100</v>
      </c>
      <c r="E413" s="73">
        <v>100</v>
      </c>
      <c r="F413" s="73">
        <v>100</v>
      </c>
      <c r="G413" s="22">
        <f t="shared" si="43"/>
        <v>0</v>
      </c>
      <c r="H413" s="22">
        <f t="shared" si="44"/>
        <v>0</v>
      </c>
      <c r="I413" s="22">
        <f t="shared" si="45"/>
        <v>100</v>
      </c>
    </row>
    <row r="414" spans="1:11" ht="56.25" customHeight="1">
      <c r="A414" s="68" t="s">
        <v>360</v>
      </c>
      <c r="B414" s="82">
        <v>441</v>
      </c>
      <c r="C414" s="60" t="s">
        <v>363</v>
      </c>
      <c r="D414" s="73">
        <v>120</v>
      </c>
      <c r="E414" s="73">
        <v>65.952500000000001</v>
      </c>
      <c r="F414" s="73">
        <v>65.952500000000001</v>
      </c>
      <c r="G414" s="22">
        <f t="shared" si="43"/>
        <v>0</v>
      </c>
      <c r="H414" s="22">
        <f t="shared" si="44"/>
        <v>54.047499999999999</v>
      </c>
      <c r="I414" s="22">
        <f t="shared" si="45"/>
        <v>54.960416666666667</v>
      </c>
    </row>
    <row r="415" spans="1:11" ht="58.5" customHeight="1">
      <c r="A415" s="68" t="s">
        <v>846</v>
      </c>
      <c r="B415" s="82">
        <v>441</v>
      </c>
      <c r="C415" s="60" t="s">
        <v>859</v>
      </c>
      <c r="D415" s="73">
        <v>2223.9222</v>
      </c>
      <c r="E415" s="73">
        <v>0</v>
      </c>
      <c r="F415" s="73">
        <v>0</v>
      </c>
      <c r="G415" s="22">
        <f t="shared" si="43"/>
        <v>0</v>
      </c>
      <c r="H415" s="22">
        <f t="shared" si="44"/>
        <v>2223.9222</v>
      </c>
      <c r="I415" s="22">
        <f t="shared" si="45"/>
        <v>0</v>
      </c>
    </row>
    <row r="416" spans="1:11" ht="27" customHeight="1">
      <c r="A416" s="68" t="s">
        <v>461</v>
      </c>
      <c r="B416" s="26" t="s">
        <v>27</v>
      </c>
      <c r="C416" s="60" t="s">
        <v>463</v>
      </c>
      <c r="D416" s="73">
        <v>90</v>
      </c>
      <c r="E416" s="73">
        <v>15.85</v>
      </c>
      <c r="F416" s="73">
        <v>15.85</v>
      </c>
      <c r="G416" s="22">
        <f t="shared" si="43"/>
        <v>0</v>
      </c>
      <c r="H416" s="22">
        <f t="shared" si="44"/>
        <v>74.150000000000006</v>
      </c>
      <c r="I416" s="22">
        <f t="shared" si="45"/>
        <v>17.611111111111111</v>
      </c>
    </row>
    <row r="417" spans="1:9" ht="65.25" customHeight="1">
      <c r="A417" s="68" t="s">
        <v>847</v>
      </c>
      <c r="B417" s="61">
        <v>441</v>
      </c>
      <c r="C417" s="60" t="s">
        <v>860</v>
      </c>
      <c r="D417" s="73">
        <v>600</v>
      </c>
      <c r="E417" s="73">
        <v>0</v>
      </c>
      <c r="F417" s="73">
        <v>0</v>
      </c>
      <c r="G417" s="22">
        <f t="shared" si="43"/>
        <v>0</v>
      </c>
      <c r="H417" s="22">
        <f t="shared" si="44"/>
        <v>600</v>
      </c>
      <c r="I417" s="22">
        <f t="shared" si="45"/>
        <v>0</v>
      </c>
    </row>
    <row r="418" spans="1:9" ht="111" customHeight="1">
      <c r="A418" s="71" t="s">
        <v>848</v>
      </c>
      <c r="B418" s="82">
        <v>445</v>
      </c>
      <c r="C418" s="60" t="s">
        <v>861</v>
      </c>
      <c r="D418" s="73">
        <v>319.86500000000001</v>
      </c>
      <c r="E418" s="73">
        <v>319.86500000000001</v>
      </c>
      <c r="F418" s="73">
        <v>319.86500000000001</v>
      </c>
      <c r="G418" s="22">
        <f t="shared" si="43"/>
        <v>0</v>
      </c>
      <c r="H418" s="22">
        <f t="shared" si="44"/>
        <v>0</v>
      </c>
      <c r="I418" s="22">
        <f t="shared" si="45"/>
        <v>100</v>
      </c>
    </row>
    <row r="419" spans="1:9" ht="55.5" customHeight="1">
      <c r="A419" s="68" t="s">
        <v>849</v>
      </c>
      <c r="B419" s="82">
        <v>445</v>
      </c>
      <c r="C419" s="60" t="s">
        <v>862</v>
      </c>
      <c r="D419" s="73">
        <v>40.67</v>
      </c>
      <c r="E419" s="73">
        <v>40.67</v>
      </c>
      <c r="F419" s="73">
        <v>40.67</v>
      </c>
      <c r="G419" s="22">
        <f t="shared" si="43"/>
        <v>0</v>
      </c>
      <c r="H419" s="22">
        <f t="shared" si="44"/>
        <v>0</v>
      </c>
      <c r="I419" s="22">
        <f t="shared" si="45"/>
        <v>100</v>
      </c>
    </row>
    <row r="420" spans="1:9" ht="71.25" customHeight="1">
      <c r="A420" s="68" t="s">
        <v>850</v>
      </c>
      <c r="B420" s="61">
        <v>441</v>
      </c>
      <c r="C420" s="60" t="s">
        <v>863</v>
      </c>
      <c r="D420" s="73">
        <v>1203.4000000000001</v>
      </c>
      <c r="E420" s="73">
        <v>0</v>
      </c>
      <c r="F420" s="73">
        <v>0</v>
      </c>
      <c r="G420" s="22">
        <f t="shared" si="43"/>
        <v>0</v>
      </c>
      <c r="H420" s="22">
        <f t="shared" si="44"/>
        <v>1203.4000000000001</v>
      </c>
      <c r="I420" s="22">
        <f t="shared" si="45"/>
        <v>0</v>
      </c>
    </row>
    <row r="421" spans="1:9" ht="36.75" customHeight="1">
      <c r="A421" s="68" t="s">
        <v>851</v>
      </c>
      <c r="B421" s="61">
        <v>441</v>
      </c>
      <c r="C421" s="60" t="s">
        <v>864</v>
      </c>
      <c r="D421" s="73">
        <v>339.036</v>
      </c>
      <c r="E421" s="73">
        <v>0</v>
      </c>
      <c r="F421" s="73">
        <v>0</v>
      </c>
      <c r="G421" s="22">
        <f t="shared" ref="G421:G463" si="47">E421-F421</f>
        <v>0</v>
      </c>
      <c r="H421" s="22">
        <f t="shared" ref="H421:H463" si="48">D421-F421</f>
        <v>339.036</v>
      </c>
      <c r="I421" s="22">
        <f t="shared" ref="I421:I463" si="49">F421/D421*100</f>
        <v>0</v>
      </c>
    </row>
    <row r="422" spans="1:9" ht="40.5" customHeight="1">
      <c r="A422" s="68" t="s">
        <v>852</v>
      </c>
      <c r="B422" s="61">
        <v>441</v>
      </c>
      <c r="C422" s="60" t="s">
        <v>865</v>
      </c>
      <c r="D422" s="73">
        <v>318.1728</v>
      </c>
      <c r="E422" s="73">
        <v>0</v>
      </c>
      <c r="F422" s="73">
        <v>0</v>
      </c>
      <c r="G422" s="22">
        <f t="shared" si="47"/>
        <v>0</v>
      </c>
      <c r="H422" s="22">
        <f t="shared" si="48"/>
        <v>318.1728</v>
      </c>
      <c r="I422" s="22">
        <f t="shared" si="49"/>
        <v>0</v>
      </c>
    </row>
    <row r="423" spans="1:9" ht="46.5" customHeight="1">
      <c r="A423" s="68" t="s">
        <v>853</v>
      </c>
      <c r="B423" s="61">
        <v>441</v>
      </c>
      <c r="C423" s="60" t="s">
        <v>866</v>
      </c>
      <c r="D423" s="73">
        <v>318.1728</v>
      </c>
      <c r="E423" s="73">
        <v>0</v>
      </c>
      <c r="F423" s="73">
        <v>0</v>
      </c>
      <c r="G423" s="22">
        <f t="shared" si="47"/>
        <v>0</v>
      </c>
      <c r="H423" s="22">
        <f t="shared" si="48"/>
        <v>318.1728</v>
      </c>
      <c r="I423" s="22">
        <f t="shared" si="49"/>
        <v>0</v>
      </c>
    </row>
    <row r="424" spans="1:9" ht="29.25" customHeight="1">
      <c r="A424" s="68" t="s">
        <v>201</v>
      </c>
      <c r="B424" s="26" t="s">
        <v>27</v>
      </c>
      <c r="C424" s="60" t="s">
        <v>202</v>
      </c>
      <c r="D424" s="73">
        <v>50</v>
      </c>
      <c r="E424" s="73">
        <v>24.85</v>
      </c>
      <c r="F424" s="73">
        <v>24.85</v>
      </c>
      <c r="G424" s="22">
        <f t="shared" si="47"/>
        <v>0</v>
      </c>
      <c r="H424" s="22">
        <f t="shared" si="48"/>
        <v>25.15</v>
      </c>
      <c r="I424" s="22">
        <f t="shared" si="49"/>
        <v>49.7</v>
      </c>
    </row>
    <row r="425" spans="1:9" ht="32.25" customHeight="1">
      <c r="A425" s="68" t="s">
        <v>854</v>
      </c>
      <c r="B425" s="26" t="s">
        <v>27</v>
      </c>
      <c r="C425" s="60" t="s">
        <v>203</v>
      </c>
      <c r="D425" s="73">
        <v>180</v>
      </c>
      <c r="E425" s="73">
        <v>55.768999999999998</v>
      </c>
      <c r="F425" s="73">
        <v>55.768999999999998</v>
      </c>
      <c r="G425" s="22">
        <f t="shared" si="47"/>
        <v>0</v>
      </c>
      <c r="H425" s="22">
        <f t="shared" si="48"/>
        <v>124.23099999999999</v>
      </c>
      <c r="I425" s="22">
        <f t="shared" si="49"/>
        <v>30.982777777777777</v>
      </c>
    </row>
    <row r="426" spans="1:9" ht="27.75" customHeight="1">
      <c r="A426" s="68" t="s">
        <v>61</v>
      </c>
      <c r="B426" s="26" t="s">
        <v>27</v>
      </c>
      <c r="C426" s="60" t="s">
        <v>204</v>
      </c>
      <c r="D426" s="73">
        <v>150</v>
      </c>
      <c r="E426" s="73">
        <v>0</v>
      </c>
      <c r="F426" s="73">
        <v>0</v>
      </c>
      <c r="G426" s="22">
        <f t="shared" si="47"/>
        <v>0</v>
      </c>
      <c r="H426" s="22">
        <f t="shared" si="48"/>
        <v>150</v>
      </c>
      <c r="I426" s="22">
        <f t="shared" si="49"/>
        <v>0</v>
      </c>
    </row>
    <row r="427" spans="1:9" ht="27.75" customHeight="1">
      <c r="A427" s="68" t="s">
        <v>361</v>
      </c>
      <c r="B427" s="26" t="s">
        <v>27</v>
      </c>
      <c r="C427" s="60" t="s">
        <v>364</v>
      </c>
      <c r="D427" s="73">
        <v>41.061999999999998</v>
      </c>
      <c r="E427" s="73">
        <v>41.061999999999998</v>
      </c>
      <c r="F427" s="73">
        <v>41.061999999999998</v>
      </c>
      <c r="G427" s="22">
        <f t="shared" si="47"/>
        <v>0</v>
      </c>
      <c r="H427" s="22">
        <f t="shared" si="48"/>
        <v>0</v>
      </c>
      <c r="I427" s="22">
        <f t="shared" si="49"/>
        <v>100</v>
      </c>
    </row>
    <row r="428" spans="1:9" ht="45" customHeight="1">
      <c r="A428" s="68" t="s">
        <v>62</v>
      </c>
      <c r="B428" s="26" t="s">
        <v>27</v>
      </c>
      <c r="C428" s="60" t="s">
        <v>205</v>
      </c>
      <c r="D428" s="73">
        <v>2555.0450000000001</v>
      </c>
      <c r="E428" s="73">
        <v>297.678</v>
      </c>
      <c r="F428" s="73">
        <v>297.678</v>
      </c>
      <c r="G428" s="22">
        <f t="shared" si="47"/>
        <v>0</v>
      </c>
      <c r="H428" s="22">
        <f t="shared" si="48"/>
        <v>2257.3670000000002</v>
      </c>
      <c r="I428" s="22">
        <f t="shared" si="49"/>
        <v>11.650597151909261</v>
      </c>
    </row>
    <row r="429" spans="1:9" ht="33.75" customHeight="1">
      <c r="A429" s="68" t="s">
        <v>855</v>
      </c>
      <c r="B429" s="26" t="s">
        <v>27</v>
      </c>
      <c r="C429" s="60" t="s">
        <v>867</v>
      </c>
      <c r="D429" s="73">
        <v>163.36410000000001</v>
      </c>
      <c r="E429" s="73">
        <v>163.36410000000001</v>
      </c>
      <c r="F429" s="73">
        <v>163.36410000000001</v>
      </c>
      <c r="G429" s="22">
        <f t="shared" si="47"/>
        <v>0</v>
      </c>
      <c r="H429" s="22">
        <f t="shared" si="48"/>
        <v>0</v>
      </c>
      <c r="I429" s="22">
        <f t="shared" si="49"/>
        <v>100</v>
      </c>
    </row>
    <row r="430" spans="1:9" ht="46.5" customHeight="1">
      <c r="A430" s="68" t="s">
        <v>462</v>
      </c>
      <c r="B430" s="26" t="s">
        <v>27</v>
      </c>
      <c r="C430" s="60" t="s">
        <v>206</v>
      </c>
      <c r="D430" s="73">
        <v>918.3</v>
      </c>
      <c r="E430" s="73">
        <v>0</v>
      </c>
      <c r="F430" s="73">
        <v>0</v>
      </c>
      <c r="G430" s="22">
        <f t="shared" si="47"/>
        <v>0</v>
      </c>
      <c r="H430" s="22">
        <f t="shared" si="48"/>
        <v>918.3</v>
      </c>
      <c r="I430" s="22">
        <f t="shared" si="49"/>
        <v>0</v>
      </c>
    </row>
    <row r="431" spans="1:9" ht="46.5" customHeight="1">
      <c r="A431" s="68" t="s">
        <v>365</v>
      </c>
      <c r="B431" s="26" t="s">
        <v>27</v>
      </c>
      <c r="C431" s="60" t="s">
        <v>207</v>
      </c>
      <c r="D431" s="73">
        <v>686.78</v>
      </c>
      <c r="E431" s="73">
        <v>0</v>
      </c>
      <c r="F431" s="73">
        <v>0</v>
      </c>
      <c r="G431" s="22">
        <f t="shared" si="47"/>
        <v>0</v>
      </c>
      <c r="H431" s="22">
        <f t="shared" si="48"/>
        <v>686.78</v>
      </c>
      <c r="I431" s="22">
        <f t="shared" si="49"/>
        <v>0</v>
      </c>
    </row>
    <row r="432" spans="1:9" ht="27" customHeight="1">
      <c r="A432" s="68" t="s">
        <v>366</v>
      </c>
      <c r="B432" s="26" t="s">
        <v>27</v>
      </c>
      <c r="C432" s="60" t="s">
        <v>208</v>
      </c>
      <c r="D432" s="73">
        <v>618.29</v>
      </c>
      <c r="E432" s="73">
        <v>523.93140000000005</v>
      </c>
      <c r="F432" s="73">
        <v>523.93140000000005</v>
      </c>
      <c r="G432" s="22">
        <f t="shared" si="47"/>
        <v>0</v>
      </c>
      <c r="H432" s="22">
        <f t="shared" si="48"/>
        <v>94.35859999999991</v>
      </c>
      <c r="I432" s="22">
        <f t="shared" si="49"/>
        <v>84.738779537110432</v>
      </c>
    </row>
    <row r="433" spans="1:9" ht="27" customHeight="1">
      <c r="A433" s="68" t="s">
        <v>856</v>
      </c>
      <c r="B433" s="26" t="s">
        <v>27</v>
      </c>
      <c r="C433" s="60" t="s">
        <v>868</v>
      </c>
      <c r="D433" s="73">
        <v>25.1</v>
      </c>
      <c r="E433" s="73">
        <v>25.1</v>
      </c>
      <c r="F433" s="73">
        <v>25.1</v>
      </c>
      <c r="G433" s="22">
        <f t="shared" si="47"/>
        <v>0</v>
      </c>
      <c r="H433" s="22">
        <f t="shared" si="48"/>
        <v>0</v>
      </c>
      <c r="I433" s="22">
        <f t="shared" si="49"/>
        <v>100</v>
      </c>
    </row>
    <row r="434" spans="1:9" ht="27" customHeight="1">
      <c r="A434" s="68" t="s">
        <v>367</v>
      </c>
      <c r="B434" s="26" t="s">
        <v>27</v>
      </c>
      <c r="C434" s="60" t="s">
        <v>209</v>
      </c>
      <c r="D434" s="73">
        <v>17.5</v>
      </c>
      <c r="E434" s="73">
        <v>17.5</v>
      </c>
      <c r="F434" s="73">
        <v>17.5</v>
      </c>
      <c r="G434" s="22">
        <f t="shared" si="47"/>
        <v>0</v>
      </c>
      <c r="H434" s="22">
        <f t="shared" si="48"/>
        <v>0</v>
      </c>
      <c r="I434" s="22">
        <f t="shared" si="49"/>
        <v>100</v>
      </c>
    </row>
    <row r="435" spans="1:9" ht="64.5" customHeight="1">
      <c r="A435" s="68" t="s">
        <v>857</v>
      </c>
      <c r="B435" s="61">
        <v>441</v>
      </c>
      <c r="C435" s="60" t="s">
        <v>869</v>
      </c>
      <c r="D435" s="73">
        <v>4444.9893300000003</v>
      </c>
      <c r="E435" s="73">
        <v>0</v>
      </c>
      <c r="F435" s="73">
        <v>0</v>
      </c>
      <c r="G435" s="22">
        <f t="shared" si="47"/>
        <v>0</v>
      </c>
      <c r="H435" s="22">
        <f t="shared" si="48"/>
        <v>4444.9893300000003</v>
      </c>
      <c r="I435" s="22">
        <f t="shared" si="49"/>
        <v>0</v>
      </c>
    </row>
    <row r="436" spans="1:9" ht="165" customHeight="1">
      <c r="A436" s="71" t="s">
        <v>730</v>
      </c>
      <c r="B436" s="26" t="s">
        <v>27</v>
      </c>
      <c r="C436" s="60" t="s">
        <v>870</v>
      </c>
      <c r="D436" s="73">
        <v>886.87589000000003</v>
      </c>
      <c r="E436" s="73">
        <v>886.87589000000003</v>
      </c>
      <c r="F436" s="73">
        <v>886.87589000000003</v>
      </c>
      <c r="G436" s="22">
        <f t="shared" si="47"/>
        <v>0</v>
      </c>
      <c r="H436" s="22">
        <f t="shared" si="48"/>
        <v>0</v>
      </c>
      <c r="I436" s="22">
        <f t="shared" si="49"/>
        <v>100</v>
      </c>
    </row>
    <row r="437" spans="1:9" ht="159.75" customHeight="1">
      <c r="A437" s="71" t="s">
        <v>730</v>
      </c>
      <c r="B437" s="26" t="s">
        <v>27</v>
      </c>
      <c r="C437" s="60" t="s">
        <v>870</v>
      </c>
      <c r="D437" s="73">
        <v>5513.1317399999998</v>
      </c>
      <c r="E437" s="73">
        <v>5513.1317399999998</v>
      </c>
      <c r="F437" s="73">
        <v>5513.1317399999998</v>
      </c>
      <c r="G437" s="22">
        <f t="shared" si="47"/>
        <v>0</v>
      </c>
      <c r="H437" s="22">
        <f t="shared" si="48"/>
        <v>0</v>
      </c>
      <c r="I437" s="22">
        <f t="shared" si="49"/>
        <v>100</v>
      </c>
    </row>
    <row r="438" spans="1:9" ht="93" customHeight="1">
      <c r="A438" s="71" t="s">
        <v>858</v>
      </c>
      <c r="B438" s="26" t="s">
        <v>27</v>
      </c>
      <c r="C438" s="60" t="s">
        <v>871</v>
      </c>
      <c r="D438" s="73">
        <v>304.517</v>
      </c>
      <c r="E438" s="73">
        <v>304.517</v>
      </c>
      <c r="F438" s="73">
        <v>304.517</v>
      </c>
      <c r="G438" s="22">
        <f t="shared" si="47"/>
        <v>0</v>
      </c>
      <c r="H438" s="22">
        <f t="shared" si="48"/>
        <v>0</v>
      </c>
      <c r="I438" s="22">
        <f t="shared" si="49"/>
        <v>100</v>
      </c>
    </row>
    <row r="439" spans="1:9" ht="34.5" customHeight="1">
      <c r="A439" s="68" t="s">
        <v>80</v>
      </c>
      <c r="B439" s="26" t="s">
        <v>27</v>
      </c>
      <c r="C439" s="60" t="s">
        <v>210</v>
      </c>
      <c r="D439" s="73">
        <v>40950.803999999996</v>
      </c>
      <c r="E439" s="73">
        <v>18605.96545</v>
      </c>
      <c r="F439" s="73">
        <v>18605.96545</v>
      </c>
      <c r="G439" s="22">
        <f t="shared" si="47"/>
        <v>0</v>
      </c>
      <c r="H439" s="22">
        <f t="shared" si="48"/>
        <v>22344.838549999997</v>
      </c>
      <c r="I439" s="22">
        <f t="shared" si="49"/>
        <v>45.434921009121091</v>
      </c>
    </row>
    <row r="440" spans="1:9" ht="34.5" customHeight="1">
      <c r="A440" s="68" t="s">
        <v>82</v>
      </c>
      <c r="B440" s="26" t="s">
        <v>27</v>
      </c>
      <c r="C440" s="60" t="s">
        <v>211</v>
      </c>
      <c r="D440" s="73">
        <v>390</v>
      </c>
      <c r="E440" s="73">
        <v>250</v>
      </c>
      <c r="F440" s="73">
        <v>250</v>
      </c>
      <c r="G440" s="22">
        <f t="shared" si="47"/>
        <v>0</v>
      </c>
      <c r="H440" s="22">
        <f t="shared" si="48"/>
        <v>140</v>
      </c>
      <c r="I440" s="22">
        <f t="shared" si="49"/>
        <v>64.102564102564102</v>
      </c>
    </row>
    <row r="441" spans="1:9" ht="84.75" customHeight="1">
      <c r="A441" s="71" t="s">
        <v>728</v>
      </c>
      <c r="B441" s="26" t="s">
        <v>27</v>
      </c>
      <c r="C441" s="60" t="s">
        <v>872</v>
      </c>
      <c r="D441" s="73">
        <v>1605.9472000000001</v>
      </c>
      <c r="E441" s="73">
        <v>0</v>
      </c>
      <c r="F441" s="73">
        <v>0</v>
      </c>
      <c r="G441" s="22">
        <f t="shared" si="47"/>
        <v>0</v>
      </c>
      <c r="H441" s="22">
        <f t="shared" si="48"/>
        <v>1605.9472000000001</v>
      </c>
      <c r="I441" s="22">
        <f t="shared" si="49"/>
        <v>0</v>
      </c>
    </row>
    <row r="442" spans="1:9" ht="34.5" customHeight="1">
      <c r="A442" s="68" t="s">
        <v>49</v>
      </c>
      <c r="B442" s="26" t="s">
        <v>27</v>
      </c>
      <c r="C442" s="60" t="s">
        <v>212</v>
      </c>
      <c r="D442" s="73">
        <v>16.5</v>
      </c>
      <c r="E442" s="73">
        <v>9.2050000000000001</v>
      </c>
      <c r="F442" s="73">
        <v>9.2050000000000001</v>
      </c>
      <c r="G442" s="22">
        <f t="shared" si="47"/>
        <v>0</v>
      </c>
      <c r="H442" s="22">
        <f t="shared" si="48"/>
        <v>7.2949999999999999</v>
      </c>
      <c r="I442" s="22">
        <f t="shared" si="49"/>
        <v>55.787878787878789</v>
      </c>
    </row>
    <row r="443" spans="1:9" ht="41.25" customHeight="1">
      <c r="A443" s="68" t="s">
        <v>729</v>
      </c>
      <c r="B443" s="26" t="s">
        <v>27</v>
      </c>
      <c r="C443" s="60" t="s">
        <v>873</v>
      </c>
      <c r="D443" s="73">
        <v>158.4</v>
      </c>
      <c r="E443" s="73">
        <v>154.69999999999999</v>
      </c>
      <c r="F443" s="73">
        <v>154.69999999999999</v>
      </c>
      <c r="G443" s="22">
        <f t="shared" si="47"/>
        <v>0</v>
      </c>
      <c r="H443" s="22">
        <f t="shared" si="48"/>
        <v>3.7000000000000171</v>
      </c>
      <c r="I443" s="22">
        <f t="shared" si="49"/>
        <v>97.664141414141397</v>
      </c>
    </row>
    <row r="444" spans="1:9" ht="21.75" customHeight="1">
      <c r="A444" s="68" t="s">
        <v>84</v>
      </c>
      <c r="B444" s="26" t="s">
        <v>27</v>
      </c>
      <c r="C444" s="60" t="s">
        <v>213</v>
      </c>
      <c r="D444" s="73">
        <v>594.48</v>
      </c>
      <c r="E444" s="73">
        <v>246.26911000000001</v>
      </c>
      <c r="F444" s="73">
        <v>246.26911000000001</v>
      </c>
      <c r="G444" s="22">
        <f t="shared" si="47"/>
        <v>0</v>
      </c>
      <c r="H444" s="22">
        <f t="shared" si="48"/>
        <v>348.21089000000001</v>
      </c>
      <c r="I444" s="22">
        <f t="shared" si="49"/>
        <v>41.425970596151259</v>
      </c>
    </row>
    <row r="445" spans="1:9" ht="21.75" customHeight="1">
      <c r="A445" s="68" t="s">
        <v>86</v>
      </c>
      <c r="B445" s="26" t="s">
        <v>27</v>
      </c>
      <c r="C445" s="60" t="s">
        <v>214</v>
      </c>
      <c r="D445" s="73">
        <v>258.93234000000001</v>
      </c>
      <c r="E445" s="73">
        <v>166.63234</v>
      </c>
      <c r="F445" s="73">
        <v>166.63234</v>
      </c>
      <c r="G445" s="22">
        <f t="shared" si="47"/>
        <v>0</v>
      </c>
      <c r="H445" s="22">
        <f t="shared" si="48"/>
        <v>92.300000000000011</v>
      </c>
      <c r="I445" s="22">
        <f t="shared" si="49"/>
        <v>64.35362226286604</v>
      </c>
    </row>
    <row r="446" spans="1:9" ht="21.75" customHeight="1">
      <c r="A446" s="68" t="s">
        <v>88</v>
      </c>
      <c r="B446" s="26" t="s">
        <v>27</v>
      </c>
      <c r="C446" s="60" t="s">
        <v>215</v>
      </c>
      <c r="D446" s="73">
        <v>5267.4350000000004</v>
      </c>
      <c r="E446" s="73">
        <v>3220.8838700000001</v>
      </c>
      <c r="F446" s="73">
        <v>3220.8838700000001</v>
      </c>
      <c r="G446" s="22">
        <f t="shared" si="47"/>
        <v>0</v>
      </c>
      <c r="H446" s="22">
        <f t="shared" si="48"/>
        <v>2046.5511300000003</v>
      </c>
      <c r="I446" s="22">
        <f t="shared" si="49"/>
        <v>61.147102337285595</v>
      </c>
    </row>
    <row r="447" spans="1:9" ht="21.75" customHeight="1">
      <c r="A447" s="68" t="s">
        <v>55</v>
      </c>
      <c r="B447" s="26" t="s">
        <v>27</v>
      </c>
      <c r="C447" s="60" t="s">
        <v>874</v>
      </c>
      <c r="D447" s="73">
        <v>1003.4951</v>
      </c>
      <c r="E447" s="73">
        <v>950.5951</v>
      </c>
      <c r="F447" s="73">
        <v>950.5951</v>
      </c>
      <c r="G447" s="22">
        <f t="shared" si="47"/>
        <v>0</v>
      </c>
      <c r="H447" s="22">
        <f t="shared" si="48"/>
        <v>52.899999999999977</v>
      </c>
      <c r="I447" s="22">
        <f t="shared" si="49"/>
        <v>94.728424682890832</v>
      </c>
    </row>
    <row r="448" spans="1:9" ht="21.75" customHeight="1">
      <c r="A448" s="68" t="s">
        <v>468</v>
      </c>
      <c r="B448" s="26" t="s">
        <v>27</v>
      </c>
      <c r="C448" s="60" t="s">
        <v>508</v>
      </c>
      <c r="D448" s="73">
        <v>680</v>
      </c>
      <c r="E448" s="73">
        <v>467.85617999999999</v>
      </c>
      <c r="F448" s="73">
        <v>467.85617999999999</v>
      </c>
      <c r="G448" s="22">
        <f t="shared" si="47"/>
        <v>0</v>
      </c>
      <c r="H448" s="22">
        <f t="shared" si="48"/>
        <v>212.14382000000001</v>
      </c>
      <c r="I448" s="22">
        <f t="shared" si="49"/>
        <v>68.802379411764704</v>
      </c>
    </row>
    <row r="449" spans="1:9" ht="21.75" customHeight="1">
      <c r="A449" s="68" t="s">
        <v>90</v>
      </c>
      <c r="B449" s="26" t="s">
        <v>27</v>
      </c>
      <c r="C449" s="60" t="s">
        <v>216</v>
      </c>
      <c r="D449" s="73">
        <v>167</v>
      </c>
      <c r="E449" s="73">
        <v>101</v>
      </c>
      <c r="F449" s="73">
        <v>101</v>
      </c>
      <c r="G449" s="22">
        <f t="shared" si="47"/>
        <v>0</v>
      </c>
      <c r="H449" s="22">
        <f t="shared" si="48"/>
        <v>66</v>
      </c>
      <c r="I449" s="22">
        <f t="shared" si="49"/>
        <v>60.479041916167667</v>
      </c>
    </row>
    <row r="450" spans="1:9" ht="21.75" customHeight="1">
      <c r="A450" s="68" t="s">
        <v>90</v>
      </c>
      <c r="B450" s="26" t="s">
        <v>27</v>
      </c>
      <c r="C450" s="60" t="s">
        <v>216</v>
      </c>
      <c r="D450" s="73">
        <v>62.902799999999999</v>
      </c>
      <c r="E450" s="73">
        <v>0</v>
      </c>
      <c r="F450" s="73">
        <v>0</v>
      </c>
      <c r="G450" s="22">
        <f t="shared" si="47"/>
        <v>0</v>
      </c>
      <c r="H450" s="22">
        <f t="shared" si="48"/>
        <v>62.902799999999999</v>
      </c>
      <c r="I450" s="22">
        <f t="shared" si="49"/>
        <v>0</v>
      </c>
    </row>
    <row r="451" spans="1:9" ht="21.75" customHeight="1">
      <c r="A451" s="68" t="s">
        <v>92</v>
      </c>
      <c r="B451" s="26" t="s">
        <v>27</v>
      </c>
      <c r="C451" s="60" t="s">
        <v>217</v>
      </c>
      <c r="D451" s="73">
        <v>463.92099999999999</v>
      </c>
      <c r="E451" s="73">
        <v>222.77199999999999</v>
      </c>
      <c r="F451" s="73">
        <v>222.77199999999999</v>
      </c>
      <c r="G451" s="22">
        <f t="shared" si="47"/>
        <v>0</v>
      </c>
      <c r="H451" s="22">
        <f t="shared" si="48"/>
        <v>241.149</v>
      </c>
      <c r="I451" s="22">
        <f t="shared" si="49"/>
        <v>48.019382610401337</v>
      </c>
    </row>
    <row r="452" spans="1:9" ht="21.75" customHeight="1">
      <c r="A452" s="68" t="s">
        <v>94</v>
      </c>
      <c r="B452" s="26" t="s">
        <v>27</v>
      </c>
      <c r="C452" s="60" t="s">
        <v>218</v>
      </c>
      <c r="D452" s="73">
        <v>296.13</v>
      </c>
      <c r="E452" s="73">
        <v>296.13</v>
      </c>
      <c r="F452" s="73">
        <v>296.13</v>
      </c>
      <c r="G452" s="22">
        <f t="shared" si="47"/>
        <v>0</v>
      </c>
      <c r="H452" s="22">
        <f t="shared" si="48"/>
        <v>0</v>
      </c>
      <c r="I452" s="22">
        <f t="shared" si="49"/>
        <v>100</v>
      </c>
    </row>
    <row r="453" spans="1:9" ht="21.75" customHeight="1">
      <c r="A453" s="68" t="s">
        <v>80</v>
      </c>
      <c r="B453" s="26" t="s">
        <v>27</v>
      </c>
      <c r="C453" s="60" t="s">
        <v>219</v>
      </c>
      <c r="D453" s="73">
        <v>9328.6679999999997</v>
      </c>
      <c r="E453" s="73">
        <v>6030.7617700000001</v>
      </c>
      <c r="F453" s="73">
        <v>6030.7617700000001</v>
      </c>
      <c r="G453" s="22">
        <f t="shared" si="47"/>
        <v>0</v>
      </c>
      <c r="H453" s="22">
        <f t="shared" si="48"/>
        <v>3297.9062299999996</v>
      </c>
      <c r="I453" s="22">
        <f t="shared" si="49"/>
        <v>64.64761925282366</v>
      </c>
    </row>
    <row r="454" spans="1:9" ht="34.5" customHeight="1">
      <c r="A454" s="68" t="s">
        <v>82</v>
      </c>
      <c r="B454" s="26" t="s">
        <v>27</v>
      </c>
      <c r="C454" s="60" t="s">
        <v>220</v>
      </c>
      <c r="D454" s="73">
        <v>250</v>
      </c>
      <c r="E454" s="73">
        <v>32.131360000000001</v>
      </c>
      <c r="F454" s="73">
        <v>32.131360000000001</v>
      </c>
      <c r="G454" s="22">
        <f t="shared" si="47"/>
        <v>0</v>
      </c>
      <c r="H454" s="22">
        <f t="shared" si="48"/>
        <v>217.86864</v>
      </c>
      <c r="I454" s="22">
        <f t="shared" si="49"/>
        <v>12.852543999999998</v>
      </c>
    </row>
    <row r="455" spans="1:9" ht="87" customHeight="1">
      <c r="A455" s="71" t="s">
        <v>728</v>
      </c>
      <c r="B455" s="26" t="s">
        <v>27</v>
      </c>
      <c r="C455" s="60" t="s">
        <v>875</v>
      </c>
      <c r="D455" s="73">
        <v>375.41109999999998</v>
      </c>
      <c r="E455" s="73">
        <v>0</v>
      </c>
      <c r="F455" s="73">
        <v>0</v>
      </c>
      <c r="G455" s="22">
        <f t="shared" si="47"/>
        <v>0</v>
      </c>
      <c r="H455" s="22">
        <f t="shared" si="48"/>
        <v>375.41109999999998</v>
      </c>
      <c r="I455" s="22">
        <f t="shared" si="49"/>
        <v>0</v>
      </c>
    </row>
    <row r="456" spans="1:9" ht="45" customHeight="1">
      <c r="A456" s="68" t="s">
        <v>729</v>
      </c>
      <c r="B456" s="26" t="s">
        <v>27</v>
      </c>
      <c r="C456" s="60" t="s">
        <v>876</v>
      </c>
      <c r="D456" s="73">
        <v>36.305</v>
      </c>
      <c r="E456" s="73">
        <v>36.305</v>
      </c>
      <c r="F456" s="73">
        <v>36.305</v>
      </c>
      <c r="G456" s="22">
        <f t="shared" si="47"/>
        <v>0</v>
      </c>
      <c r="H456" s="22">
        <f t="shared" si="48"/>
        <v>0</v>
      </c>
      <c r="I456" s="22">
        <f t="shared" si="49"/>
        <v>100</v>
      </c>
    </row>
    <row r="457" spans="1:9" ht="21" customHeight="1">
      <c r="A457" s="68" t="s">
        <v>84</v>
      </c>
      <c r="B457" s="26" t="s">
        <v>27</v>
      </c>
      <c r="C457" s="60" t="s">
        <v>674</v>
      </c>
      <c r="D457" s="73">
        <v>110</v>
      </c>
      <c r="E457" s="73">
        <v>51.387169999999998</v>
      </c>
      <c r="F457" s="73">
        <v>51.387169999999998</v>
      </c>
      <c r="G457" s="22">
        <f t="shared" si="47"/>
        <v>0</v>
      </c>
      <c r="H457" s="22">
        <f t="shared" si="48"/>
        <v>58.612830000000002</v>
      </c>
      <c r="I457" s="22">
        <f t="shared" si="49"/>
        <v>46.715609090909091</v>
      </c>
    </row>
    <row r="458" spans="1:9" ht="21" customHeight="1">
      <c r="A458" s="68" t="s">
        <v>88</v>
      </c>
      <c r="B458" s="26" t="s">
        <v>27</v>
      </c>
      <c r="C458" s="60" t="s">
        <v>675</v>
      </c>
      <c r="D458" s="73">
        <v>709.86199999999997</v>
      </c>
      <c r="E458" s="73">
        <v>322.75148999999999</v>
      </c>
      <c r="F458" s="73">
        <v>322.75148999999999</v>
      </c>
      <c r="G458" s="22">
        <f t="shared" si="47"/>
        <v>0</v>
      </c>
      <c r="H458" s="22">
        <f t="shared" si="48"/>
        <v>387.11050999999998</v>
      </c>
      <c r="I458" s="22">
        <f t="shared" si="49"/>
        <v>45.466793545787773</v>
      </c>
    </row>
    <row r="459" spans="1:9" ht="21" customHeight="1">
      <c r="A459" s="68" t="s">
        <v>55</v>
      </c>
      <c r="B459" s="26" t="s">
        <v>27</v>
      </c>
      <c r="C459" s="60" t="s">
        <v>676</v>
      </c>
      <c r="D459" s="73">
        <v>219.7878</v>
      </c>
      <c r="E459" s="73">
        <v>219.7878</v>
      </c>
      <c r="F459" s="73">
        <v>219.7878</v>
      </c>
      <c r="G459" s="22">
        <f t="shared" si="47"/>
        <v>0</v>
      </c>
      <c r="H459" s="22">
        <f t="shared" si="48"/>
        <v>0</v>
      </c>
      <c r="I459" s="22">
        <f t="shared" si="49"/>
        <v>100</v>
      </c>
    </row>
    <row r="460" spans="1:9" ht="21" customHeight="1">
      <c r="A460" s="68" t="s">
        <v>468</v>
      </c>
      <c r="B460" s="26" t="s">
        <v>27</v>
      </c>
      <c r="C460" s="60" t="s">
        <v>677</v>
      </c>
      <c r="D460" s="73">
        <v>148</v>
      </c>
      <c r="E460" s="73">
        <v>8.1280000000000001</v>
      </c>
      <c r="F460" s="73">
        <v>8.1280000000000001</v>
      </c>
      <c r="G460" s="22">
        <f t="shared" si="47"/>
        <v>0</v>
      </c>
      <c r="H460" s="22">
        <f t="shared" si="48"/>
        <v>139.87200000000001</v>
      </c>
      <c r="I460" s="22">
        <f t="shared" si="49"/>
        <v>5.4918918918918918</v>
      </c>
    </row>
    <row r="461" spans="1:9" ht="21" customHeight="1">
      <c r="A461" s="68" t="s">
        <v>90</v>
      </c>
      <c r="B461" s="26" t="s">
        <v>27</v>
      </c>
      <c r="C461" s="60" t="s">
        <v>678</v>
      </c>
      <c r="D461" s="73">
        <v>131.29499999999999</v>
      </c>
      <c r="E461" s="73">
        <v>22.209</v>
      </c>
      <c r="F461" s="73">
        <v>22.209</v>
      </c>
      <c r="G461" s="22">
        <f t="shared" si="47"/>
        <v>0</v>
      </c>
      <c r="H461" s="22">
        <f t="shared" si="48"/>
        <v>109.08599999999998</v>
      </c>
      <c r="I461" s="22">
        <f t="shared" si="49"/>
        <v>16.915343310864849</v>
      </c>
    </row>
    <row r="462" spans="1:9" ht="21" customHeight="1">
      <c r="A462" s="68" t="s">
        <v>92</v>
      </c>
      <c r="B462" s="26" t="s">
        <v>27</v>
      </c>
      <c r="C462" s="60" t="s">
        <v>679</v>
      </c>
      <c r="D462" s="73">
        <v>29.6</v>
      </c>
      <c r="E462" s="73">
        <v>0</v>
      </c>
      <c r="F462" s="73">
        <v>0</v>
      </c>
      <c r="G462" s="22">
        <f t="shared" si="47"/>
        <v>0</v>
      </c>
      <c r="H462" s="22">
        <f t="shared" si="48"/>
        <v>29.6</v>
      </c>
      <c r="I462" s="22">
        <f t="shared" si="49"/>
        <v>0</v>
      </c>
    </row>
    <row r="463" spans="1:9" ht="21" customHeight="1">
      <c r="A463" s="68" t="s">
        <v>94</v>
      </c>
      <c r="B463" s="26" t="s">
        <v>27</v>
      </c>
      <c r="C463" s="60" t="s">
        <v>680</v>
      </c>
      <c r="D463" s="73">
        <v>134.30000000000001</v>
      </c>
      <c r="E463" s="73">
        <v>39.54</v>
      </c>
      <c r="F463" s="73">
        <v>39.54</v>
      </c>
      <c r="G463" s="22">
        <f t="shared" si="47"/>
        <v>0</v>
      </c>
      <c r="H463" s="22">
        <f t="shared" si="48"/>
        <v>94.760000000000019</v>
      </c>
      <c r="I463" s="22">
        <f t="shared" si="49"/>
        <v>29.441548771407295</v>
      </c>
    </row>
    <row r="464" spans="1:9" s="89" customFormat="1" ht="71.25" customHeight="1">
      <c r="A464" s="136" t="s">
        <v>368</v>
      </c>
      <c r="B464" s="40"/>
      <c r="C464" s="75" t="s">
        <v>369</v>
      </c>
      <c r="D464" s="18">
        <f>SUM(D465:D481)</f>
        <v>37297.049160000002</v>
      </c>
      <c r="E464" s="18">
        <f>SUM(E465:E481)</f>
        <v>17718.626970000001</v>
      </c>
      <c r="F464" s="18">
        <f>SUM(F465:F481)</f>
        <v>17718.626970000001</v>
      </c>
      <c r="G464" s="18">
        <f t="shared" si="43"/>
        <v>0</v>
      </c>
      <c r="H464" s="18">
        <f t="shared" si="44"/>
        <v>19578.422190000001</v>
      </c>
      <c r="I464" s="18">
        <f t="shared" si="45"/>
        <v>47.506779675757059</v>
      </c>
    </row>
    <row r="465" spans="1:9" ht="72.75" customHeight="1">
      <c r="A465" s="68" t="s">
        <v>727</v>
      </c>
      <c r="B465" s="60" t="s">
        <v>27</v>
      </c>
      <c r="C465" s="60" t="s">
        <v>877</v>
      </c>
      <c r="D465" s="73">
        <v>986.904</v>
      </c>
      <c r="E465" s="73">
        <v>328.96798000000001</v>
      </c>
      <c r="F465" s="73">
        <v>328.96798000000001</v>
      </c>
      <c r="G465" s="22">
        <f t="shared" ref="G465:G482" si="50">E465-F465</f>
        <v>0</v>
      </c>
      <c r="H465" s="22">
        <f t="shared" si="44"/>
        <v>657.93601999999998</v>
      </c>
      <c r="I465" s="22">
        <f t="shared" si="45"/>
        <v>33.333331306793774</v>
      </c>
    </row>
    <row r="466" spans="1:9" ht="72" customHeight="1">
      <c r="A466" s="68" t="s">
        <v>727</v>
      </c>
      <c r="B466" s="60" t="s">
        <v>27</v>
      </c>
      <c r="C466" s="60" t="s">
        <v>877</v>
      </c>
      <c r="D466" s="73">
        <v>298.04500000000002</v>
      </c>
      <c r="E466" s="73">
        <v>99.347999999999999</v>
      </c>
      <c r="F466" s="73">
        <v>99.347999999999999</v>
      </c>
      <c r="G466" s="22">
        <f t="shared" si="50"/>
        <v>0</v>
      </c>
      <c r="H466" s="22">
        <f t="shared" ref="H466:H505" si="51">D466-F466</f>
        <v>198.697</v>
      </c>
      <c r="I466" s="22">
        <f t="shared" ref="I466:I505" si="52">F466/D466*100</f>
        <v>33.333221493398646</v>
      </c>
    </row>
    <row r="467" spans="1:9" ht="25.5" customHeight="1">
      <c r="A467" s="68" t="s">
        <v>80</v>
      </c>
      <c r="B467" s="60" t="s">
        <v>27</v>
      </c>
      <c r="C467" s="60" t="s">
        <v>370</v>
      </c>
      <c r="D467" s="73">
        <v>23080.096000000001</v>
      </c>
      <c r="E467" s="73">
        <v>10325.099620000001</v>
      </c>
      <c r="F467" s="73">
        <v>10325.099620000001</v>
      </c>
      <c r="G467" s="22">
        <f t="shared" si="50"/>
        <v>0</v>
      </c>
      <c r="H467" s="22">
        <f t="shared" si="51"/>
        <v>12754.99638</v>
      </c>
      <c r="I467" s="22">
        <f t="shared" si="52"/>
        <v>44.735947458797398</v>
      </c>
    </row>
    <row r="468" spans="1:9" ht="25.5" customHeight="1">
      <c r="A468" s="68" t="s">
        <v>80</v>
      </c>
      <c r="B468" s="60" t="s">
        <v>27</v>
      </c>
      <c r="C468" s="60" t="s">
        <v>370</v>
      </c>
      <c r="D468" s="73">
        <v>6970.1890000000003</v>
      </c>
      <c r="E468" s="73">
        <v>2834.12743</v>
      </c>
      <c r="F468" s="73">
        <v>2834.12743</v>
      </c>
      <c r="G468" s="22">
        <f t="shared" si="50"/>
        <v>0</v>
      </c>
      <c r="H468" s="22">
        <f t="shared" si="51"/>
        <v>4136.0615699999998</v>
      </c>
      <c r="I468" s="22">
        <f t="shared" si="52"/>
        <v>40.660697005490093</v>
      </c>
    </row>
    <row r="469" spans="1:9" ht="30.75" customHeight="1">
      <c r="A469" s="68" t="s">
        <v>82</v>
      </c>
      <c r="B469" s="60" t="s">
        <v>27</v>
      </c>
      <c r="C469" s="60" t="s">
        <v>414</v>
      </c>
      <c r="D469" s="73">
        <v>600</v>
      </c>
      <c r="E469" s="73">
        <v>78.263199999999998</v>
      </c>
      <c r="F469" s="73">
        <v>78.263199999999998</v>
      </c>
      <c r="G469" s="22">
        <f t="shared" si="50"/>
        <v>0</v>
      </c>
      <c r="H469" s="22">
        <f t="shared" si="51"/>
        <v>521.73680000000002</v>
      </c>
      <c r="I469" s="22">
        <f t="shared" si="52"/>
        <v>13.043866666666668</v>
      </c>
    </row>
    <row r="470" spans="1:9" ht="24.75" customHeight="1">
      <c r="A470" s="68" t="s">
        <v>49</v>
      </c>
      <c r="B470" s="60" t="s">
        <v>27</v>
      </c>
      <c r="C470" s="60" t="s">
        <v>371</v>
      </c>
      <c r="D470" s="73">
        <v>28.8</v>
      </c>
      <c r="E470" s="73">
        <v>0</v>
      </c>
      <c r="F470" s="73">
        <v>0</v>
      </c>
      <c r="G470" s="22">
        <f t="shared" si="50"/>
        <v>0</v>
      </c>
      <c r="H470" s="22">
        <f t="shared" si="51"/>
        <v>28.8</v>
      </c>
      <c r="I470" s="22">
        <f t="shared" si="52"/>
        <v>0</v>
      </c>
    </row>
    <row r="471" spans="1:9" ht="45" customHeight="1">
      <c r="A471" s="68" t="s">
        <v>729</v>
      </c>
      <c r="B471" s="60" t="s">
        <v>27</v>
      </c>
      <c r="C471" s="60" t="s">
        <v>878</v>
      </c>
      <c r="D471" s="73">
        <v>21.4</v>
      </c>
      <c r="E471" s="73">
        <v>17.600000000000001</v>
      </c>
      <c r="F471" s="73">
        <v>17.600000000000001</v>
      </c>
      <c r="G471" s="22">
        <f t="shared" si="50"/>
        <v>0</v>
      </c>
      <c r="H471" s="22">
        <f t="shared" si="51"/>
        <v>3.7999999999999972</v>
      </c>
      <c r="I471" s="22">
        <f t="shared" si="52"/>
        <v>82.242990654205613</v>
      </c>
    </row>
    <row r="472" spans="1:9" ht="19.5" customHeight="1">
      <c r="A472" s="68" t="s">
        <v>84</v>
      </c>
      <c r="B472" s="60" t="s">
        <v>27</v>
      </c>
      <c r="C472" s="60" t="s">
        <v>415</v>
      </c>
      <c r="D472" s="73">
        <v>112.44</v>
      </c>
      <c r="E472" s="73">
        <v>46.805</v>
      </c>
      <c r="F472" s="73">
        <v>46.805</v>
      </c>
      <c r="G472" s="22">
        <f t="shared" si="50"/>
        <v>0</v>
      </c>
      <c r="H472" s="22">
        <f t="shared" si="51"/>
        <v>65.634999999999991</v>
      </c>
      <c r="I472" s="22">
        <f t="shared" si="52"/>
        <v>41.626645321949482</v>
      </c>
    </row>
    <row r="473" spans="1:9" ht="19.5" customHeight="1">
      <c r="A473" s="68" t="s">
        <v>86</v>
      </c>
      <c r="B473" s="60" t="s">
        <v>27</v>
      </c>
      <c r="C473" s="60" t="s">
        <v>416</v>
      </c>
      <c r="D473" s="73">
        <v>8</v>
      </c>
      <c r="E473" s="73">
        <v>0</v>
      </c>
      <c r="F473" s="73">
        <v>0</v>
      </c>
      <c r="G473" s="22">
        <f t="shared" si="50"/>
        <v>0</v>
      </c>
      <c r="H473" s="22">
        <f t="shared" si="51"/>
        <v>8</v>
      </c>
      <c r="I473" s="22">
        <f t="shared" si="52"/>
        <v>0</v>
      </c>
    </row>
    <row r="474" spans="1:9" ht="19.5" customHeight="1">
      <c r="A474" s="68" t="s">
        <v>468</v>
      </c>
      <c r="B474" s="60" t="s">
        <v>27</v>
      </c>
      <c r="C474" s="60" t="s">
        <v>509</v>
      </c>
      <c r="D474" s="73">
        <v>111</v>
      </c>
      <c r="E474" s="73">
        <v>13.39282</v>
      </c>
      <c r="F474" s="73">
        <v>13.39282</v>
      </c>
      <c r="G474" s="22">
        <f t="shared" si="50"/>
        <v>0</v>
      </c>
      <c r="H474" s="22">
        <f t="shared" si="51"/>
        <v>97.60718</v>
      </c>
      <c r="I474" s="22">
        <f t="shared" si="52"/>
        <v>12.065603603603604</v>
      </c>
    </row>
    <row r="475" spans="1:9" ht="19.5" customHeight="1">
      <c r="A475" s="68" t="s">
        <v>90</v>
      </c>
      <c r="B475" s="60" t="s">
        <v>27</v>
      </c>
      <c r="C475" s="60" t="s">
        <v>372</v>
      </c>
      <c r="D475" s="73">
        <v>96.477000000000004</v>
      </c>
      <c r="E475" s="73">
        <v>9.9580000000000002</v>
      </c>
      <c r="F475" s="73">
        <v>9.9580000000000002</v>
      </c>
      <c r="G475" s="22">
        <f t="shared" si="50"/>
        <v>0</v>
      </c>
      <c r="H475" s="22">
        <f t="shared" si="51"/>
        <v>86.519000000000005</v>
      </c>
      <c r="I475" s="22">
        <f t="shared" si="52"/>
        <v>10.321631062325736</v>
      </c>
    </row>
    <row r="476" spans="1:9" ht="19.5" customHeight="1">
      <c r="A476" s="68" t="s">
        <v>90</v>
      </c>
      <c r="B476" s="60" t="s">
        <v>27</v>
      </c>
      <c r="C476" s="60" t="s">
        <v>372</v>
      </c>
      <c r="D476" s="73">
        <v>418.6</v>
      </c>
      <c r="E476" s="73">
        <v>108.73271</v>
      </c>
      <c r="F476" s="73">
        <v>108.73271</v>
      </c>
      <c r="G476" s="22">
        <f t="shared" si="50"/>
        <v>0</v>
      </c>
      <c r="H476" s="22">
        <f t="shared" si="51"/>
        <v>309.86729000000003</v>
      </c>
      <c r="I476" s="22">
        <f t="shared" si="52"/>
        <v>25.975324892498801</v>
      </c>
    </row>
    <row r="477" spans="1:9" ht="19.5" customHeight="1">
      <c r="A477" s="68" t="s">
        <v>90</v>
      </c>
      <c r="B477" s="60" t="s">
        <v>27</v>
      </c>
      <c r="C477" s="60" t="s">
        <v>372</v>
      </c>
      <c r="D477" s="73">
        <v>10</v>
      </c>
      <c r="E477" s="73">
        <v>0</v>
      </c>
      <c r="F477" s="73">
        <v>0</v>
      </c>
      <c r="G477" s="22">
        <f t="shared" si="50"/>
        <v>0</v>
      </c>
      <c r="H477" s="22">
        <f t="shared" si="51"/>
        <v>10</v>
      </c>
      <c r="I477" s="22">
        <f t="shared" si="52"/>
        <v>0</v>
      </c>
    </row>
    <row r="478" spans="1:9" ht="19.5" customHeight="1">
      <c r="A478" s="68" t="s">
        <v>92</v>
      </c>
      <c r="B478" s="60" t="s">
        <v>27</v>
      </c>
      <c r="C478" s="60" t="s">
        <v>373</v>
      </c>
      <c r="D478" s="73">
        <v>192</v>
      </c>
      <c r="E478" s="73">
        <v>0</v>
      </c>
      <c r="F478" s="73">
        <v>0</v>
      </c>
      <c r="G478" s="22">
        <f t="shared" si="50"/>
        <v>0</v>
      </c>
      <c r="H478" s="22">
        <f t="shared" si="51"/>
        <v>192</v>
      </c>
      <c r="I478" s="22">
        <f t="shared" si="52"/>
        <v>0</v>
      </c>
    </row>
    <row r="479" spans="1:9" ht="19.5" customHeight="1">
      <c r="A479" s="68" t="s">
        <v>94</v>
      </c>
      <c r="B479" s="60" t="s">
        <v>27</v>
      </c>
      <c r="C479" s="60" t="s">
        <v>374</v>
      </c>
      <c r="D479" s="73">
        <v>700</v>
      </c>
      <c r="E479" s="73">
        <v>193.23405</v>
      </c>
      <c r="F479" s="73">
        <v>193.23405</v>
      </c>
      <c r="G479" s="22">
        <f t="shared" si="50"/>
        <v>0</v>
      </c>
      <c r="H479" s="22">
        <f t="shared" si="51"/>
        <v>506.76594999999998</v>
      </c>
      <c r="I479" s="22">
        <f t="shared" si="52"/>
        <v>27.604864285714285</v>
      </c>
    </row>
    <row r="480" spans="1:9" ht="159.75" customHeight="1">
      <c r="A480" s="71" t="s">
        <v>730</v>
      </c>
      <c r="B480" s="60" t="s">
        <v>27</v>
      </c>
      <c r="C480" s="60" t="s">
        <v>879</v>
      </c>
      <c r="D480" s="73">
        <v>2813.4394600000001</v>
      </c>
      <c r="E480" s="73">
        <v>2813.4394600000001</v>
      </c>
      <c r="F480" s="73">
        <v>2813.4394600000001</v>
      </c>
      <c r="G480" s="22">
        <f t="shared" si="50"/>
        <v>0</v>
      </c>
      <c r="H480" s="22">
        <f t="shared" si="51"/>
        <v>0</v>
      </c>
      <c r="I480" s="22">
        <f t="shared" si="52"/>
        <v>100</v>
      </c>
    </row>
    <row r="481" spans="1:9" ht="158.25" customHeight="1">
      <c r="A481" s="71" t="s">
        <v>730</v>
      </c>
      <c r="B481" s="60" t="s">
        <v>27</v>
      </c>
      <c r="C481" s="60" t="s">
        <v>879</v>
      </c>
      <c r="D481" s="73">
        <v>849.65869999999995</v>
      </c>
      <c r="E481" s="73">
        <v>849.65869999999995</v>
      </c>
      <c r="F481" s="73">
        <v>849.65869999999995</v>
      </c>
      <c r="G481" s="22">
        <f t="shared" si="50"/>
        <v>0</v>
      </c>
      <c r="H481" s="22">
        <f t="shared" si="51"/>
        <v>0</v>
      </c>
      <c r="I481" s="22">
        <f t="shared" si="52"/>
        <v>100</v>
      </c>
    </row>
    <row r="482" spans="1:9" s="89" customFormat="1" ht="54" customHeight="1">
      <c r="A482" s="136" t="s">
        <v>587</v>
      </c>
      <c r="B482" s="72"/>
      <c r="C482" s="75" t="s">
        <v>588</v>
      </c>
      <c r="D482" s="17">
        <f>SUM(D483:D505)</f>
        <v>23021.50577</v>
      </c>
      <c r="E482" s="17">
        <f>SUM(E483:E505)</f>
        <v>11279.803769999999</v>
      </c>
      <c r="F482" s="17">
        <f>SUM(F483:F505)</f>
        <v>11279.803769999999</v>
      </c>
      <c r="G482" s="17">
        <f t="shared" si="50"/>
        <v>0</v>
      </c>
      <c r="H482" s="75">
        <f t="shared" si="51"/>
        <v>11741.702000000001</v>
      </c>
      <c r="I482" s="18">
        <f t="shared" si="52"/>
        <v>48.996811427943356</v>
      </c>
    </row>
    <row r="483" spans="1:9" s="90" customFormat="1" ht="21.75" customHeight="1">
      <c r="A483" s="68" t="s">
        <v>80</v>
      </c>
      <c r="B483" s="60" t="s">
        <v>27</v>
      </c>
      <c r="C483" s="60" t="s">
        <v>881</v>
      </c>
      <c r="D483" s="73">
        <v>9137.4539999999997</v>
      </c>
      <c r="E483" s="73">
        <v>4906.3006299999997</v>
      </c>
      <c r="F483" s="73">
        <v>4906.3006299999997</v>
      </c>
      <c r="G483" s="108">
        <f t="shared" ref="G483:G505" si="53">E483-F483</f>
        <v>0</v>
      </c>
      <c r="H483" s="108">
        <f t="shared" si="51"/>
        <v>4231.15337</v>
      </c>
      <c r="I483" s="23">
        <f t="shared" si="52"/>
        <v>53.694394850031522</v>
      </c>
    </row>
    <row r="484" spans="1:9" s="90" customFormat="1" ht="21.75" customHeight="1">
      <c r="A484" s="68" t="s">
        <v>80</v>
      </c>
      <c r="B484" s="60" t="s">
        <v>27</v>
      </c>
      <c r="C484" s="60" t="s">
        <v>881</v>
      </c>
      <c r="D484" s="73">
        <v>2759.5118200000002</v>
      </c>
      <c r="E484" s="73">
        <v>1397.8437100000001</v>
      </c>
      <c r="F484" s="73">
        <v>1397.8437100000001</v>
      </c>
      <c r="G484" s="108">
        <f t="shared" si="53"/>
        <v>0</v>
      </c>
      <c r="H484" s="108">
        <f t="shared" si="51"/>
        <v>1361.6681100000001</v>
      </c>
      <c r="I484" s="23">
        <f t="shared" si="52"/>
        <v>50.655471010086131</v>
      </c>
    </row>
    <row r="485" spans="1:9" s="90" customFormat="1" ht="38.25" customHeight="1">
      <c r="A485" s="68" t="s">
        <v>82</v>
      </c>
      <c r="B485" s="60" t="s">
        <v>27</v>
      </c>
      <c r="C485" s="60" t="s">
        <v>882</v>
      </c>
      <c r="D485" s="73">
        <v>400</v>
      </c>
      <c r="E485" s="73">
        <v>18.322880000000001</v>
      </c>
      <c r="F485" s="73">
        <v>18.322880000000001</v>
      </c>
      <c r="G485" s="108">
        <f t="shared" si="53"/>
        <v>0</v>
      </c>
      <c r="H485" s="108">
        <f t="shared" si="51"/>
        <v>381.67712</v>
      </c>
      <c r="I485" s="23">
        <f t="shared" si="52"/>
        <v>4.5807200000000003</v>
      </c>
    </row>
    <row r="486" spans="1:9" s="90" customFormat="1" ht="18.75" customHeight="1">
      <c r="A486" s="68" t="s">
        <v>84</v>
      </c>
      <c r="B486" s="60" t="s">
        <v>27</v>
      </c>
      <c r="C486" s="60" t="s">
        <v>883</v>
      </c>
      <c r="D486" s="73">
        <v>320</v>
      </c>
      <c r="E486" s="73">
        <v>128.20310000000001</v>
      </c>
      <c r="F486" s="73">
        <v>128.20310000000001</v>
      </c>
      <c r="G486" s="108">
        <f t="shared" si="53"/>
        <v>0</v>
      </c>
      <c r="H486" s="108">
        <f t="shared" si="51"/>
        <v>191.79689999999999</v>
      </c>
      <c r="I486" s="23">
        <f t="shared" si="52"/>
        <v>40.063468750000006</v>
      </c>
    </row>
    <row r="487" spans="1:9" s="90" customFormat="1" ht="18.75" customHeight="1">
      <c r="A487" s="68" t="s">
        <v>86</v>
      </c>
      <c r="B487" s="60" t="s">
        <v>27</v>
      </c>
      <c r="C487" s="60" t="s">
        <v>884</v>
      </c>
      <c r="D487" s="73">
        <v>100</v>
      </c>
      <c r="E487" s="73">
        <v>61.306019999999997</v>
      </c>
      <c r="F487" s="73">
        <v>61.306019999999997</v>
      </c>
      <c r="G487" s="108">
        <f t="shared" si="53"/>
        <v>0</v>
      </c>
      <c r="H487" s="108">
        <f t="shared" si="51"/>
        <v>38.693980000000003</v>
      </c>
      <c r="I487" s="23">
        <f t="shared" si="52"/>
        <v>61.306019999999997</v>
      </c>
    </row>
    <row r="488" spans="1:9" s="90" customFormat="1" ht="18.75" customHeight="1">
      <c r="A488" s="68" t="s">
        <v>88</v>
      </c>
      <c r="B488" s="60" t="s">
        <v>27</v>
      </c>
      <c r="C488" s="60" t="s">
        <v>885</v>
      </c>
      <c r="D488" s="73">
        <v>62.077919999999999</v>
      </c>
      <c r="E488" s="73">
        <v>21.56091</v>
      </c>
      <c r="F488" s="73">
        <v>21.56091</v>
      </c>
      <c r="G488" s="108">
        <f t="shared" si="53"/>
        <v>0</v>
      </c>
      <c r="H488" s="108">
        <f t="shared" si="51"/>
        <v>40.517009999999999</v>
      </c>
      <c r="I488" s="23">
        <f t="shared" si="52"/>
        <v>34.732010995213756</v>
      </c>
    </row>
    <row r="489" spans="1:9" s="90" customFormat="1" ht="18.75" customHeight="1">
      <c r="A489" s="68" t="s">
        <v>88</v>
      </c>
      <c r="B489" s="60" t="s">
        <v>27</v>
      </c>
      <c r="C489" s="60" t="s">
        <v>885</v>
      </c>
      <c r="D489" s="73">
        <v>1668.5848599999999</v>
      </c>
      <c r="E489" s="73">
        <v>717.34104000000002</v>
      </c>
      <c r="F489" s="73">
        <v>717.34104000000002</v>
      </c>
      <c r="G489" s="108">
        <f t="shared" si="53"/>
        <v>0</v>
      </c>
      <c r="H489" s="108">
        <f t="shared" si="51"/>
        <v>951.24381999999991</v>
      </c>
      <c r="I489" s="23">
        <f t="shared" si="52"/>
        <v>42.990983389361453</v>
      </c>
    </row>
    <row r="490" spans="1:9" s="90" customFormat="1" ht="18.75" customHeight="1">
      <c r="A490" s="68" t="s">
        <v>55</v>
      </c>
      <c r="B490" s="60" t="s">
        <v>27</v>
      </c>
      <c r="C490" s="60" t="s">
        <v>886</v>
      </c>
      <c r="D490" s="73">
        <v>394.59960000000001</v>
      </c>
      <c r="E490" s="73">
        <v>0</v>
      </c>
      <c r="F490" s="73">
        <v>0</v>
      </c>
      <c r="G490" s="108">
        <f t="shared" si="53"/>
        <v>0</v>
      </c>
      <c r="H490" s="108">
        <f t="shared" si="51"/>
        <v>394.59960000000001</v>
      </c>
      <c r="I490" s="23">
        <f t="shared" si="52"/>
        <v>0</v>
      </c>
    </row>
    <row r="491" spans="1:9" s="90" customFormat="1" ht="18.75" customHeight="1">
      <c r="A491" s="68" t="s">
        <v>468</v>
      </c>
      <c r="B491" s="60" t="s">
        <v>27</v>
      </c>
      <c r="C491" s="60" t="s">
        <v>887</v>
      </c>
      <c r="D491" s="73">
        <v>500</v>
      </c>
      <c r="E491" s="73">
        <v>114.76182</v>
      </c>
      <c r="F491" s="73">
        <v>114.76182</v>
      </c>
      <c r="G491" s="108">
        <f t="shared" si="53"/>
        <v>0</v>
      </c>
      <c r="H491" s="108">
        <f t="shared" si="51"/>
        <v>385.23818</v>
      </c>
      <c r="I491" s="23">
        <f t="shared" si="52"/>
        <v>22.952363999999999</v>
      </c>
    </row>
    <row r="492" spans="1:9" s="90" customFormat="1" ht="18.75" customHeight="1">
      <c r="A492" s="68" t="s">
        <v>880</v>
      </c>
      <c r="B492" s="60" t="s">
        <v>27</v>
      </c>
      <c r="C492" s="60" t="s">
        <v>888</v>
      </c>
      <c r="D492" s="73">
        <v>1061.5999999999999</v>
      </c>
      <c r="E492" s="73">
        <v>184.64113</v>
      </c>
      <c r="F492" s="73">
        <v>184.64113</v>
      </c>
      <c r="G492" s="108">
        <f t="shared" si="53"/>
        <v>0</v>
      </c>
      <c r="H492" s="108">
        <f t="shared" si="51"/>
        <v>876.95886999999993</v>
      </c>
      <c r="I492" s="23">
        <f t="shared" si="52"/>
        <v>17.392721363978904</v>
      </c>
    </row>
    <row r="493" spans="1:9" s="90" customFormat="1" ht="18.75" customHeight="1">
      <c r="A493" s="68" t="s">
        <v>880</v>
      </c>
      <c r="B493" s="60" t="s">
        <v>27</v>
      </c>
      <c r="C493" s="60" t="s">
        <v>888</v>
      </c>
      <c r="D493" s="73">
        <v>3</v>
      </c>
      <c r="E493" s="73">
        <v>0</v>
      </c>
      <c r="F493" s="73">
        <v>0</v>
      </c>
      <c r="G493" s="108">
        <f t="shared" si="53"/>
        <v>0</v>
      </c>
      <c r="H493" s="108">
        <f t="shared" si="51"/>
        <v>3</v>
      </c>
      <c r="I493" s="23">
        <f t="shared" si="52"/>
        <v>0</v>
      </c>
    </row>
    <row r="494" spans="1:9" s="90" customFormat="1" ht="18.75" customHeight="1">
      <c r="A494" s="68" t="s">
        <v>92</v>
      </c>
      <c r="B494" s="60" t="s">
        <v>27</v>
      </c>
      <c r="C494" s="60" t="s">
        <v>889</v>
      </c>
      <c r="D494" s="73">
        <v>153.5</v>
      </c>
      <c r="E494" s="73">
        <v>0</v>
      </c>
      <c r="F494" s="73">
        <v>0</v>
      </c>
      <c r="G494" s="108">
        <f t="shared" si="53"/>
        <v>0</v>
      </c>
      <c r="H494" s="108">
        <f t="shared" si="51"/>
        <v>153.5</v>
      </c>
      <c r="I494" s="23">
        <f t="shared" si="52"/>
        <v>0</v>
      </c>
    </row>
    <row r="495" spans="1:9" s="90" customFormat="1" ht="18.75" customHeight="1">
      <c r="A495" s="68" t="s">
        <v>94</v>
      </c>
      <c r="B495" s="60" t="s">
        <v>27</v>
      </c>
      <c r="C495" s="60" t="s">
        <v>890</v>
      </c>
      <c r="D495" s="73">
        <v>400</v>
      </c>
      <c r="E495" s="73">
        <v>166.8955</v>
      </c>
      <c r="F495" s="73">
        <v>166.8955</v>
      </c>
      <c r="G495" s="108">
        <f t="shared" si="53"/>
        <v>0</v>
      </c>
      <c r="H495" s="108">
        <f t="shared" si="51"/>
        <v>233.1045</v>
      </c>
      <c r="I495" s="23">
        <f t="shared" si="52"/>
        <v>41.723875</v>
      </c>
    </row>
    <row r="496" spans="1:9" s="90" customFormat="1" ht="159.75" customHeight="1">
      <c r="A496" s="71" t="s">
        <v>730</v>
      </c>
      <c r="B496" s="60" t="s">
        <v>27</v>
      </c>
      <c r="C496" s="60" t="s">
        <v>891</v>
      </c>
      <c r="D496" s="73">
        <v>1096.6063799999999</v>
      </c>
      <c r="E496" s="73">
        <v>1096.6063799999999</v>
      </c>
      <c r="F496" s="73">
        <v>1096.6063799999999</v>
      </c>
      <c r="G496" s="108">
        <f t="shared" si="53"/>
        <v>0</v>
      </c>
      <c r="H496" s="108">
        <f t="shared" si="51"/>
        <v>0</v>
      </c>
      <c r="I496" s="23">
        <f t="shared" si="52"/>
        <v>100</v>
      </c>
    </row>
    <row r="497" spans="1:9" s="90" customFormat="1" ht="159.75" customHeight="1">
      <c r="A497" s="71" t="s">
        <v>730</v>
      </c>
      <c r="B497" s="60" t="s">
        <v>27</v>
      </c>
      <c r="C497" s="60" t="s">
        <v>891</v>
      </c>
      <c r="D497" s="73">
        <v>331.17511000000002</v>
      </c>
      <c r="E497" s="73">
        <v>331.17511000000002</v>
      </c>
      <c r="F497" s="73">
        <v>331.17511000000002</v>
      </c>
      <c r="G497" s="108">
        <f t="shared" si="53"/>
        <v>0</v>
      </c>
      <c r="H497" s="108">
        <f t="shared" si="51"/>
        <v>0</v>
      </c>
      <c r="I497" s="23">
        <f t="shared" si="52"/>
        <v>100</v>
      </c>
    </row>
    <row r="498" spans="1:9" s="90" customFormat="1" ht="57" customHeight="1">
      <c r="A498" s="68" t="s">
        <v>50</v>
      </c>
      <c r="B498" s="60" t="s">
        <v>27</v>
      </c>
      <c r="C498" s="60" t="s">
        <v>892</v>
      </c>
      <c r="D498" s="73">
        <v>10</v>
      </c>
      <c r="E498" s="73">
        <v>0</v>
      </c>
      <c r="F498" s="73">
        <v>0</v>
      </c>
      <c r="G498" s="108">
        <f t="shared" si="53"/>
        <v>0</v>
      </c>
      <c r="H498" s="108">
        <f t="shared" si="51"/>
        <v>10</v>
      </c>
      <c r="I498" s="23">
        <f t="shared" si="52"/>
        <v>0</v>
      </c>
    </row>
    <row r="499" spans="1:9" s="90" customFormat="1" ht="24" customHeight="1">
      <c r="A499" s="68" t="s">
        <v>80</v>
      </c>
      <c r="B499" s="60" t="s">
        <v>27</v>
      </c>
      <c r="C499" s="60" t="s">
        <v>221</v>
      </c>
      <c r="D499" s="73">
        <v>3040.4476</v>
      </c>
      <c r="E499" s="73">
        <v>1200.02478</v>
      </c>
      <c r="F499" s="73">
        <v>1200.02478</v>
      </c>
      <c r="G499" s="108">
        <f t="shared" si="53"/>
        <v>0</v>
      </c>
      <c r="H499" s="108">
        <f t="shared" si="51"/>
        <v>1840.42282</v>
      </c>
      <c r="I499" s="23">
        <f t="shared" si="52"/>
        <v>39.468688097107808</v>
      </c>
    </row>
    <row r="500" spans="1:9" s="90" customFormat="1" ht="24" customHeight="1">
      <c r="A500" s="68" t="s">
        <v>80</v>
      </c>
      <c r="B500" s="60" t="s">
        <v>27</v>
      </c>
      <c r="C500" s="60" t="s">
        <v>221</v>
      </c>
      <c r="D500" s="73">
        <v>918.21518000000003</v>
      </c>
      <c r="E500" s="73">
        <v>335.22746000000001</v>
      </c>
      <c r="F500" s="73">
        <v>335.22746000000001</v>
      </c>
      <c r="G500" s="108">
        <f t="shared" si="53"/>
        <v>0</v>
      </c>
      <c r="H500" s="108">
        <f t="shared" si="51"/>
        <v>582.98772000000008</v>
      </c>
      <c r="I500" s="23">
        <f t="shared" si="52"/>
        <v>36.508594858995906</v>
      </c>
    </row>
    <row r="501" spans="1:9" s="90" customFormat="1" ht="30.75" customHeight="1">
      <c r="A501" s="68" t="s">
        <v>82</v>
      </c>
      <c r="B501" s="60" t="s">
        <v>27</v>
      </c>
      <c r="C501" s="60" t="s">
        <v>222</v>
      </c>
      <c r="D501" s="73">
        <v>40</v>
      </c>
      <c r="E501" s="73">
        <v>0</v>
      </c>
      <c r="F501" s="73">
        <v>0</v>
      </c>
      <c r="G501" s="108">
        <f t="shared" si="53"/>
        <v>0</v>
      </c>
      <c r="H501" s="108">
        <f t="shared" si="51"/>
        <v>40</v>
      </c>
      <c r="I501" s="23">
        <f t="shared" si="52"/>
        <v>0</v>
      </c>
    </row>
    <row r="502" spans="1:9" s="90" customFormat="1" ht="25.5" customHeight="1">
      <c r="A502" s="68" t="s">
        <v>49</v>
      </c>
      <c r="B502" s="60" t="s">
        <v>27</v>
      </c>
      <c r="C502" s="60" t="s">
        <v>223</v>
      </c>
      <c r="D502" s="73">
        <v>40</v>
      </c>
      <c r="E502" s="73">
        <v>19.260000000000002</v>
      </c>
      <c r="F502" s="73">
        <v>19.260000000000002</v>
      </c>
      <c r="G502" s="108">
        <f t="shared" si="53"/>
        <v>0</v>
      </c>
      <c r="H502" s="108">
        <f t="shared" si="51"/>
        <v>20.74</v>
      </c>
      <c r="I502" s="23">
        <f t="shared" si="52"/>
        <v>48.150000000000006</v>
      </c>
    </row>
    <row r="503" spans="1:9" s="90" customFormat="1" ht="40.5" customHeight="1">
      <c r="A503" s="68" t="s">
        <v>729</v>
      </c>
      <c r="B503" s="60" t="s">
        <v>27</v>
      </c>
      <c r="C503" s="60" t="s">
        <v>893</v>
      </c>
      <c r="D503" s="73">
        <v>22</v>
      </c>
      <c r="E503" s="73">
        <v>17.600000000000001</v>
      </c>
      <c r="F503" s="73">
        <v>17.600000000000001</v>
      </c>
      <c r="G503" s="108">
        <f t="shared" si="53"/>
        <v>0</v>
      </c>
      <c r="H503" s="108">
        <f t="shared" si="51"/>
        <v>4.3999999999999986</v>
      </c>
      <c r="I503" s="23">
        <f t="shared" si="52"/>
        <v>80</v>
      </c>
    </row>
    <row r="504" spans="1:9" s="90" customFormat="1" ht="156.75" customHeight="1">
      <c r="A504" s="71" t="s">
        <v>730</v>
      </c>
      <c r="B504" s="60" t="s">
        <v>27</v>
      </c>
      <c r="C504" s="60" t="s">
        <v>894</v>
      </c>
      <c r="D504" s="73">
        <v>432.20679999999999</v>
      </c>
      <c r="E504" s="73">
        <v>432.20679999999999</v>
      </c>
      <c r="F504" s="73">
        <v>432.20679999999999</v>
      </c>
      <c r="G504" s="108">
        <f t="shared" si="53"/>
        <v>0</v>
      </c>
      <c r="H504" s="108">
        <f t="shared" si="51"/>
        <v>0</v>
      </c>
      <c r="I504" s="23">
        <f t="shared" si="52"/>
        <v>100</v>
      </c>
    </row>
    <row r="505" spans="1:9" s="90" customFormat="1" ht="156.75" customHeight="1">
      <c r="A505" s="71" t="s">
        <v>730</v>
      </c>
      <c r="B505" s="60" t="s">
        <v>27</v>
      </c>
      <c r="C505" s="60" t="s">
        <v>894</v>
      </c>
      <c r="D505" s="73">
        <v>130.5265</v>
      </c>
      <c r="E505" s="73">
        <v>130.5265</v>
      </c>
      <c r="F505" s="73">
        <v>130.5265</v>
      </c>
      <c r="G505" s="108">
        <f t="shared" si="53"/>
        <v>0</v>
      </c>
      <c r="H505" s="108">
        <f t="shared" si="51"/>
        <v>0</v>
      </c>
      <c r="I505" s="23">
        <f t="shared" si="52"/>
        <v>100</v>
      </c>
    </row>
    <row r="506" spans="1:9" s="88" customFormat="1" ht="56.25" customHeight="1">
      <c r="A506" s="201" t="s">
        <v>57</v>
      </c>
      <c r="B506" s="201"/>
      <c r="C506" s="201"/>
      <c r="D506" s="201"/>
      <c r="E506" s="201"/>
      <c r="F506" s="201"/>
      <c r="G506" s="201"/>
      <c r="H506" s="201"/>
      <c r="I506" s="201"/>
    </row>
    <row r="507" spans="1:9" s="88" customFormat="1" ht="48.75" hidden="1" customHeight="1">
      <c r="A507" s="201"/>
      <c r="B507" s="201"/>
      <c r="C507" s="201"/>
      <c r="D507" s="201"/>
      <c r="E507" s="201"/>
      <c r="F507" s="201"/>
      <c r="G507" s="201"/>
      <c r="H507" s="201"/>
      <c r="I507" s="201"/>
    </row>
    <row r="508" spans="1:9" s="87" customFormat="1" ht="30.75" customHeight="1">
      <c r="A508" s="8" t="s">
        <v>1</v>
      </c>
      <c r="B508" s="10"/>
      <c r="C508" s="10" t="s">
        <v>244</v>
      </c>
      <c r="D508" s="120">
        <f>D510+D552+D573</f>
        <v>95074.246549999996</v>
      </c>
      <c r="E508" s="120">
        <f>E510+E552+E573</f>
        <v>44973.817210000001</v>
      </c>
      <c r="F508" s="120">
        <f>F510+F552+F573</f>
        <v>44973.817210000001</v>
      </c>
      <c r="G508" s="120">
        <f t="shared" ref="G508:G554" si="54">E508-F508</f>
        <v>0</v>
      </c>
      <c r="H508" s="120">
        <f t="shared" ref="H508:H554" si="55">D508-F508</f>
        <v>50100.429339999995</v>
      </c>
      <c r="I508" s="120">
        <f t="shared" ref="I508:I554" si="56">F508/D508*100</f>
        <v>47.303890214210696</v>
      </c>
    </row>
    <row r="509" spans="1:9" ht="40.5" customHeight="1">
      <c r="A509" s="11" t="s">
        <v>5</v>
      </c>
      <c r="B509" s="7"/>
      <c r="C509" s="7"/>
      <c r="D509" s="6"/>
      <c r="E509" s="6"/>
      <c r="F509" s="111"/>
      <c r="G509" s="6"/>
      <c r="H509" s="6"/>
      <c r="I509" s="6"/>
    </row>
    <row r="510" spans="1:9" s="89" customFormat="1" ht="61.5" customHeight="1">
      <c r="A510" s="33" t="s">
        <v>24</v>
      </c>
      <c r="B510" s="25"/>
      <c r="C510" s="16" t="s">
        <v>243</v>
      </c>
      <c r="D510" s="18">
        <f>SUM(D511:D551)</f>
        <v>63556.582130000003</v>
      </c>
      <c r="E510" s="18">
        <f>SUM(E511:E551)</f>
        <v>28840.66491</v>
      </c>
      <c r="F510" s="18">
        <f>SUM(F511:F551)</f>
        <v>28840.66491</v>
      </c>
      <c r="G510" s="18">
        <f t="shared" si="54"/>
        <v>0</v>
      </c>
      <c r="H510" s="18">
        <f t="shared" si="55"/>
        <v>34715.917220000003</v>
      </c>
      <c r="I510" s="18">
        <f t="shared" si="56"/>
        <v>45.377935602340422</v>
      </c>
    </row>
    <row r="511" spans="1:9" ht="91.5" customHeight="1">
      <c r="A511" s="71" t="s">
        <v>895</v>
      </c>
      <c r="B511" s="60" t="s">
        <v>394</v>
      </c>
      <c r="C511" s="60" t="s">
        <v>906</v>
      </c>
      <c r="D511" s="73">
        <v>500</v>
      </c>
      <c r="E511" s="73">
        <v>0</v>
      </c>
      <c r="F511" s="73">
        <v>0</v>
      </c>
      <c r="G511" s="23">
        <f t="shared" si="54"/>
        <v>0</v>
      </c>
      <c r="H511" s="22">
        <f t="shared" si="55"/>
        <v>500</v>
      </c>
      <c r="I511" s="22">
        <f t="shared" si="56"/>
        <v>0</v>
      </c>
    </row>
    <row r="512" spans="1:9" ht="143.25" customHeight="1">
      <c r="A512" s="71" t="s">
        <v>896</v>
      </c>
      <c r="B512" s="60" t="s">
        <v>394</v>
      </c>
      <c r="C512" s="60" t="s">
        <v>907</v>
      </c>
      <c r="D512" s="73">
        <v>285.7</v>
      </c>
      <c r="E512" s="73">
        <v>0</v>
      </c>
      <c r="F512" s="73">
        <v>0</v>
      </c>
      <c r="G512" s="23">
        <f t="shared" si="54"/>
        <v>0</v>
      </c>
      <c r="H512" s="22">
        <f t="shared" si="55"/>
        <v>285.7</v>
      </c>
      <c r="I512" s="22">
        <f t="shared" si="56"/>
        <v>0</v>
      </c>
    </row>
    <row r="513" spans="1:9" ht="58.5" customHeight="1">
      <c r="A513" s="68" t="s">
        <v>897</v>
      </c>
      <c r="B513" s="60" t="s">
        <v>394</v>
      </c>
      <c r="C513" s="60" t="s">
        <v>908</v>
      </c>
      <c r="D513" s="73">
        <v>246.42472000000001</v>
      </c>
      <c r="E513" s="73">
        <v>0</v>
      </c>
      <c r="F513" s="73">
        <v>0</v>
      </c>
      <c r="G513" s="23">
        <f t="shared" si="54"/>
        <v>0</v>
      </c>
      <c r="H513" s="22">
        <f t="shared" si="55"/>
        <v>246.42472000000001</v>
      </c>
      <c r="I513" s="22">
        <f t="shared" si="56"/>
        <v>0</v>
      </c>
    </row>
    <row r="514" spans="1:9" ht="47.25" customHeight="1">
      <c r="A514" s="68" t="s">
        <v>898</v>
      </c>
      <c r="B514" s="60" t="s">
        <v>394</v>
      </c>
      <c r="C514" s="60" t="s">
        <v>909</v>
      </c>
      <c r="D514" s="73">
        <v>277.18900000000002</v>
      </c>
      <c r="E514" s="73">
        <v>277.18900000000002</v>
      </c>
      <c r="F514" s="73">
        <v>277.18900000000002</v>
      </c>
      <c r="G514" s="23">
        <f t="shared" si="54"/>
        <v>0</v>
      </c>
      <c r="H514" s="22">
        <f t="shared" si="55"/>
        <v>0</v>
      </c>
      <c r="I514" s="22">
        <f t="shared" si="56"/>
        <v>100</v>
      </c>
    </row>
    <row r="515" spans="1:9" ht="44.25" customHeight="1">
      <c r="A515" s="68" t="s">
        <v>899</v>
      </c>
      <c r="B515" s="60" t="s">
        <v>394</v>
      </c>
      <c r="C515" s="60" t="s">
        <v>910</v>
      </c>
      <c r="D515" s="73">
        <v>814.97159999999997</v>
      </c>
      <c r="E515" s="73">
        <v>0</v>
      </c>
      <c r="F515" s="73">
        <v>0</v>
      </c>
      <c r="G515" s="23">
        <f t="shared" si="54"/>
        <v>0</v>
      </c>
      <c r="H515" s="22">
        <f t="shared" si="55"/>
        <v>814.97159999999997</v>
      </c>
      <c r="I515" s="22">
        <f t="shared" si="56"/>
        <v>0</v>
      </c>
    </row>
    <row r="516" spans="1:9" ht="122.25" customHeight="1">
      <c r="A516" s="71" t="s">
        <v>900</v>
      </c>
      <c r="B516" s="60" t="s">
        <v>17</v>
      </c>
      <c r="C516" s="60" t="s">
        <v>911</v>
      </c>
      <c r="D516" s="73">
        <v>3345.8964599999999</v>
      </c>
      <c r="E516" s="73">
        <v>0</v>
      </c>
      <c r="F516" s="73">
        <v>0</v>
      </c>
      <c r="G516" s="23">
        <f t="shared" si="54"/>
        <v>0</v>
      </c>
      <c r="H516" s="22">
        <f t="shared" si="55"/>
        <v>3345.8964599999999</v>
      </c>
      <c r="I516" s="22">
        <f t="shared" si="56"/>
        <v>0</v>
      </c>
    </row>
    <row r="517" spans="1:9" ht="39.75" customHeight="1">
      <c r="A517" s="68" t="s">
        <v>901</v>
      </c>
      <c r="B517" s="60" t="s">
        <v>394</v>
      </c>
      <c r="C517" s="60" t="s">
        <v>912</v>
      </c>
      <c r="D517" s="73">
        <v>447.00720000000001</v>
      </c>
      <c r="E517" s="73">
        <v>0</v>
      </c>
      <c r="F517" s="73">
        <v>0</v>
      </c>
      <c r="G517" s="23">
        <f t="shared" si="54"/>
        <v>0</v>
      </c>
      <c r="H517" s="22">
        <f t="shared" si="55"/>
        <v>447.00720000000001</v>
      </c>
      <c r="I517" s="22">
        <f t="shared" si="56"/>
        <v>0</v>
      </c>
    </row>
    <row r="518" spans="1:9" ht="39" customHeight="1">
      <c r="A518" s="68" t="s">
        <v>902</v>
      </c>
      <c r="B518" s="60" t="s">
        <v>394</v>
      </c>
      <c r="C518" s="60" t="s">
        <v>224</v>
      </c>
      <c r="D518" s="73">
        <v>741.76</v>
      </c>
      <c r="E518" s="73">
        <v>536.86400000000003</v>
      </c>
      <c r="F518" s="73">
        <v>536.86400000000003</v>
      </c>
      <c r="G518" s="23">
        <f t="shared" si="54"/>
        <v>0</v>
      </c>
      <c r="H518" s="22">
        <f t="shared" si="55"/>
        <v>204.89599999999996</v>
      </c>
      <c r="I518" s="22">
        <f t="shared" si="56"/>
        <v>72.377049180327873</v>
      </c>
    </row>
    <row r="519" spans="1:9" ht="39" customHeight="1">
      <c r="A519" s="68" t="s">
        <v>902</v>
      </c>
      <c r="B519" s="60" t="s">
        <v>394</v>
      </c>
      <c r="C519" s="60" t="s">
        <v>224</v>
      </c>
      <c r="D519" s="73">
        <v>2.5</v>
      </c>
      <c r="E519" s="73">
        <v>0</v>
      </c>
      <c r="F519" s="73">
        <v>0</v>
      </c>
      <c r="G519" s="23">
        <f t="shared" si="54"/>
        <v>0</v>
      </c>
      <c r="H519" s="22">
        <f t="shared" si="55"/>
        <v>2.5</v>
      </c>
      <c r="I519" s="22">
        <f t="shared" si="56"/>
        <v>0</v>
      </c>
    </row>
    <row r="520" spans="1:9" ht="39" customHeight="1">
      <c r="A520" s="68" t="s">
        <v>25</v>
      </c>
      <c r="B520" s="60" t="s">
        <v>394</v>
      </c>
      <c r="C520" s="60" t="s">
        <v>225</v>
      </c>
      <c r="D520" s="73">
        <v>166.8</v>
      </c>
      <c r="E520" s="73">
        <v>98.75</v>
      </c>
      <c r="F520" s="73">
        <v>98.75</v>
      </c>
      <c r="G520" s="23">
        <f t="shared" si="54"/>
        <v>0</v>
      </c>
      <c r="H520" s="22">
        <f t="shared" si="55"/>
        <v>68.050000000000011</v>
      </c>
      <c r="I520" s="22">
        <f t="shared" si="56"/>
        <v>59.202637889688248</v>
      </c>
    </row>
    <row r="521" spans="1:9" ht="50.25" customHeight="1">
      <c r="A521" s="68" t="s">
        <v>63</v>
      </c>
      <c r="B521" s="60" t="s">
        <v>394</v>
      </c>
      <c r="C521" s="60" t="s">
        <v>226</v>
      </c>
      <c r="D521" s="73">
        <v>48.69</v>
      </c>
      <c r="E521" s="73">
        <v>38.520000000000003</v>
      </c>
      <c r="F521" s="73">
        <v>38.520000000000003</v>
      </c>
      <c r="G521" s="23">
        <f t="shared" si="54"/>
        <v>0</v>
      </c>
      <c r="H521" s="22">
        <f t="shared" si="55"/>
        <v>10.169999999999995</v>
      </c>
      <c r="I521" s="22">
        <f t="shared" si="56"/>
        <v>79.11275415896489</v>
      </c>
    </row>
    <row r="522" spans="1:9" ht="51" customHeight="1">
      <c r="A522" s="68" t="s">
        <v>63</v>
      </c>
      <c r="B522" s="60" t="s">
        <v>394</v>
      </c>
      <c r="C522" s="60" t="s">
        <v>226</v>
      </c>
      <c r="D522" s="73">
        <v>33.5</v>
      </c>
      <c r="E522" s="73">
        <v>0</v>
      </c>
      <c r="F522" s="73">
        <v>0</v>
      </c>
      <c r="G522" s="23">
        <f t="shared" si="54"/>
        <v>0</v>
      </c>
      <c r="H522" s="22">
        <f t="shared" si="55"/>
        <v>33.5</v>
      </c>
      <c r="I522" s="22">
        <f t="shared" si="56"/>
        <v>0</v>
      </c>
    </row>
    <row r="523" spans="1:9" ht="37.5" customHeight="1">
      <c r="A523" s="68" t="s">
        <v>395</v>
      </c>
      <c r="B523" s="60" t="s">
        <v>394</v>
      </c>
      <c r="C523" s="60" t="s">
        <v>227</v>
      </c>
      <c r="D523" s="73">
        <v>739.26400000000001</v>
      </c>
      <c r="E523" s="73">
        <v>301.01600000000002</v>
      </c>
      <c r="F523" s="73">
        <v>301.01600000000002</v>
      </c>
      <c r="G523" s="22">
        <f t="shared" ref="G523:G551" si="57">E523-F523</f>
        <v>0</v>
      </c>
      <c r="H523" s="22">
        <f t="shared" ref="H523:H551" si="58">D523-F523</f>
        <v>438.24799999999999</v>
      </c>
      <c r="I523" s="22">
        <f t="shared" ref="I523:I551" si="59">F523/D523*100</f>
        <v>40.718336074798721</v>
      </c>
    </row>
    <row r="524" spans="1:9" ht="41.25" customHeight="1">
      <c r="A524" s="68" t="s">
        <v>395</v>
      </c>
      <c r="B524" s="60" t="s">
        <v>394</v>
      </c>
      <c r="C524" s="60" t="s">
        <v>227</v>
      </c>
      <c r="D524" s="73">
        <v>170.3</v>
      </c>
      <c r="E524" s="73">
        <v>73.7</v>
      </c>
      <c r="F524" s="73">
        <v>73.7</v>
      </c>
      <c r="G524" s="22">
        <f t="shared" si="57"/>
        <v>0</v>
      </c>
      <c r="H524" s="22">
        <f t="shared" si="58"/>
        <v>96.600000000000009</v>
      </c>
      <c r="I524" s="22">
        <f t="shared" si="59"/>
        <v>43.276570757486787</v>
      </c>
    </row>
    <row r="525" spans="1:9" ht="39.75" customHeight="1">
      <c r="A525" s="68" t="s">
        <v>903</v>
      </c>
      <c r="B525" s="82">
        <v>459</v>
      </c>
      <c r="C525" s="60" t="s">
        <v>228</v>
      </c>
      <c r="D525" s="73">
        <v>127.95</v>
      </c>
      <c r="E525" s="73">
        <v>4.3499999999999996</v>
      </c>
      <c r="F525" s="73">
        <v>4.3499999999999996</v>
      </c>
      <c r="G525" s="22">
        <f t="shared" si="57"/>
        <v>0</v>
      </c>
      <c r="H525" s="22">
        <f t="shared" si="58"/>
        <v>123.60000000000001</v>
      </c>
      <c r="I525" s="22">
        <f t="shared" si="59"/>
        <v>3.3997655334114882</v>
      </c>
    </row>
    <row r="526" spans="1:9" ht="39.75" customHeight="1">
      <c r="A526" s="68" t="s">
        <v>903</v>
      </c>
      <c r="B526" s="82">
        <v>459</v>
      </c>
      <c r="C526" s="60" t="s">
        <v>228</v>
      </c>
      <c r="D526" s="73">
        <v>727.9</v>
      </c>
      <c r="E526" s="73">
        <v>151.5</v>
      </c>
      <c r="F526" s="73">
        <v>151.5</v>
      </c>
      <c r="G526" s="22">
        <f t="shared" si="57"/>
        <v>0</v>
      </c>
      <c r="H526" s="22">
        <f t="shared" si="58"/>
        <v>576.4</v>
      </c>
      <c r="I526" s="22">
        <f t="shared" si="59"/>
        <v>20.81329853001786</v>
      </c>
    </row>
    <row r="527" spans="1:9" ht="39.75" customHeight="1">
      <c r="A527" s="68" t="s">
        <v>64</v>
      </c>
      <c r="B527" s="82">
        <v>459</v>
      </c>
      <c r="C527" s="60" t="s">
        <v>229</v>
      </c>
      <c r="D527" s="73">
        <v>50</v>
      </c>
      <c r="E527" s="73">
        <v>50</v>
      </c>
      <c r="F527" s="73">
        <v>50</v>
      </c>
      <c r="G527" s="22">
        <f t="shared" si="57"/>
        <v>0</v>
      </c>
      <c r="H527" s="22">
        <f t="shared" si="58"/>
        <v>0</v>
      </c>
      <c r="I527" s="22">
        <f t="shared" si="59"/>
        <v>100</v>
      </c>
    </row>
    <row r="528" spans="1:9" ht="153.75" customHeight="1">
      <c r="A528" s="71" t="s">
        <v>730</v>
      </c>
      <c r="B528" s="82">
        <v>459</v>
      </c>
      <c r="C528" s="60" t="s">
        <v>913</v>
      </c>
      <c r="D528" s="73">
        <v>2647.768</v>
      </c>
      <c r="E528" s="73">
        <v>2511.3440000000001</v>
      </c>
      <c r="F528" s="73">
        <v>2511.3440000000001</v>
      </c>
      <c r="G528" s="22">
        <f t="shared" si="57"/>
        <v>0</v>
      </c>
      <c r="H528" s="22">
        <f t="shared" si="58"/>
        <v>136.42399999999998</v>
      </c>
      <c r="I528" s="22">
        <f t="shared" si="59"/>
        <v>94.847584833716553</v>
      </c>
    </row>
    <row r="529" spans="1:9" ht="166.5" customHeight="1">
      <c r="A529" s="71" t="s">
        <v>730</v>
      </c>
      <c r="B529" s="82">
        <v>459</v>
      </c>
      <c r="C529" s="60" t="s">
        <v>913</v>
      </c>
      <c r="D529" s="73">
        <v>799.62594000000001</v>
      </c>
      <c r="E529" s="73">
        <v>758.33181999999999</v>
      </c>
      <c r="F529" s="73">
        <v>758.33181999999999</v>
      </c>
      <c r="G529" s="22">
        <f t="shared" si="57"/>
        <v>0</v>
      </c>
      <c r="H529" s="22">
        <f t="shared" si="58"/>
        <v>41.294120000000021</v>
      </c>
      <c r="I529" s="22">
        <f t="shared" si="59"/>
        <v>94.835820358704211</v>
      </c>
    </row>
    <row r="530" spans="1:9" ht="93" customHeight="1">
      <c r="A530" s="71" t="s">
        <v>904</v>
      </c>
      <c r="B530" s="82">
        <v>459</v>
      </c>
      <c r="C530" s="60" t="s">
        <v>436</v>
      </c>
      <c r="D530" s="73">
        <v>56</v>
      </c>
      <c r="E530" s="73">
        <v>0</v>
      </c>
      <c r="F530" s="73">
        <v>0</v>
      </c>
      <c r="G530" s="22">
        <f t="shared" si="57"/>
        <v>0</v>
      </c>
      <c r="H530" s="22">
        <f t="shared" si="58"/>
        <v>56</v>
      </c>
      <c r="I530" s="22">
        <f t="shared" si="59"/>
        <v>0</v>
      </c>
    </row>
    <row r="531" spans="1:9" ht="144" customHeight="1">
      <c r="A531" s="71" t="s">
        <v>905</v>
      </c>
      <c r="B531" s="82">
        <v>459</v>
      </c>
      <c r="C531" s="60" t="s">
        <v>510</v>
      </c>
      <c r="D531" s="73">
        <v>33.573999999999998</v>
      </c>
      <c r="E531" s="73">
        <v>0</v>
      </c>
      <c r="F531" s="73">
        <v>0</v>
      </c>
      <c r="G531" s="22">
        <f t="shared" si="57"/>
        <v>0</v>
      </c>
      <c r="H531" s="22">
        <f t="shared" si="58"/>
        <v>33.573999999999998</v>
      </c>
      <c r="I531" s="22">
        <f t="shared" si="59"/>
        <v>0</v>
      </c>
    </row>
    <row r="532" spans="1:9" ht="21" customHeight="1">
      <c r="A532" s="68" t="s">
        <v>80</v>
      </c>
      <c r="B532" s="82">
        <v>459</v>
      </c>
      <c r="C532" s="60" t="s">
        <v>343</v>
      </c>
      <c r="D532" s="73">
        <v>27158.509620000001</v>
      </c>
      <c r="E532" s="73">
        <v>12775.996499999999</v>
      </c>
      <c r="F532" s="73">
        <v>12775.996499999999</v>
      </c>
      <c r="G532" s="22">
        <f t="shared" si="57"/>
        <v>0</v>
      </c>
      <c r="H532" s="22">
        <f t="shared" si="58"/>
        <v>14382.513120000001</v>
      </c>
      <c r="I532" s="22">
        <f t="shared" si="59"/>
        <v>47.042332877469583</v>
      </c>
    </row>
    <row r="533" spans="1:9" ht="21" customHeight="1">
      <c r="A533" s="68" t="s">
        <v>80</v>
      </c>
      <c r="B533" s="82">
        <v>459</v>
      </c>
      <c r="C533" s="60" t="s">
        <v>343</v>
      </c>
      <c r="D533" s="73">
        <v>8201.8660999999993</v>
      </c>
      <c r="E533" s="73">
        <v>3424.3822799999998</v>
      </c>
      <c r="F533" s="73">
        <v>3424.3822799999998</v>
      </c>
      <c r="G533" s="22">
        <f t="shared" si="57"/>
        <v>0</v>
      </c>
      <c r="H533" s="22">
        <f t="shared" si="58"/>
        <v>4777.4838199999995</v>
      </c>
      <c r="I533" s="22">
        <f t="shared" si="59"/>
        <v>41.751258046019551</v>
      </c>
    </row>
    <row r="534" spans="1:9" ht="33" customHeight="1">
      <c r="A534" s="68" t="s">
        <v>340</v>
      </c>
      <c r="B534" s="82">
        <v>459</v>
      </c>
      <c r="C534" s="60" t="s">
        <v>914</v>
      </c>
      <c r="D534" s="73">
        <v>0.9</v>
      </c>
      <c r="E534" s="73">
        <v>0.375</v>
      </c>
      <c r="F534" s="73">
        <v>0.375</v>
      </c>
      <c r="G534" s="22">
        <f t="shared" si="57"/>
        <v>0</v>
      </c>
      <c r="H534" s="22">
        <f t="shared" si="58"/>
        <v>0.52500000000000002</v>
      </c>
      <c r="I534" s="22">
        <f t="shared" si="59"/>
        <v>41.666666666666664</v>
      </c>
    </row>
    <row r="535" spans="1:9" ht="39" customHeight="1">
      <c r="A535" s="68" t="s">
        <v>340</v>
      </c>
      <c r="B535" s="82">
        <v>459</v>
      </c>
      <c r="C535" s="60" t="s">
        <v>914</v>
      </c>
      <c r="D535" s="73">
        <v>1612.4225100000001</v>
      </c>
      <c r="E535" s="73">
        <v>1283.9765600000001</v>
      </c>
      <c r="F535" s="73">
        <v>1283.9765600000001</v>
      </c>
      <c r="G535" s="22">
        <f t="shared" si="57"/>
        <v>0</v>
      </c>
      <c r="H535" s="22">
        <f t="shared" si="58"/>
        <v>328.44595000000004</v>
      </c>
      <c r="I535" s="22">
        <f t="shared" si="59"/>
        <v>79.63028003125558</v>
      </c>
    </row>
    <row r="536" spans="1:9" ht="39" customHeight="1">
      <c r="A536" s="68" t="s">
        <v>82</v>
      </c>
      <c r="B536" s="82">
        <v>459</v>
      </c>
      <c r="C536" s="60" t="s">
        <v>344</v>
      </c>
      <c r="D536" s="73">
        <v>1500</v>
      </c>
      <c r="E536" s="73">
        <v>143.791</v>
      </c>
      <c r="F536" s="73">
        <v>143.791</v>
      </c>
      <c r="G536" s="22">
        <f t="shared" si="57"/>
        <v>0</v>
      </c>
      <c r="H536" s="22">
        <f t="shared" si="58"/>
        <v>1356.2090000000001</v>
      </c>
      <c r="I536" s="22">
        <f t="shared" si="59"/>
        <v>9.5860666666666656</v>
      </c>
    </row>
    <row r="537" spans="1:9" ht="84" customHeight="1">
      <c r="A537" s="68" t="s">
        <v>727</v>
      </c>
      <c r="B537" s="82">
        <v>459</v>
      </c>
      <c r="C537" s="60" t="s">
        <v>915</v>
      </c>
      <c r="D537" s="73">
        <v>511.76</v>
      </c>
      <c r="E537" s="73">
        <v>213.23</v>
      </c>
      <c r="F537" s="73">
        <v>213.23</v>
      </c>
      <c r="G537" s="22">
        <f t="shared" si="57"/>
        <v>0</v>
      </c>
      <c r="H537" s="22">
        <f t="shared" si="58"/>
        <v>298.52999999999997</v>
      </c>
      <c r="I537" s="22">
        <f t="shared" si="59"/>
        <v>41.666015319681101</v>
      </c>
    </row>
    <row r="538" spans="1:9" ht="73.5" customHeight="1">
      <c r="A538" s="68" t="s">
        <v>727</v>
      </c>
      <c r="B538" s="82">
        <v>459</v>
      </c>
      <c r="C538" s="60" t="s">
        <v>915</v>
      </c>
      <c r="D538" s="73">
        <v>154.55297999999999</v>
      </c>
      <c r="E538" s="73">
        <v>64.39546</v>
      </c>
      <c r="F538" s="73">
        <v>64.39546</v>
      </c>
      <c r="G538" s="22">
        <f t="shared" si="57"/>
        <v>0</v>
      </c>
      <c r="H538" s="22">
        <f t="shared" si="58"/>
        <v>90.157519999999991</v>
      </c>
      <c r="I538" s="22">
        <f t="shared" si="59"/>
        <v>41.665621717549541</v>
      </c>
    </row>
    <row r="539" spans="1:9" ht="29.25" customHeight="1">
      <c r="A539" s="68" t="s">
        <v>48</v>
      </c>
      <c r="B539" s="82">
        <v>459</v>
      </c>
      <c r="C539" s="60" t="s">
        <v>345</v>
      </c>
      <c r="D539" s="73">
        <v>130</v>
      </c>
      <c r="E539" s="73">
        <v>80.444999999999993</v>
      </c>
      <c r="F539" s="73">
        <v>80.444999999999993</v>
      </c>
      <c r="G539" s="22">
        <f t="shared" si="57"/>
        <v>0</v>
      </c>
      <c r="H539" s="22">
        <f t="shared" si="58"/>
        <v>49.555000000000007</v>
      </c>
      <c r="I539" s="22">
        <f t="shared" si="59"/>
        <v>61.880769230769225</v>
      </c>
    </row>
    <row r="540" spans="1:9" ht="39" customHeight="1">
      <c r="A540" s="68" t="s">
        <v>729</v>
      </c>
      <c r="B540" s="82">
        <v>459</v>
      </c>
      <c r="C540" s="60" t="s">
        <v>916</v>
      </c>
      <c r="D540" s="73">
        <v>125</v>
      </c>
      <c r="E540" s="73">
        <v>69.56</v>
      </c>
      <c r="F540" s="73">
        <v>69.56</v>
      </c>
      <c r="G540" s="22">
        <f t="shared" si="57"/>
        <v>0</v>
      </c>
      <c r="H540" s="22">
        <f t="shared" si="58"/>
        <v>55.44</v>
      </c>
      <c r="I540" s="22">
        <f t="shared" si="59"/>
        <v>55.647999999999996</v>
      </c>
    </row>
    <row r="541" spans="1:9" ht="24" customHeight="1">
      <c r="A541" s="68" t="s">
        <v>84</v>
      </c>
      <c r="B541" s="82">
        <v>459</v>
      </c>
      <c r="C541" s="60" t="s">
        <v>346</v>
      </c>
      <c r="D541" s="73">
        <v>274</v>
      </c>
      <c r="E541" s="73">
        <v>106.26560000000001</v>
      </c>
      <c r="F541" s="73">
        <v>106.26560000000001</v>
      </c>
      <c r="G541" s="22">
        <f t="shared" si="57"/>
        <v>0</v>
      </c>
      <c r="H541" s="22">
        <f t="shared" si="58"/>
        <v>167.73439999999999</v>
      </c>
      <c r="I541" s="22">
        <f t="shared" si="59"/>
        <v>38.783065693430657</v>
      </c>
    </row>
    <row r="542" spans="1:9" ht="24" customHeight="1">
      <c r="A542" s="68" t="s">
        <v>101</v>
      </c>
      <c r="B542" s="82">
        <v>459</v>
      </c>
      <c r="C542" s="60" t="s">
        <v>347</v>
      </c>
      <c r="D542" s="73">
        <v>5</v>
      </c>
      <c r="E542" s="73">
        <v>2.5</v>
      </c>
      <c r="F542" s="73">
        <v>2.5</v>
      </c>
      <c r="G542" s="22">
        <f t="shared" si="57"/>
        <v>0</v>
      </c>
      <c r="H542" s="22">
        <f t="shared" si="58"/>
        <v>2.5</v>
      </c>
      <c r="I542" s="22">
        <f t="shared" si="59"/>
        <v>50</v>
      </c>
    </row>
    <row r="543" spans="1:9" ht="24" customHeight="1">
      <c r="A543" s="68" t="s">
        <v>101</v>
      </c>
      <c r="B543" s="82">
        <v>459</v>
      </c>
      <c r="C543" s="60" t="s">
        <v>347</v>
      </c>
      <c r="D543" s="73">
        <v>310</v>
      </c>
      <c r="E543" s="73">
        <v>60</v>
      </c>
      <c r="F543" s="73">
        <v>60</v>
      </c>
      <c r="G543" s="22">
        <f t="shared" si="57"/>
        <v>0</v>
      </c>
      <c r="H543" s="22">
        <f t="shared" si="58"/>
        <v>250</v>
      </c>
      <c r="I543" s="22">
        <f t="shared" si="59"/>
        <v>19.35483870967742</v>
      </c>
    </row>
    <row r="544" spans="1:9" ht="24" customHeight="1">
      <c r="A544" s="68" t="s">
        <v>88</v>
      </c>
      <c r="B544" s="82">
        <v>459</v>
      </c>
      <c r="C544" s="60" t="s">
        <v>348</v>
      </c>
      <c r="D544" s="73">
        <v>443.5</v>
      </c>
      <c r="E544" s="73">
        <v>128.03225</v>
      </c>
      <c r="F544" s="73">
        <v>128.03225</v>
      </c>
      <c r="G544" s="22">
        <f t="shared" si="57"/>
        <v>0</v>
      </c>
      <c r="H544" s="22">
        <f t="shared" si="58"/>
        <v>315.46775000000002</v>
      </c>
      <c r="I544" s="22">
        <f t="shared" si="59"/>
        <v>28.868602029312289</v>
      </c>
    </row>
    <row r="545" spans="1:9" ht="24" customHeight="1">
      <c r="A545" s="68" t="s">
        <v>88</v>
      </c>
      <c r="B545" s="82">
        <v>459</v>
      </c>
      <c r="C545" s="60" t="s">
        <v>348</v>
      </c>
      <c r="D545" s="73">
        <v>4470.4350000000004</v>
      </c>
      <c r="E545" s="73">
        <v>2351.9156400000002</v>
      </c>
      <c r="F545" s="73">
        <v>2351.9156400000002</v>
      </c>
      <c r="G545" s="22">
        <f t="shared" si="57"/>
        <v>0</v>
      </c>
      <c r="H545" s="22">
        <f t="shared" si="58"/>
        <v>2118.5193600000002</v>
      </c>
      <c r="I545" s="22">
        <f t="shared" si="59"/>
        <v>52.610442607934125</v>
      </c>
    </row>
    <row r="546" spans="1:9" ht="24" customHeight="1">
      <c r="A546" s="68" t="s">
        <v>468</v>
      </c>
      <c r="B546" s="82">
        <v>459</v>
      </c>
      <c r="C546" s="60" t="s">
        <v>511</v>
      </c>
      <c r="D546" s="73">
        <v>1401.095</v>
      </c>
      <c r="E546" s="73">
        <v>470.92806000000002</v>
      </c>
      <c r="F546" s="73">
        <v>470.92806000000002</v>
      </c>
      <c r="G546" s="22">
        <f t="shared" si="57"/>
        <v>0</v>
      </c>
      <c r="H546" s="22">
        <f t="shared" si="58"/>
        <v>930.16694000000007</v>
      </c>
      <c r="I546" s="22">
        <f t="shared" si="59"/>
        <v>33.611429631823682</v>
      </c>
    </row>
    <row r="547" spans="1:9" ht="24" customHeight="1">
      <c r="A547" s="68" t="s">
        <v>90</v>
      </c>
      <c r="B547" s="82">
        <v>459</v>
      </c>
      <c r="C547" s="60" t="s">
        <v>349</v>
      </c>
      <c r="D547" s="73">
        <v>40</v>
      </c>
      <c r="E547" s="73">
        <v>35.201000000000001</v>
      </c>
      <c r="F547" s="73">
        <v>35.201000000000001</v>
      </c>
      <c r="G547" s="22">
        <f t="shared" si="57"/>
        <v>0</v>
      </c>
      <c r="H547" s="22">
        <f t="shared" si="58"/>
        <v>4.7989999999999995</v>
      </c>
      <c r="I547" s="22">
        <f t="shared" si="59"/>
        <v>88.002500000000012</v>
      </c>
    </row>
    <row r="548" spans="1:9" ht="24" customHeight="1">
      <c r="A548" s="68" t="s">
        <v>90</v>
      </c>
      <c r="B548" s="82">
        <v>459</v>
      </c>
      <c r="C548" s="60" t="s">
        <v>349</v>
      </c>
      <c r="D548" s="73">
        <v>1685</v>
      </c>
      <c r="E548" s="73">
        <v>422.33434</v>
      </c>
      <c r="F548" s="73">
        <v>422.33434</v>
      </c>
      <c r="G548" s="22">
        <f t="shared" si="57"/>
        <v>0</v>
      </c>
      <c r="H548" s="22">
        <f t="shared" si="58"/>
        <v>1262.6656600000001</v>
      </c>
      <c r="I548" s="22">
        <f t="shared" si="59"/>
        <v>25.064352522255195</v>
      </c>
    </row>
    <row r="549" spans="1:9" ht="24" customHeight="1">
      <c r="A549" s="68" t="s">
        <v>90</v>
      </c>
      <c r="B549" s="82">
        <v>459</v>
      </c>
      <c r="C549" s="60" t="s">
        <v>349</v>
      </c>
      <c r="D549" s="73">
        <v>5</v>
      </c>
      <c r="E549" s="73">
        <v>3.4</v>
      </c>
      <c r="F549" s="73">
        <v>3.4</v>
      </c>
      <c r="G549" s="22">
        <f t="shared" si="57"/>
        <v>0</v>
      </c>
      <c r="H549" s="22">
        <f t="shared" si="58"/>
        <v>1.6</v>
      </c>
      <c r="I549" s="22">
        <f t="shared" si="59"/>
        <v>68</v>
      </c>
    </row>
    <row r="550" spans="1:9" ht="24" customHeight="1">
      <c r="A550" s="68" t="s">
        <v>92</v>
      </c>
      <c r="B550" s="82">
        <v>459</v>
      </c>
      <c r="C550" s="60" t="s">
        <v>350</v>
      </c>
      <c r="D550" s="73">
        <v>750</v>
      </c>
      <c r="E550" s="73">
        <v>349.47</v>
      </c>
      <c r="F550" s="73">
        <v>349.47</v>
      </c>
      <c r="G550" s="22">
        <f t="shared" si="57"/>
        <v>0</v>
      </c>
      <c r="H550" s="22">
        <f t="shared" si="58"/>
        <v>400.53</v>
      </c>
      <c r="I550" s="22">
        <f t="shared" si="59"/>
        <v>46.596000000000004</v>
      </c>
    </row>
    <row r="551" spans="1:9" ht="24" customHeight="1">
      <c r="A551" s="68" t="s">
        <v>94</v>
      </c>
      <c r="B551" s="82">
        <v>459</v>
      </c>
      <c r="C551" s="60" t="s">
        <v>351</v>
      </c>
      <c r="D551" s="73">
        <v>2514.7199999999998</v>
      </c>
      <c r="E551" s="73">
        <v>2052.9014000000002</v>
      </c>
      <c r="F551" s="73">
        <v>2052.9014000000002</v>
      </c>
      <c r="G551" s="22">
        <f t="shared" si="57"/>
        <v>0</v>
      </c>
      <c r="H551" s="22">
        <f t="shared" si="58"/>
        <v>461.81859999999961</v>
      </c>
      <c r="I551" s="22">
        <f t="shared" si="59"/>
        <v>81.635386842272723</v>
      </c>
    </row>
    <row r="552" spans="1:9" s="89" customFormat="1" ht="42" customHeight="1">
      <c r="A552" s="15" t="s">
        <v>26</v>
      </c>
      <c r="B552" s="25"/>
      <c r="C552" s="16" t="s">
        <v>242</v>
      </c>
      <c r="D552" s="18">
        <f>SUM(D553:D572)</f>
        <v>12661.94456</v>
      </c>
      <c r="E552" s="18">
        <f>SUM(E553:E572)</f>
        <v>5906.8092400000005</v>
      </c>
      <c r="F552" s="18">
        <f>SUM(F553:F572)</f>
        <v>5906.8092400000005</v>
      </c>
      <c r="G552" s="18">
        <f t="shared" si="54"/>
        <v>0</v>
      </c>
      <c r="H552" s="18">
        <f t="shared" si="55"/>
        <v>6755.1353199999994</v>
      </c>
      <c r="I552" s="18">
        <f t="shared" si="56"/>
        <v>46.650095583738683</v>
      </c>
    </row>
    <row r="553" spans="1:9" ht="88.5" customHeight="1">
      <c r="A553" s="68" t="s">
        <v>352</v>
      </c>
      <c r="B553" s="82">
        <v>459</v>
      </c>
      <c r="C553" s="60" t="s">
        <v>230</v>
      </c>
      <c r="D553" s="73">
        <v>245.3</v>
      </c>
      <c r="E553" s="73">
        <v>126.16</v>
      </c>
      <c r="F553" s="73">
        <v>126.16</v>
      </c>
      <c r="G553" s="22">
        <f t="shared" si="54"/>
        <v>0</v>
      </c>
      <c r="H553" s="22">
        <f t="shared" si="55"/>
        <v>119.14000000000001</v>
      </c>
      <c r="I553" s="22">
        <f t="shared" si="56"/>
        <v>51.430900937627385</v>
      </c>
    </row>
    <row r="554" spans="1:9" ht="78.75" customHeight="1">
      <c r="A554" s="68" t="s">
        <v>512</v>
      </c>
      <c r="B554" s="82">
        <v>459</v>
      </c>
      <c r="C554" s="60" t="s">
        <v>353</v>
      </c>
      <c r="D554" s="73">
        <v>297</v>
      </c>
      <c r="E554" s="73">
        <v>215.82499999999999</v>
      </c>
      <c r="F554" s="73">
        <v>215.82499999999999</v>
      </c>
      <c r="G554" s="22">
        <f t="shared" si="54"/>
        <v>0</v>
      </c>
      <c r="H554" s="22">
        <f t="shared" si="55"/>
        <v>81.175000000000011</v>
      </c>
      <c r="I554" s="22">
        <f t="shared" si="56"/>
        <v>72.668350168350159</v>
      </c>
    </row>
    <row r="555" spans="1:9" ht="77.25" customHeight="1">
      <c r="A555" s="68" t="s">
        <v>513</v>
      </c>
      <c r="B555" s="82">
        <v>459</v>
      </c>
      <c r="C555" s="60" t="s">
        <v>437</v>
      </c>
      <c r="D555" s="73">
        <v>644.70000000000005</v>
      </c>
      <c r="E555" s="73">
        <v>212.4665</v>
      </c>
      <c r="F555" s="73">
        <v>212.4665</v>
      </c>
      <c r="G555" s="22">
        <f t="shared" ref="G555:G572" si="60">E555-F555</f>
        <v>0</v>
      </c>
      <c r="H555" s="22">
        <f t="shared" ref="H555:H572" si="61">D555-F555</f>
        <v>432.23350000000005</v>
      </c>
      <c r="I555" s="22">
        <f t="shared" ref="I555:I572" si="62">F555/D555*100</f>
        <v>32.955870947727625</v>
      </c>
    </row>
    <row r="556" spans="1:9" ht="88.5" customHeight="1">
      <c r="A556" s="71" t="s">
        <v>514</v>
      </c>
      <c r="B556" s="82">
        <v>459</v>
      </c>
      <c r="C556" s="60" t="s">
        <v>438</v>
      </c>
      <c r="D556" s="73">
        <v>213.6</v>
      </c>
      <c r="E556" s="73">
        <v>97.99</v>
      </c>
      <c r="F556" s="73">
        <v>97.99</v>
      </c>
      <c r="G556" s="22">
        <f t="shared" si="60"/>
        <v>0</v>
      </c>
      <c r="H556" s="22">
        <f t="shared" si="61"/>
        <v>115.61</v>
      </c>
      <c r="I556" s="22">
        <f t="shared" si="62"/>
        <v>45.875468164794007</v>
      </c>
    </row>
    <row r="557" spans="1:9" ht="72.75" customHeight="1">
      <c r="A557" s="68" t="s">
        <v>917</v>
      </c>
      <c r="B557" s="82">
        <v>459</v>
      </c>
      <c r="C557" s="60" t="s">
        <v>918</v>
      </c>
      <c r="D557" s="73">
        <v>477.2448</v>
      </c>
      <c r="E557" s="73">
        <v>477.2448</v>
      </c>
      <c r="F557" s="73">
        <v>477.2448</v>
      </c>
      <c r="G557" s="22">
        <f t="shared" si="60"/>
        <v>0</v>
      </c>
      <c r="H557" s="22">
        <f t="shared" si="61"/>
        <v>0</v>
      </c>
      <c r="I557" s="22">
        <f t="shared" si="62"/>
        <v>100</v>
      </c>
    </row>
    <row r="558" spans="1:9" ht="88.5" customHeight="1">
      <c r="A558" s="71" t="s">
        <v>231</v>
      </c>
      <c r="B558" s="82">
        <v>459</v>
      </c>
      <c r="C558" s="60" t="s">
        <v>232</v>
      </c>
      <c r="D558" s="73">
        <v>63.5</v>
      </c>
      <c r="E558" s="73">
        <v>63.5</v>
      </c>
      <c r="F558" s="73">
        <v>63.5</v>
      </c>
      <c r="G558" s="22">
        <f t="shared" si="60"/>
        <v>0</v>
      </c>
      <c r="H558" s="22">
        <f t="shared" si="61"/>
        <v>0</v>
      </c>
      <c r="I558" s="22">
        <f t="shared" si="62"/>
        <v>100</v>
      </c>
    </row>
    <row r="559" spans="1:9" ht="24" customHeight="1">
      <c r="A559" s="68" t="s">
        <v>80</v>
      </c>
      <c r="B559" s="82">
        <v>459</v>
      </c>
      <c r="C559" s="60" t="s">
        <v>233</v>
      </c>
      <c r="D559" s="73">
        <v>7549.9049999999997</v>
      </c>
      <c r="E559" s="73">
        <v>3028.8023400000002</v>
      </c>
      <c r="F559" s="73">
        <v>3028.8023400000002</v>
      </c>
      <c r="G559" s="22">
        <f t="shared" si="60"/>
        <v>0</v>
      </c>
      <c r="H559" s="22">
        <f t="shared" si="61"/>
        <v>4521.1026599999996</v>
      </c>
      <c r="I559" s="22">
        <f t="shared" si="62"/>
        <v>40.117092069370415</v>
      </c>
    </row>
    <row r="560" spans="1:9" ht="35.25" customHeight="1">
      <c r="A560" s="68" t="s">
        <v>340</v>
      </c>
      <c r="B560" s="82">
        <v>459</v>
      </c>
      <c r="C560" s="60" t="s">
        <v>354</v>
      </c>
      <c r="D560" s="73">
        <v>0.9</v>
      </c>
      <c r="E560" s="73">
        <v>0.375</v>
      </c>
      <c r="F560" s="73">
        <v>0.375</v>
      </c>
      <c r="G560" s="22">
        <f t="shared" si="60"/>
        <v>0</v>
      </c>
      <c r="H560" s="22">
        <f t="shared" si="61"/>
        <v>0.52500000000000002</v>
      </c>
      <c r="I560" s="22">
        <f t="shared" si="62"/>
        <v>41.666666666666664</v>
      </c>
    </row>
    <row r="561" spans="1:9" ht="35.25" customHeight="1">
      <c r="A561" s="68" t="s">
        <v>82</v>
      </c>
      <c r="B561" s="82">
        <v>459</v>
      </c>
      <c r="C561" s="60" t="s">
        <v>234</v>
      </c>
      <c r="D561" s="73">
        <v>500</v>
      </c>
      <c r="E561" s="73">
        <v>55.097000000000001</v>
      </c>
      <c r="F561" s="73">
        <v>55.097000000000001</v>
      </c>
      <c r="G561" s="22">
        <f t="shared" si="60"/>
        <v>0</v>
      </c>
      <c r="H561" s="22">
        <f t="shared" si="61"/>
        <v>444.90300000000002</v>
      </c>
      <c r="I561" s="22">
        <f t="shared" si="62"/>
        <v>11.019399999999999</v>
      </c>
    </row>
    <row r="562" spans="1:9" ht="77.25" customHeight="1">
      <c r="A562" s="68" t="s">
        <v>727</v>
      </c>
      <c r="B562" s="82">
        <v>459</v>
      </c>
      <c r="C562" s="60" t="s">
        <v>919</v>
      </c>
      <c r="D562" s="73">
        <v>59.531500000000001</v>
      </c>
      <c r="E562" s="73">
        <v>24.804790000000001</v>
      </c>
      <c r="F562" s="73">
        <v>24.804790000000001</v>
      </c>
      <c r="G562" s="22">
        <f t="shared" si="60"/>
        <v>0</v>
      </c>
      <c r="H562" s="22">
        <f t="shared" si="61"/>
        <v>34.726709999999997</v>
      </c>
      <c r="I562" s="22">
        <f t="shared" si="62"/>
        <v>41.666663867028383</v>
      </c>
    </row>
    <row r="563" spans="1:9" ht="30" customHeight="1">
      <c r="A563" s="68" t="s">
        <v>49</v>
      </c>
      <c r="B563" s="82">
        <v>459</v>
      </c>
      <c r="C563" s="60" t="s">
        <v>235</v>
      </c>
      <c r="D563" s="73">
        <v>240</v>
      </c>
      <c r="E563" s="73">
        <v>50.914999999999999</v>
      </c>
      <c r="F563" s="73">
        <v>50.914999999999999</v>
      </c>
      <c r="G563" s="22">
        <f t="shared" si="60"/>
        <v>0</v>
      </c>
      <c r="H563" s="22">
        <f t="shared" si="61"/>
        <v>189.08500000000001</v>
      </c>
      <c r="I563" s="22">
        <f t="shared" si="62"/>
        <v>21.214583333333334</v>
      </c>
    </row>
    <row r="564" spans="1:9" ht="40.5" customHeight="1">
      <c r="A564" s="68" t="s">
        <v>729</v>
      </c>
      <c r="B564" s="82">
        <v>459</v>
      </c>
      <c r="C564" s="60" t="s">
        <v>920</v>
      </c>
      <c r="D564" s="73">
        <v>70</v>
      </c>
      <c r="E564" s="73">
        <v>18.3</v>
      </c>
      <c r="F564" s="73">
        <v>18.3</v>
      </c>
      <c r="G564" s="22">
        <f t="shared" si="60"/>
        <v>0</v>
      </c>
      <c r="H564" s="22">
        <f t="shared" si="61"/>
        <v>51.7</v>
      </c>
      <c r="I564" s="22">
        <f t="shared" si="62"/>
        <v>26.142857142857146</v>
      </c>
    </row>
    <row r="565" spans="1:9" ht="20.25" customHeight="1">
      <c r="A565" s="68" t="s">
        <v>84</v>
      </c>
      <c r="B565" s="82">
        <v>459</v>
      </c>
      <c r="C565" s="60" t="s">
        <v>236</v>
      </c>
      <c r="D565" s="73">
        <v>128.12</v>
      </c>
      <c r="E565" s="73">
        <v>50.804000000000002</v>
      </c>
      <c r="F565" s="73">
        <v>50.804000000000002</v>
      </c>
      <c r="G565" s="22">
        <f t="shared" si="60"/>
        <v>0</v>
      </c>
      <c r="H565" s="22">
        <f t="shared" si="61"/>
        <v>77.316000000000003</v>
      </c>
      <c r="I565" s="22">
        <f t="shared" si="62"/>
        <v>39.653449890727444</v>
      </c>
    </row>
    <row r="566" spans="1:9" ht="20.25" customHeight="1">
      <c r="A566" s="68" t="s">
        <v>86</v>
      </c>
      <c r="B566" s="82">
        <v>459</v>
      </c>
      <c r="C566" s="60" t="s">
        <v>237</v>
      </c>
      <c r="D566" s="73">
        <v>20</v>
      </c>
      <c r="E566" s="73">
        <v>10</v>
      </c>
      <c r="F566" s="73">
        <v>10</v>
      </c>
      <c r="G566" s="22">
        <f t="shared" si="60"/>
        <v>0</v>
      </c>
      <c r="H566" s="22">
        <f t="shared" si="61"/>
        <v>10</v>
      </c>
      <c r="I566" s="22">
        <f t="shared" si="62"/>
        <v>50</v>
      </c>
    </row>
    <row r="567" spans="1:9" ht="20.25" customHeight="1">
      <c r="A567" s="68" t="s">
        <v>88</v>
      </c>
      <c r="B567" s="82">
        <v>459</v>
      </c>
      <c r="C567" s="60" t="s">
        <v>238</v>
      </c>
      <c r="D567" s="73">
        <v>283.11450000000002</v>
      </c>
      <c r="E567" s="73">
        <v>154.22095999999999</v>
      </c>
      <c r="F567" s="73">
        <v>154.22095999999999</v>
      </c>
      <c r="G567" s="22">
        <f t="shared" si="60"/>
        <v>0</v>
      </c>
      <c r="H567" s="22">
        <f t="shared" si="61"/>
        <v>128.89354000000003</v>
      </c>
      <c r="I567" s="22">
        <f t="shared" si="62"/>
        <v>54.472999440155832</v>
      </c>
    </row>
    <row r="568" spans="1:9" ht="20.25" customHeight="1">
      <c r="A568" s="68" t="s">
        <v>468</v>
      </c>
      <c r="B568" s="82">
        <v>459</v>
      </c>
      <c r="C568" s="60" t="s">
        <v>515</v>
      </c>
      <c r="D568" s="73">
        <v>246.2595</v>
      </c>
      <c r="E568" s="73">
        <v>88.843400000000003</v>
      </c>
      <c r="F568" s="73">
        <v>88.843400000000003</v>
      </c>
      <c r="G568" s="22">
        <f t="shared" si="60"/>
        <v>0</v>
      </c>
      <c r="H568" s="22">
        <f t="shared" si="61"/>
        <v>157.4161</v>
      </c>
      <c r="I568" s="22">
        <f t="shared" si="62"/>
        <v>36.077146262377696</v>
      </c>
    </row>
    <row r="569" spans="1:9" ht="20.25" customHeight="1">
      <c r="A569" s="68" t="s">
        <v>90</v>
      </c>
      <c r="B569" s="82">
        <v>459</v>
      </c>
      <c r="C569" s="60" t="s">
        <v>239</v>
      </c>
      <c r="D569" s="73">
        <v>270.10000000000002</v>
      </c>
      <c r="E569" s="73">
        <v>151.19363999999999</v>
      </c>
      <c r="F569" s="73">
        <v>151.19363999999999</v>
      </c>
      <c r="G569" s="22">
        <f t="shared" si="60"/>
        <v>0</v>
      </c>
      <c r="H569" s="22">
        <f t="shared" si="61"/>
        <v>118.90636000000003</v>
      </c>
      <c r="I569" s="22">
        <f t="shared" si="62"/>
        <v>55.976912254720467</v>
      </c>
    </row>
    <row r="570" spans="1:9" ht="20.25" customHeight="1">
      <c r="A570" s="68" t="s">
        <v>92</v>
      </c>
      <c r="B570" s="82">
        <v>459</v>
      </c>
      <c r="C570" s="60" t="s">
        <v>240</v>
      </c>
      <c r="D570" s="73">
        <v>140</v>
      </c>
      <c r="E570" s="73">
        <v>137.726</v>
      </c>
      <c r="F570" s="73">
        <v>137.726</v>
      </c>
      <c r="G570" s="22">
        <f t="shared" si="60"/>
        <v>0</v>
      </c>
      <c r="H570" s="22">
        <f t="shared" si="61"/>
        <v>2.2740000000000009</v>
      </c>
      <c r="I570" s="22">
        <f t="shared" si="62"/>
        <v>98.375714285714295</v>
      </c>
    </row>
    <row r="571" spans="1:9" ht="20.25" customHeight="1">
      <c r="A571" s="68" t="s">
        <v>94</v>
      </c>
      <c r="B571" s="82">
        <v>459</v>
      </c>
      <c r="C571" s="60" t="s">
        <v>241</v>
      </c>
      <c r="D571" s="73">
        <v>488.2</v>
      </c>
      <c r="E571" s="73">
        <v>336.5564</v>
      </c>
      <c r="F571" s="73">
        <v>336.5564</v>
      </c>
      <c r="G571" s="22">
        <f t="shared" si="60"/>
        <v>0</v>
      </c>
      <c r="H571" s="22">
        <f t="shared" si="61"/>
        <v>151.64359999999999</v>
      </c>
      <c r="I571" s="22">
        <f t="shared" si="62"/>
        <v>68.93822204014748</v>
      </c>
    </row>
    <row r="572" spans="1:9" ht="161.25" customHeight="1">
      <c r="A572" s="71" t="s">
        <v>730</v>
      </c>
      <c r="B572" s="82">
        <v>459</v>
      </c>
      <c r="C572" s="60" t="s">
        <v>921</v>
      </c>
      <c r="D572" s="73">
        <v>724.46925999999996</v>
      </c>
      <c r="E572" s="73">
        <v>605.98441000000003</v>
      </c>
      <c r="F572" s="73">
        <v>605.98441000000003</v>
      </c>
      <c r="G572" s="22">
        <f t="shared" si="60"/>
        <v>0</v>
      </c>
      <c r="H572" s="22">
        <f t="shared" si="61"/>
        <v>118.48484999999994</v>
      </c>
      <c r="I572" s="22">
        <f t="shared" si="62"/>
        <v>83.645289518564255</v>
      </c>
    </row>
    <row r="573" spans="1:9" s="90" customFormat="1" ht="54" customHeight="1">
      <c r="A573" s="15" t="s">
        <v>15</v>
      </c>
      <c r="B573" s="25"/>
      <c r="C573" s="66" t="s">
        <v>355</v>
      </c>
      <c r="D573" s="18">
        <f>SUM(D574:D594)</f>
        <v>18855.719860000001</v>
      </c>
      <c r="E573" s="18">
        <f>SUM(E574:E594)</f>
        <v>10226.343060000001</v>
      </c>
      <c r="F573" s="18">
        <f>SUM(F574:F594)</f>
        <v>10226.343060000001</v>
      </c>
      <c r="G573" s="18">
        <f t="shared" ref="G573:G594" si="63">E573-F573</f>
        <v>0</v>
      </c>
      <c r="H573" s="18">
        <f t="shared" ref="H573:H594" si="64">D573-F573</f>
        <v>8629.3768</v>
      </c>
      <c r="I573" s="18">
        <f t="shared" ref="I573:I594" si="65">F573/D573*100</f>
        <v>54.23469979363599</v>
      </c>
    </row>
    <row r="574" spans="1:9" s="90" customFormat="1" ht="24.75" customHeight="1">
      <c r="A574" s="68" t="s">
        <v>80</v>
      </c>
      <c r="B574" s="80">
        <v>459</v>
      </c>
      <c r="C574" s="60" t="s">
        <v>922</v>
      </c>
      <c r="D574" s="73">
        <v>7739.1205300000001</v>
      </c>
      <c r="E574" s="73">
        <v>3729.7376100000001</v>
      </c>
      <c r="F574" s="73">
        <v>3729.7376100000001</v>
      </c>
      <c r="G574" s="23">
        <f t="shared" si="63"/>
        <v>0</v>
      </c>
      <c r="H574" s="23">
        <f t="shared" si="64"/>
        <v>4009.38292</v>
      </c>
      <c r="I574" s="23">
        <f t="shared" si="65"/>
        <v>48.193300460201002</v>
      </c>
    </row>
    <row r="575" spans="1:9" s="90" customFormat="1" ht="24.75" customHeight="1">
      <c r="A575" s="68" t="s">
        <v>80</v>
      </c>
      <c r="B575" s="80">
        <v>459</v>
      </c>
      <c r="C575" s="60" t="s">
        <v>922</v>
      </c>
      <c r="D575" s="73">
        <v>2337.21441</v>
      </c>
      <c r="E575" s="73">
        <v>964.52044000000001</v>
      </c>
      <c r="F575" s="73">
        <v>964.52044000000001</v>
      </c>
      <c r="G575" s="23">
        <f t="shared" si="63"/>
        <v>0</v>
      </c>
      <c r="H575" s="23">
        <f t="shared" si="64"/>
        <v>1372.69397</v>
      </c>
      <c r="I575" s="23">
        <f t="shared" si="65"/>
        <v>41.267948540502111</v>
      </c>
    </row>
    <row r="576" spans="1:9" s="90" customFormat="1" ht="42.75" customHeight="1">
      <c r="A576" s="68" t="s">
        <v>340</v>
      </c>
      <c r="B576" s="80">
        <v>459</v>
      </c>
      <c r="C576" s="60" t="s">
        <v>923</v>
      </c>
      <c r="D576" s="73">
        <v>286.11036000000001</v>
      </c>
      <c r="E576" s="73">
        <v>227.82862</v>
      </c>
      <c r="F576" s="73">
        <v>227.82862</v>
      </c>
      <c r="G576" s="23">
        <f t="shared" si="63"/>
        <v>0</v>
      </c>
      <c r="H576" s="23">
        <f t="shared" si="64"/>
        <v>58.281740000000013</v>
      </c>
      <c r="I576" s="23">
        <f t="shared" si="65"/>
        <v>79.629629629629633</v>
      </c>
    </row>
    <row r="577" spans="1:9" s="90" customFormat="1" ht="33.75" customHeight="1">
      <c r="A577" s="68" t="s">
        <v>82</v>
      </c>
      <c r="B577" s="80">
        <v>459</v>
      </c>
      <c r="C577" s="60" t="s">
        <v>924</v>
      </c>
      <c r="D577" s="73">
        <v>1020</v>
      </c>
      <c r="E577" s="73">
        <v>408.77300000000002</v>
      </c>
      <c r="F577" s="73">
        <v>408.77300000000002</v>
      </c>
      <c r="G577" s="23">
        <f t="shared" si="63"/>
        <v>0</v>
      </c>
      <c r="H577" s="23">
        <f t="shared" si="64"/>
        <v>611.22699999999998</v>
      </c>
      <c r="I577" s="23">
        <f t="shared" si="65"/>
        <v>40.075784313725492</v>
      </c>
    </row>
    <row r="578" spans="1:9" s="90" customFormat="1" ht="33.75" customHeight="1">
      <c r="A578" s="68" t="s">
        <v>48</v>
      </c>
      <c r="B578" s="80">
        <v>459</v>
      </c>
      <c r="C578" s="60" t="s">
        <v>925</v>
      </c>
      <c r="D578" s="73">
        <v>90</v>
      </c>
      <c r="E578" s="73">
        <v>63.97</v>
      </c>
      <c r="F578" s="73">
        <v>63.97</v>
      </c>
      <c r="G578" s="23">
        <f t="shared" si="63"/>
        <v>0</v>
      </c>
      <c r="H578" s="23">
        <f t="shared" si="64"/>
        <v>26.03</v>
      </c>
      <c r="I578" s="23">
        <f t="shared" si="65"/>
        <v>71.077777777777769</v>
      </c>
    </row>
    <row r="579" spans="1:9" s="90" customFormat="1" ht="44.25" customHeight="1">
      <c r="A579" s="68" t="s">
        <v>729</v>
      </c>
      <c r="B579" s="80">
        <v>459</v>
      </c>
      <c r="C579" s="60" t="s">
        <v>926</v>
      </c>
      <c r="D579" s="73">
        <v>85</v>
      </c>
      <c r="E579" s="73">
        <v>14</v>
      </c>
      <c r="F579" s="73">
        <v>14</v>
      </c>
      <c r="G579" s="23">
        <f t="shared" si="63"/>
        <v>0</v>
      </c>
      <c r="H579" s="23">
        <f t="shared" si="64"/>
        <v>71</v>
      </c>
      <c r="I579" s="23">
        <f t="shared" si="65"/>
        <v>16.470588235294116</v>
      </c>
    </row>
    <row r="580" spans="1:9" s="90" customFormat="1" ht="23.25" customHeight="1">
      <c r="A580" s="68" t="s">
        <v>84</v>
      </c>
      <c r="B580" s="80">
        <v>459</v>
      </c>
      <c r="C580" s="60" t="s">
        <v>927</v>
      </c>
      <c r="D580" s="73">
        <v>270</v>
      </c>
      <c r="E580" s="73">
        <v>80.549899999999994</v>
      </c>
      <c r="F580" s="73">
        <v>80.549899999999994</v>
      </c>
      <c r="G580" s="23">
        <f t="shared" si="63"/>
        <v>0</v>
      </c>
      <c r="H580" s="23">
        <f t="shared" si="64"/>
        <v>189.45010000000002</v>
      </c>
      <c r="I580" s="23">
        <f t="shared" si="65"/>
        <v>29.833296296296297</v>
      </c>
    </row>
    <row r="581" spans="1:9" s="90" customFormat="1" ht="23.25" customHeight="1">
      <c r="A581" s="68" t="s">
        <v>468</v>
      </c>
      <c r="B581" s="80">
        <v>459</v>
      </c>
      <c r="C581" s="60" t="s">
        <v>928</v>
      </c>
      <c r="D581" s="73">
        <v>65</v>
      </c>
      <c r="E581" s="73">
        <v>22.392790000000002</v>
      </c>
      <c r="F581" s="73">
        <v>22.392790000000002</v>
      </c>
      <c r="G581" s="23">
        <f t="shared" si="63"/>
        <v>0</v>
      </c>
      <c r="H581" s="23">
        <f t="shared" si="64"/>
        <v>42.607209999999995</v>
      </c>
      <c r="I581" s="23">
        <f t="shared" si="65"/>
        <v>34.450446153846151</v>
      </c>
    </row>
    <row r="582" spans="1:9" s="90" customFormat="1" ht="23.25" customHeight="1">
      <c r="A582" s="68" t="s">
        <v>880</v>
      </c>
      <c r="B582" s="80">
        <v>459</v>
      </c>
      <c r="C582" s="60" t="s">
        <v>929</v>
      </c>
      <c r="D582" s="73">
        <v>10</v>
      </c>
      <c r="E582" s="73">
        <v>0</v>
      </c>
      <c r="F582" s="73">
        <v>0</v>
      </c>
      <c r="G582" s="23">
        <f t="shared" si="63"/>
        <v>0</v>
      </c>
      <c r="H582" s="23">
        <f t="shared" si="64"/>
        <v>10</v>
      </c>
      <c r="I582" s="23">
        <f t="shared" si="65"/>
        <v>0</v>
      </c>
    </row>
    <row r="583" spans="1:9" s="90" customFormat="1" ht="23.25" customHeight="1">
      <c r="A583" s="68" t="s">
        <v>880</v>
      </c>
      <c r="B583" s="80">
        <v>459</v>
      </c>
      <c r="C583" s="60" t="s">
        <v>929</v>
      </c>
      <c r="D583" s="73">
        <v>405.84</v>
      </c>
      <c r="E583" s="73">
        <v>119.929</v>
      </c>
      <c r="F583" s="73">
        <v>119.929</v>
      </c>
      <c r="G583" s="23">
        <f t="shared" si="63"/>
        <v>0</v>
      </c>
      <c r="H583" s="23">
        <f t="shared" si="64"/>
        <v>285.91099999999994</v>
      </c>
      <c r="I583" s="23">
        <f t="shared" si="65"/>
        <v>29.550808200275974</v>
      </c>
    </row>
    <row r="584" spans="1:9" s="90" customFormat="1" ht="23.25" customHeight="1">
      <c r="A584" s="68" t="s">
        <v>92</v>
      </c>
      <c r="B584" s="80">
        <v>459</v>
      </c>
      <c r="C584" s="60" t="s">
        <v>930</v>
      </c>
      <c r="D584" s="73">
        <v>4.66</v>
      </c>
      <c r="E584" s="73">
        <v>0</v>
      </c>
      <c r="F584" s="73">
        <v>0</v>
      </c>
      <c r="G584" s="23">
        <f t="shared" si="63"/>
        <v>0</v>
      </c>
      <c r="H584" s="23">
        <f t="shared" si="64"/>
        <v>4.66</v>
      </c>
      <c r="I584" s="23">
        <f t="shared" si="65"/>
        <v>0</v>
      </c>
    </row>
    <row r="585" spans="1:9" s="90" customFormat="1" ht="23.25" customHeight="1">
      <c r="A585" s="68" t="s">
        <v>94</v>
      </c>
      <c r="B585" s="80">
        <v>459</v>
      </c>
      <c r="C585" s="60" t="s">
        <v>931</v>
      </c>
      <c r="D585" s="73">
        <v>400</v>
      </c>
      <c r="E585" s="73">
        <v>206.053</v>
      </c>
      <c r="F585" s="73">
        <v>206.053</v>
      </c>
      <c r="G585" s="23">
        <f t="shared" si="63"/>
        <v>0</v>
      </c>
      <c r="H585" s="23">
        <f t="shared" si="64"/>
        <v>193.947</v>
      </c>
      <c r="I585" s="23">
        <f t="shared" si="65"/>
        <v>51.513249999999999</v>
      </c>
    </row>
    <row r="586" spans="1:9" s="90" customFormat="1" ht="162" customHeight="1">
      <c r="A586" s="71" t="s">
        <v>730</v>
      </c>
      <c r="B586" s="80">
        <v>459</v>
      </c>
      <c r="C586" s="60" t="s">
        <v>932</v>
      </c>
      <c r="D586" s="73">
        <v>1004.734</v>
      </c>
      <c r="E586" s="73">
        <v>1004.734</v>
      </c>
      <c r="F586" s="73">
        <v>1004.734</v>
      </c>
      <c r="G586" s="23">
        <f t="shared" si="63"/>
        <v>0</v>
      </c>
      <c r="H586" s="23">
        <f t="shared" si="64"/>
        <v>0</v>
      </c>
      <c r="I586" s="23">
        <f t="shared" si="65"/>
        <v>100</v>
      </c>
    </row>
    <row r="587" spans="1:9" s="90" customFormat="1" ht="156.75" customHeight="1">
      <c r="A587" s="71" t="s">
        <v>730</v>
      </c>
      <c r="B587" s="80">
        <v>459</v>
      </c>
      <c r="C587" s="60" t="s">
        <v>932</v>
      </c>
      <c r="D587" s="73">
        <v>303.42971999999997</v>
      </c>
      <c r="E587" s="73">
        <v>303.42971999999997</v>
      </c>
      <c r="F587" s="73">
        <v>303.42971999999997</v>
      </c>
      <c r="G587" s="23">
        <f t="shared" si="63"/>
        <v>0</v>
      </c>
      <c r="H587" s="23">
        <f t="shared" si="64"/>
        <v>0</v>
      </c>
      <c r="I587" s="23">
        <f t="shared" si="65"/>
        <v>100</v>
      </c>
    </row>
    <row r="588" spans="1:9" s="90" customFormat="1" ht="24.75" customHeight="1">
      <c r="A588" s="68" t="s">
        <v>80</v>
      </c>
      <c r="B588" s="80">
        <v>459</v>
      </c>
      <c r="C588" s="60" t="s">
        <v>356</v>
      </c>
      <c r="D588" s="73">
        <v>3048.8125399999999</v>
      </c>
      <c r="E588" s="73">
        <v>1963.9594300000001</v>
      </c>
      <c r="F588" s="73">
        <v>1963.9594300000001</v>
      </c>
      <c r="G588" s="23">
        <f t="shared" si="63"/>
        <v>0</v>
      </c>
      <c r="H588" s="23">
        <f t="shared" si="64"/>
        <v>1084.8531099999998</v>
      </c>
      <c r="I588" s="23">
        <f t="shared" si="65"/>
        <v>64.41719207832962</v>
      </c>
    </row>
    <row r="589" spans="1:9" s="90" customFormat="1" ht="24.75" customHeight="1">
      <c r="A589" s="68" t="s">
        <v>80</v>
      </c>
      <c r="B589" s="80">
        <v>459</v>
      </c>
      <c r="C589" s="60" t="s">
        <v>356</v>
      </c>
      <c r="D589" s="73">
        <v>920.70137999999997</v>
      </c>
      <c r="E589" s="73">
        <v>492.62862999999999</v>
      </c>
      <c r="F589" s="73">
        <v>492.62862999999999</v>
      </c>
      <c r="G589" s="23">
        <f t="shared" si="63"/>
        <v>0</v>
      </c>
      <c r="H589" s="23">
        <f t="shared" si="64"/>
        <v>428.07274999999998</v>
      </c>
      <c r="I589" s="23">
        <f t="shared" si="65"/>
        <v>53.505799024652269</v>
      </c>
    </row>
    <row r="590" spans="1:9" s="90" customFormat="1" ht="36.75" customHeight="1">
      <c r="A590" s="68" t="s">
        <v>82</v>
      </c>
      <c r="B590" s="80">
        <v>459</v>
      </c>
      <c r="C590" s="60" t="s">
        <v>357</v>
      </c>
      <c r="D590" s="73">
        <v>240</v>
      </c>
      <c r="E590" s="73">
        <v>99.4</v>
      </c>
      <c r="F590" s="73">
        <v>99.4</v>
      </c>
      <c r="G590" s="23">
        <f t="shared" si="63"/>
        <v>0</v>
      </c>
      <c r="H590" s="23">
        <f t="shared" si="64"/>
        <v>140.6</v>
      </c>
      <c r="I590" s="23">
        <f t="shared" si="65"/>
        <v>41.416666666666671</v>
      </c>
    </row>
    <row r="591" spans="1:9" s="90" customFormat="1" ht="33.75" customHeight="1">
      <c r="A591" s="68" t="s">
        <v>48</v>
      </c>
      <c r="B591" s="80">
        <v>459</v>
      </c>
      <c r="C591" s="60" t="s">
        <v>358</v>
      </c>
      <c r="D591" s="73">
        <v>80</v>
      </c>
      <c r="E591" s="73">
        <v>4.34</v>
      </c>
      <c r="F591" s="73">
        <v>4.34</v>
      </c>
      <c r="G591" s="23">
        <f t="shared" si="63"/>
        <v>0</v>
      </c>
      <c r="H591" s="23">
        <f t="shared" si="64"/>
        <v>75.66</v>
      </c>
      <c r="I591" s="23">
        <f t="shared" si="65"/>
        <v>5.4249999999999998</v>
      </c>
    </row>
    <row r="592" spans="1:9" s="90" customFormat="1" ht="51.75" customHeight="1">
      <c r="A592" s="68" t="s">
        <v>729</v>
      </c>
      <c r="B592" s="80">
        <v>459</v>
      </c>
      <c r="C592" s="60" t="s">
        <v>933</v>
      </c>
      <c r="D592" s="73">
        <v>25</v>
      </c>
      <c r="E592" s="73">
        <v>0</v>
      </c>
      <c r="F592" s="73">
        <v>0</v>
      </c>
      <c r="G592" s="23">
        <f t="shared" si="63"/>
        <v>0</v>
      </c>
      <c r="H592" s="23">
        <f t="shared" si="64"/>
        <v>25</v>
      </c>
      <c r="I592" s="23">
        <f t="shared" si="65"/>
        <v>0</v>
      </c>
    </row>
    <row r="593" spans="1:9" s="90" customFormat="1" ht="163.5" customHeight="1">
      <c r="A593" s="71" t="s">
        <v>730</v>
      </c>
      <c r="B593" s="80">
        <v>459</v>
      </c>
      <c r="C593" s="60" t="s">
        <v>934</v>
      </c>
      <c r="D593" s="73">
        <v>399.46</v>
      </c>
      <c r="E593" s="73">
        <v>399.46</v>
      </c>
      <c r="F593" s="73">
        <v>399.46</v>
      </c>
      <c r="G593" s="23">
        <f t="shared" si="63"/>
        <v>0</v>
      </c>
      <c r="H593" s="23">
        <f t="shared" si="64"/>
        <v>0</v>
      </c>
      <c r="I593" s="23">
        <f t="shared" si="65"/>
        <v>100</v>
      </c>
    </row>
    <row r="594" spans="1:9" s="90" customFormat="1" ht="165.75" customHeight="1">
      <c r="A594" s="71" t="s">
        <v>730</v>
      </c>
      <c r="B594" s="80">
        <v>459</v>
      </c>
      <c r="C594" s="60" t="s">
        <v>934</v>
      </c>
      <c r="D594" s="73">
        <v>120.63692</v>
      </c>
      <c r="E594" s="73">
        <v>120.63692</v>
      </c>
      <c r="F594" s="73">
        <v>120.63692</v>
      </c>
      <c r="G594" s="23">
        <f t="shared" si="63"/>
        <v>0</v>
      </c>
      <c r="H594" s="23">
        <f t="shared" si="64"/>
        <v>0</v>
      </c>
      <c r="I594" s="23">
        <f t="shared" si="65"/>
        <v>100</v>
      </c>
    </row>
    <row r="595" spans="1:9" s="88" customFormat="1" ht="57.75" customHeight="1">
      <c r="A595" s="201" t="s">
        <v>66</v>
      </c>
      <c r="B595" s="201"/>
      <c r="C595" s="201"/>
      <c r="D595" s="201"/>
      <c r="E595" s="201"/>
      <c r="F595" s="201"/>
      <c r="G595" s="201"/>
      <c r="H595" s="201"/>
      <c r="I595" s="201"/>
    </row>
    <row r="596" spans="1:9" s="87" customFormat="1" ht="30" customHeight="1">
      <c r="A596" s="8" t="s">
        <v>1</v>
      </c>
      <c r="B596" s="10"/>
      <c r="C596" s="123">
        <v>1200000000</v>
      </c>
      <c r="D596" s="120">
        <f>D598+D649+D661</f>
        <v>196696.46217999997</v>
      </c>
      <c r="E596" s="120">
        <f>E598+E649+E661</f>
        <v>38392.778810000003</v>
      </c>
      <c r="F596" s="120">
        <f>F598+F649+F661</f>
        <v>38392.778810000003</v>
      </c>
      <c r="G596" s="120">
        <f t="shared" ref="G596:G649" si="66">E596-F596</f>
        <v>0</v>
      </c>
      <c r="H596" s="120">
        <f t="shared" ref="H596:H649" si="67">D596-F596</f>
        <v>158303.68336999998</v>
      </c>
      <c r="I596" s="120">
        <f t="shared" ref="I596:I649" si="68">F596/D596*100</f>
        <v>19.518794788930254</v>
      </c>
    </row>
    <row r="597" spans="1:9" ht="30" customHeight="1">
      <c r="A597" s="11" t="s">
        <v>5</v>
      </c>
      <c r="B597" s="13"/>
      <c r="C597" s="13"/>
      <c r="D597" s="14"/>
      <c r="E597" s="14"/>
      <c r="F597" s="106"/>
      <c r="G597" s="6"/>
      <c r="H597" s="6"/>
      <c r="I597" s="6"/>
    </row>
    <row r="598" spans="1:9" s="89" customFormat="1" ht="39" customHeight="1">
      <c r="A598" s="15" t="s">
        <v>28</v>
      </c>
      <c r="B598" s="16"/>
      <c r="C598" s="16" t="s">
        <v>248</v>
      </c>
      <c r="D598" s="18">
        <f>SUM(D599:D648)</f>
        <v>166407.19107999996</v>
      </c>
      <c r="E598" s="18">
        <f>SUM(E599:E648)</f>
        <v>30697.293220000003</v>
      </c>
      <c r="F598" s="18">
        <f>SUM(F599:F648)</f>
        <v>30697.293220000003</v>
      </c>
      <c r="G598" s="18">
        <f t="shared" si="66"/>
        <v>0</v>
      </c>
      <c r="H598" s="18">
        <f t="shared" si="67"/>
        <v>135709.89785999997</v>
      </c>
      <c r="I598" s="18">
        <f t="shared" si="68"/>
        <v>18.44709535734086</v>
      </c>
    </row>
    <row r="599" spans="1:9" ht="91.5" customHeight="1">
      <c r="A599" s="71" t="s">
        <v>375</v>
      </c>
      <c r="B599" s="26" t="s">
        <v>17</v>
      </c>
      <c r="C599" s="60" t="s">
        <v>377</v>
      </c>
      <c r="D599" s="73">
        <v>20488.3</v>
      </c>
      <c r="E599" s="73">
        <v>10225.7065</v>
      </c>
      <c r="F599" s="73">
        <v>10225.7065</v>
      </c>
      <c r="G599" s="22">
        <f t="shared" si="66"/>
        <v>0</v>
      </c>
      <c r="H599" s="22">
        <f t="shared" si="67"/>
        <v>10262.593499999999</v>
      </c>
      <c r="I599" s="22">
        <f t="shared" si="68"/>
        <v>49.909980330237261</v>
      </c>
    </row>
    <row r="600" spans="1:9" ht="83.25" customHeight="1">
      <c r="A600" s="71" t="s">
        <v>376</v>
      </c>
      <c r="B600" s="26" t="s">
        <v>17</v>
      </c>
      <c r="C600" s="60" t="s">
        <v>378</v>
      </c>
      <c r="D600" s="73">
        <v>10206.1</v>
      </c>
      <c r="E600" s="73">
        <v>0</v>
      </c>
      <c r="F600" s="73">
        <v>0</v>
      </c>
      <c r="G600" s="22">
        <f t="shared" si="66"/>
        <v>0</v>
      </c>
      <c r="H600" s="22">
        <f t="shared" si="67"/>
        <v>10206.1</v>
      </c>
      <c r="I600" s="22">
        <f t="shared" si="68"/>
        <v>0</v>
      </c>
    </row>
    <row r="601" spans="1:9" ht="83.25" customHeight="1">
      <c r="A601" s="68" t="s">
        <v>935</v>
      </c>
      <c r="B601" s="26" t="s">
        <v>17</v>
      </c>
      <c r="C601" s="60" t="s">
        <v>590</v>
      </c>
      <c r="D601" s="73">
        <v>141.35759999999999</v>
      </c>
      <c r="E601" s="73">
        <v>0</v>
      </c>
      <c r="F601" s="73">
        <v>0</v>
      </c>
      <c r="G601" s="22">
        <f t="shared" si="66"/>
        <v>0</v>
      </c>
      <c r="H601" s="22">
        <f t="shared" si="67"/>
        <v>141.35759999999999</v>
      </c>
      <c r="I601" s="22">
        <f t="shared" si="68"/>
        <v>0</v>
      </c>
    </row>
    <row r="602" spans="1:9" ht="49.5" customHeight="1">
      <c r="A602" s="68" t="s">
        <v>936</v>
      </c>
      <c r="B602" s="26" t="s">
        <v>17</v>
      </c>
      <c r="C602" s="60" t="s">
        <v>980</v>
      </c>
      <c r="D602" s="73">
        <v>652.17600000000004</v>
      </c>
      <c r="E602" s="73">
        <v>0</v>
      </c>
      <c r="F602" s="73">
        <v>0</v>
      </c>
      <c r="G602" s="22">
        <f t="shared" si="66"/>
        <v>0</v>
      </c>
      <c r="H602" s="22">
        <f t="shared" si="67"/>
        <v>652.17600000000004</v>
      </c>
      <c r="I602" s="22">
        <f t="shared" si="68"/>
        <v>0</v>
      </c>
    </row>
    <row r="603" spans="1:9" ht="70.5" customHeight="1">
      <c r="A603" s="68" t="s">
        <v>937</v>
      </c>
      <c r="B603" s="26" t="s">
        <v>17</v>
      </c>
      <c r="C603" s="60" t="s">
        <v>981</v>
      </c>
      <c r="D603" s="73">
        <v>139.5829</v>
      </c>
      <c r="E603" s="73">
        <v>0</v>
      </c>
      <c r="F603" s="73">
        <v>0</v>
      </c>
      <c r="G603" s="22">
        <f t="shared" ref="G603:G648" si="69">E603-F603</f>
        <v>0</v>
      </c>
      <c r="H603" s="22">
        <f t="shared" ref="H603:H648" si="70">D603-F603</f>
        <v>139.5829</v>
      </c>
      <c r="I603" s="22">
        <f t="shared" ref="I603:I648" si="71">F603/D603*100</f>
        <v>0</v>
      </c>
    </row>
    <row r="604" spans="1:9" ht="103.5" customHeight="1">
      <c r="A604" s="71" t="s">
        <v>938</v>
      </c>
      <c r="B604" s="26" t="s">
        <v>17</v>
      </c>
      <c r="C604" s="60" t="s">
        <v>982</v>
      </c>
      <c r="D604" s="73">
        <v>1360.0139999999999</v>
      </c>
      <c r="E604" s="73">
        <v>0</v>
      </c>
      <c r="F604" s="73">
        <v>0</v>
      </c>
      <c r="G604" s="22">
        <f t="shared" si="69"/>
        <v>0</v>
      </c>
      <c r="H604" s="22">
        <f t="shared" si="70"/>
        <v>1360.0139999999999</v>
      </c>
      <c r="I604" s="22">
        <f t="shared" si="71"/>
        <v>0</v>
      </c>
    </row>
    <row r="605" spans="1:9" ht="118.5" customHeight="1">
      <c r="A605" s="71" t="s">
        <v>939</v>
      </c>
      <c r="B605" s="26" t="s">
        <v>17</v>
      </c>
      <c r="C605" s="60" t="s">
        <v>983</v>
      </c>
      <c r="D605" s="73">
        <v>3200.7647999999999</v>
      </c>
      <c r="E605" s="73">
        <v>0</v>
      </c>
      <c r="F605" s="73">
        <v>0</v>
      </c>
      <c r="G605" s="22">
        <f t="shared" si="69"/>
        <v>0</v>
      </c>
      <c r="H605" s="22">
        <f t="shared" si="70"/>
        <v>3200.7647999999999</v>
      </c>
      <c r="I605" s="22">
        <f t="shared" si="71"/>
        <v>0</v>
      </c>
    </row>
    <row r="606" spans="1:9" ht="118.5" customHeight="1">
      <c r="A606" s="71" t="s">
        <v>940</v>
      </c>
      <c r="B606" s="26" t="s">
        <v>17</v>
      </c>
      <c r="C606" s="60" t="s">
        <v>984</v>
      </c>
      <c r="D606" s="73">
        <v>1518.2076</v>
      </c>
      <c r="E606" s="73">
        <v>0</v>
      </c>
      <c r="F606" s="73">
        <v>0</v>
      </c>
      <c r="G606" s="22">
        <f t="shared" si="69"/>
        <v>0</v>
      </c>
      <c r="H606" s="22">
        <f t="shared" si="70"/>
        <v>1518.2076</v>
      </c>
      <c r="I606" s="22">
        <f t="shared" si="71"/>
        <v>0</v>
      </c>
    </row>
    <row r="607" spans="1:9" ht="118.5" customHeight="1">
      <c r="A607" s="71" t="s">
        <v>941</v>
      </c>
      <c r="B607" s="26" t="s">
        <v>17</v>
      </c>
      <c r="C607" s="60" t="s">
        <v>985</v>
      </c>
      <c r="D607" s="73">
        <v>3687.8015999999998</v>
      </c>
      <c r="E607" s="73">
        <v>0</v>
      </c>
      <c r="F607" s="73">
        <v>0</v>
      </c>
      <c r="G607" s="22">
        <f t="shared" si="69"/>
        <v>0</v>
      </c>
      <c r="H607" s="22">
        <f t="shared" si="70"/>
        <v>3687.8015999999998</v>
      </c>
      <c r="I607" s="22">
        <f t="shared" si="71"/>
        <v>0</v>
      </c>
    </row>
    <row r="608" spans="1:9" ht="87.75" customHeight="1">
      <c r="A608" s="71" t="s">
        <v>942</v>
      </c>
      <c r="B608" s="26" t="s">
        <v>17</v>
      </c>
      <c r="C608" s="60" t="s">
        <v>986</v>
      </c>
      <c r="D608" s="73">
        <v>383.08080000000001</v>
      </c>
      <c r="E608" s="73">
        <v>0</v>
      </c>
      <c r="F608" s="73">
        <v>0</v>
      </c>
      <c r="G608" s="22">
        <f t="shared" si="69"/>
        <v>0</v>
      </c>
      <c r="H608" s="22">
        <f t="shared" si="70"/>
        <v>383.08080000000001</v>
      </c>
      <c r="I608" s="22">
        <f t="shared" si="71"/>
        <v>0</v>
      </c>
    </row>
    <row r="609" spans="1:9" ht="92.25" customHeight="1">
      <c r="A609" s="71" t="s">
        <v>943</v>
      </c>
      <c r="B609" s="26" t="s">
        <v>17</v>
      </c>
      <c r="C609" s="60" t="s">
        <v>987</v>
      </c>
      <c r="D609" s="73">
        <v>1408.7846999999999</v>
      </c>
      <c r="E609" s="73">
        <v>0</v>
      </c>
      <c r="F609" s="73">
        <v>0</v>
      </c>
      <c r="G609" s="22">
        <f t="shared" si="69"/>
        <v>0</v>
      </c>
      <c r="H609" s="22">
        <f t="shared" si="70"/>
        <v>1408.7846999999999</v>
      </c>
      <c r="I609" s="22">
        <f t="shared" si="71"/>
        <v>0</v>
      </c>
    </row>
    <row r="610" spans="1:9" ht="118.5" customHeight="1">
      <c r="A610" s="71" t="s">
        <v>944</v>
      </c>
      <c r="B610" s="26" t="s">
        <v>17</v>
      </c>
      <c r="C610" s="60" t="s">
        <v>988</v>
      </c>
      <c r="D610" s="73">
        <v>922.16039999999998</v>
      </c>
      <c r="E610" s="73">
        <v>0</v>
      </c>
      <c r="F610" s="73">
        <v>0</v>
      </c>
      <c r="G610" s="22">
        <f t="shared" si="69"/>
        <v>0</v>
      </c>
      <c r="H610" s="22">
        <f t="shared" si="70"/>
        <v>922.16039999999998</v>
      </c>
      <c r="I610" s="22">
        <f t="shared" si="71"/>
        <v>0</v>
      </c>
    </row>
    <row r="611" spans="1:9" ht="93" customHeight="1">
      <c r="A611" s="71" t="s">
        <v>945</v>
      </c>
      <c r="B611" s="26" t="s">
        <v>17</v>
      </c>
      <c r="C611" s="60" t="s">
        <v>989</v>
      </c>
      <c r="D611" s="73">
        <v>397.08479999999997</v>
      </c>
      <c r="E611" s="73">
        <v>0</v>
      </c>
      <c r="F611" s="73">
        <v>0</v>
      </c>
      <c r="G611" s="22">
        <f t="shared" si="69"/>
        <v>0</v>
      </c>
      <c r="H611" s="22">
        <f t="shared" si="70"/>
        <v>397.08479999999997</v>
      </c>
      <c r="I611" s="22">
        <f t="shared" si="71"/>
        <v>0</v>
      </c>
    </row>
    <row r="612" spans="1:9" ht="103.5" customHeight="1">
      <c r="A612" s="71" t="s">
        <v>946</v>
      </c>
      <c r="B612" s="26" t="s">
        <v>17</v>
      </c>
      <c r="C612" s="60" t="s">
        <v>990</v>
      </c>
      <c r="D612" s="73">
        <v>38.82235</v>
      </c>
      <c r="E612" s="73">
        <v>0</v>
      </c>
      <c r="F612" s="73">
        <v>0</v>
      </c>
      <c r="G612" s="22">
        <f t="shared" si="69"/>
        <v>0</v>
      </c>
      <c r="H612" s="22">
        <f t="shared" si="70"/>
        <v>38.82235</v>
      </c>
      <c r="I612" s="22">
        <f t="shared" si="71"/>
        <v>0</v>
      </c>
    </row>
    <row r="613" spans="1:9" ht="54" customHeight="1">
      <c r="A613" s="68" t="s">
        <v>947</v>
      </c>
      <c r="B613" s="26" t="s">
        <v>17</v>
      </c>
      <c r="C613" s="60" t="s">
        <v>991</v>
      </c>
      <c r="D613" s="73">
        <v>4293.6310599999997</v>
      </c>
      <c r="E613" s="73">
        <v>0</v>
      </c>
      <c r="F613" s="73">
        <v>0</v>
      </c>
      <c r="G613" s="22">
        <f t="shared" si="69"/>
        <v>0</v>
      </c>
      <c r="H613" s="22">
        <f t="shared" si="70"/>
        <v>4293.6310599999997</v>
      </c>
      <c r="I613" s="22">
        <f t="shared" si="71"/>
        <v>0</v>
      </c>
    </row>
    <row r="614" spans="1:9" ht="88.5" customHeight="1">
      <c r="A614" s="71" t="s">
        <v>948</v>
      </c>
      <c r="B614" s="26" t="s">
        <v>17</v>
      </c>
      <c r="C614" s="60" t="s">
        <v>992</v>
      </c>
      <c r="D614" s="73">
        <v>1052.6777</v>
      </c>
      <c r="E614" s="73">
        <v>0</v>
      </c>
      <c r="F614" s="73">
        <v>0</v>
      </c>
      <c r="G614" s="22">
        <f t="shared" si="69"/>
        <v>0</v>
      </c>
      <c r="H614" s="22">
        <f t="shared" si="70"/>
        <v>1052.6777</v>
      </c>
      <c r="I614" s="22">
        <f t="shared" si="71"/>
        <v>0</v>
      </c>
    </row>
    <row r="615" spans="1:9" ht="88.5" customHeight="1">
      <c r="A615" s="71" t="s">
        <v>949</v>
      </c>
      <c r="B615" s="26" t="s">
        <v>17</v>
      </c>
      <c r="C615" s="60" t="s">
        <v>993</v>
      </c>
      <c r="D615" s="73">
        <v>1154.0410999999999</v>
      </c>
      <c r="E615" s="73">
        <v>0</v>
      </c>
      <c r="F615" s="73">
        <v>0</v>
      </c>
      <c r="G615" s="22">
        <f t="shared" si="69"/>
        <v>0</v>
      </c>
      <c r="H615" s="22">
        <f t="shared" si="70"/>
        <v>1154.0410999999999</v>
      </c>
      <c r="I615" s="22">
        <f t="shared" si="71"/>
        <v>0</v>
      </c>
    </row>
    <row r="616" spans="1:9" ht="88.5" customHeight="1">
      <c r="A616" s="71" t="s">
        <v>950</v>
      </c>
      <c r="B616" s="26" t="s">
        <v>17</v>
      </c>
      <c r="C616" s="60" t="s">
        <v>994</v>
      </c>
      <c r="D616" s="73">
        <v>5900.4057000000003</v>
      </c>
      <c r="E616" s="73">
        <v>0</v>
      </c>
      <c r="F616" s="73">
        <v>0</v>
      </c>
      <c r="G616" s="22">
        <f t="shared" si="69"/>
        <v>0</v>
      </c>
      <c r="H616" s="22">
        <f t="shared" si="70"/>
        <v>5900.4057000000003</v>
      </c>
      <c r="I616" s="22">
        <f t="shared" si="71"/>
        <v>0</v>
      </c>
    </row>
    <row r="617" spans="1:9" ht="88.5" customHeight="1">
      <c r="A617" s="68" t="s">
        <v>951</v>
      </c>
      <c r="B617" s="26" t="s">
        <v>17</v>
      </c>
      <c r="C617" s="60" t="s">
        <v>995</v>
      </c>
      <c r="D617" s="73">
        <v>80.324719999999999</v>
      </c>
      <c r="E617" s="73">
        <v>0</v>
      </c>
      <c r="F617" s="73">
        <v>0</v>
      </c>
      <c r="G617" s="22">
        <f t="shared" si="69"/>
        <v>0</v>
      </c>
      <c r="H617" s="22">
        <f t="shared" si="70"/>
        <v>80.324719999999999</v>
      </c>
      <c r="I617" s="22">
        <f t="shared" si="71"/>
        <v>0</v>
      </c>
    </row>
    <row r="618" spans="1:9" ht="68.25" customHeight="1">
      <c r="A618" s="68" t="s">
        <v>952</v>
      </c>
      <c r="B618" s="26" t="s">
        <v>17</v>
      </c>
      <c r="C618" s="60" t="s">
        <v>996</v>
      </c>
      <c r="D618" s="73">
        <v>102.92177</v>
      </c>
      <c r="E618" s="73">
        <v>0</v>
      </c>
      <c r="F618" s="73">
        <v>0</v>
      </c>
      <c r="G618" s="22">
        <f t="shared" si="69"/>
        <v>0</v>
      </c>
      <c r="H618" s="22">
        <f t="shared" si="70"/>
        <v>102.92177</v>
      </c>
      <c r="I618" s="22">
        <f t="shared" si="71"/>
        <v>0</v>
      </c>
    </row>
    <row r="619" spans="1:9" ht="66.75" customHeight="1">
      <c r="A619" s="68" t="s">
        <v>953</v>
      </c>
      <c r="B619" s="26" t="s">
        <v>17</v>
      </c>
      <c r="C619" s="60" t="s">
        <v>997</v>
      </c>
      <c r="D619" s="73">
        <v>295.69049999999999</v>
      </c>
      <c r="E619" s="73">
        <v>0</v>
      </c>
      <c r="F619" s="73">
        <v>0</v>
      </c>
      <c r="G619" s="22">
        <f t="shared" si="69"/>
        <v>0</v>
      </c>
      <c r="H619" s="22">
        <f t="shared" si="70"/>
        <v>295.69049999999999</v>
      </c>
      <c r="I619" s="22">
        <f t="shared" si="71"/>
        <v>0</v>
      </c>
    </row>
    <row r="620" spans="1:9" ht="66.75" customHeight="1">
      <c r="A620" s="68" t="s">
        <v>954</v>
      </c>
      <c r="B620" s="26" t="s">
        <v>17</v>
      </c>
      <c r="C620" s="60" t="s">
        <v>998</v>
      </c>
      <c r="D620" s="73">
        <v>42.66563</v>
      </c>
      <c r="E620" s="73">
        <v>0</v>
      </c>
      <c r="F620" s="73">
        <v>0</v>
      </c>
      <c r="G620" s="22">
        <f t="shared" si="69"/>
        <v>0</v>
      </c>
      <c r="H620" s="22">
        <f t="shared" si="70"/>
        <v>42.66563</v>
      </c>
      <c r="I620" s="22">
        <f t="shared" si="71"/>
        <v>0</v>
      </c>
    </row>
    <row r="621" spans="1:9" ht="66.75" customHeight="1">
      <c r="A621" s="68" t="s">
        <v>955</v>
      </c>
      <c r="B621" s="26" t="s">
        <v>17</v>
      </c>
      <c r="C621" s="60" t="s">
        <v>999</v>
      </c>
      <c r="D621" s="73">
        <v>82.441569999999999</v>
      </c>
      <c r="E621" s="73">
        <v>0</v>
      </c>
      <c r="F621" s="73">
        <v>0</v>
      </c>
      <c r="G621" s="22">
        <f t="shared" si="69"/>
        <v>0</v>
      </c>
      <c r="H621" s="22">
        <f t="shared" si="70"/>
        <v>82.441569999999999</v>
      </c>
      <c r="I621" s="22">
        <f t="shared" si="71"/>
        <v>0</v>
      </c>
    </row>
    <row r="622" spans="1:9" ht="74.25" customHeight="1">
      <c r="A622" s="68" t="s">
        <v>956</v>
      </c>
      <c r="B622" s="26" t="s">
        <v>17</v>
      </c>
      <c r="C622" s="60" t="s">
        <v>1000</v>
      </c>
      <c r="D622" s="73">
        <v>261.61439999999999</v>
      </c>
      <c r="E622" s="73">
        <v>0</v>
      </c>
      <c r="F622" s="73">
        <v>0</v>
      </c>
      <c r="G622" s="22">
        <f t="shared" si="69"/>
        <v>0</v>
      </c>
      <c r="H622" s="22">
        <f t="shared" si="70"/>
        <v>261.61439999999999</v>
      </c>
      <c r="I622" s="22">
        <f t="shared" si="71"/>
        <v>0</v>
      </c>
    </row>
    <row r="623" spans="1:9" ht="91.5" customHeight="1">
      <c r="A623" s="71" t="s">
        <v>957</v>
      </c>
      <c r="B623" s="26" t="s">
        <v>17</v>
      </c>
      <c r="C623" s="60" t="s">
        <v>1001</v>
      </c>
      <c r="D623" s="73">
        <v>71.167299999999997</v>
      </c>
      <c r="E623" s="73">
        <v>0</v>
      </c>
      <c r="F623" s="73">
        <v>0</v>
      </c>
      <c r="G623" s="22">
        <f t="shared" si="69"/>
        <v>0</v>
      </c>
      <c r="H623" s="22">
        <f t="shared" si="70"/>
        <v>71.167299999999997</v>
      </c>
      <c r="I623" s="22">
        <f t="shared" si="71"/>
        <v>0</v>
      </c>
    </row>
    <row r="624" spans="1:9" ht="51.75" customHeight="1">
      <c r="A624" s="68" t="s">
        <v>958</v>
      </c>
      <c r="B624" s="26" t="s">
        <v>17</v>
      </c>
      <c r="C624" s="60" t="s">
        <v>1002</v>
      </c>
      <c r="D624" s="73">
        <v>220.30080000000001</v>
      </c>
      <c r="E624" s="73">
        <v>0</v>
      </c>
      <c r="F624" s="73">
        <v>0</v>
      </c>
      <c r="G624" s="22">
        <f t="shared" si="69"/>
        <v>0</v>
      </c>
      <c r="H624" s="22">
        <f t="shared" si="70"/>
        <v>220.30080000000001</v>
      </c>
      <c r="I624" s="22">
        <f t="shared" si="71"/>
        <v>0</v>
      </c>
    </row>
    <row r="625" spans="1:9" ht="93.75" customHeight="1">
      <c r="A625" s="71" t="s">
        <v>959</v>
      </c>
      <c r="B625" s="26" t="s">
        <v>17</v>
      </c>
      <c r="C625" s="60" t="s">
        <v>1003</v>
      </c>
      <c r="D625" s="73">
        <v>1113.2571</v>
      </c>
      <c r="E625" s="73">
        <v>0</v>
      </c>
      <c r="F625" s="73">
        <v>0</v>
      </c>
      <c r="G625" s="22">
        <f t="shared" si="69"/>
        <v>0</v>
      </c>
      <c r="H625" s="22">
        <f t="shared" si="70"/>
        <v>1113.2571</v>
      </c>
      <c r="I625" s="22">
        <f t="shared" si="71"/>
        <v>0</v>
      </c>
    </row>
    <row r="626" spans="1:9" ht="28.5" customHeight="1">
      <c r="A626" s="68" t="s">
        <v>960</v>
      </c>
      <c r="B626" s="26" t="s">
        <v>17</v>
      </c>
      <c r="C626" s="60" t="s">
        <v>1004</v>
      </c>
      <c r="D626" s="73">
        <v>6296.5050000000001</v>
      </c>
      <c r="E626" s="73">
        <v>0</v>
      </c>
      <c r="F626" s="73">
        <v>0</v>
      </c>
      <c r="G626" s="22">
        <f t="shared" si="69"/>
        <v>0</v>
      </c>
      <c r="H626" s="22">
        <f t="shared" si="70"/>
        <v>6296.5050000000001</v>
      </c>
      <c r="I626" s="22">
        <f t="shared" si="71"/>
        <v>0</v>
      </c>
    </row>
    <row r="627" spans="1:9" ht="67.5" customHeight="1">
      <c r="A627" s="68" t="s">
        <v>589</v>
      </c>
      <c r="B627" s="26" t="s">
        <v>17</v>
      </c>
      <c r="C627" s="60" t="s">
        <v>591</v>
      </c>
      <c r="D627" s="73">
        <v>374.71940000000001</v>
      </c>
      <c r="E627" s="73">
        <v>0</v>
      </c>
      <c r="F627" s="73">
        <v>0</v>
      </c>
      <c r="G627" s="22">
        <f t="shared" si="69"/>
        <v>0</v>
      </c>
      <c r="H627" s="22">
        <f t="shared" si="70"/>
        <v>374.71940000000001</v>
      </c>
      <c r="I627" s="22">
        <f t="shared" si="71"/>
        <v>0</v>
      </c>
    </row>
    <row r="628" spans="1:9" ht="45.75" customHeight="1">
      <c r="A628" s="68" t="s">
        <v>961</v>
      </c>
      <c r="B628" s="26" t="s">
        <v>17</v>
      </c>
      <c r="C628" s="60" t="s">
        <v>1005</v>
      </c>
      <c r="D628" s="73">
        <v>38.267829999999996</v>
      </c>
      <c r="E628" s="73">
        <v>0</v>
      </c>
      <c r="F628" s="73">
        <v>0</v>
      </c>
      <c r="G628" s="22">
        <f t="shared" si="69"/>
        <v>0</v>
      </c>
      <c r="H628" s="22">
        <f t="shared" si="70"/>
        <v>38.267829999999996</v>
      </c>
      <c r="I628" s="22">
        <f t="shared" si="71"/>
        <v>0</v>
      </c>
    </row>
    <row r="629" spans="1:9" ht="72.75" customHeight="1">
      <c r="A629" s="68" t="s">
        <v>962</v>
      </c>
      <c r="B629" s="26" t="s">
        <v>17</v>
      </c>
      <c r="C629" s="60" t="s">
        <v>1006</v>
      </c>
      <c r="D629" s="73">
        <v>141.47045</v>
      </c>
      <c r="E629" s="73">
        <v>0</v>
      </c>
      <c r="F629" s="73">
        <v>0</v>
      </c>
      <c r="G629" s="22">
        <f t="shared" si="69"/>
        <v>0</v>
      </c>
      <c r="H629" s="22">
        <f t="shared" si="70"/>
        <v>141.47045</v>
      </c>
      <c r="I629" s="22">
        <f t="shared" si="71"/>
        <v>0</v>
      </c>
    </row>
    <row r="630" spans="1:9" ht="94.5" customHeight="1">
      <c r="A630" s="71" t="s">
        <v>963</v>
      </c>
      <c r="B630" s="26" t="s">
        <v>17</v>
      </c>
      <c r="C630" s="60" t="s">
        <v>1007</v>
      </c>
      <c r="D630" s="73">
        <v>102.45326</v>
      </c>
      <c r="E630" s="73">
        <v>0</v>
      </c>
      <c r="F630" s="73">
        <v>0</v>
      </c>
      <c r="G630" s="22">
        <f t="shared" si="69"/>
        <v>0</v>
      </c>
      <c r="H630" s="22">
        <f t="shared" si="70"/>
        <v>102.45326</v>
      </c>
      <c r="I630" s="22">
        <f t="shared" si="71"/>
        <v>0</v>
      </c>
    </row>
    <row r="631" spans="1:9" ht="73.5" customHeight="1">
      <c r="A631" s="68" t="s">
        <v>964</v>
      </c>
      <c r="B631" s="26" t="s">
        <v>17</v>
      </c>
      <c r="C631" s="60" t="s">
        <v>1008</v>
      </c>
      <c r="D631" s="73">
        <v>269.05579</v>
      </c>
      <c r="E631" s="73">
        <v>0</v>
      </c>
      <c r="F631" s="73">
        <v>0</v>
      </c>
      <c r="G631" s="22">
        <f t="shared" si="69"/>
        <v>0</v>
      </c>
      <c r="H631" s="22">
        <f t="shared" si="70"/>
        <v>269.05579</v>
      </c>
      <c r="I631" s="22">
        <f t="shared" si="71"/>
        <v>0</v>
      </c>
    </row>
    <row r="632" spans="1:9" ht="69" customHeight="1">
      <c r="A632" s="68" t="s">
        <v>965</v>
      </c>
      <c r="B632" s="26" t="s">
        <v>17</v>
      </c>
      <c r="C632" s="60" t="s">
        <v>1009</v>
      </c>
      <c r="D632" s="73">
        <v>114.14945</v>
      </c>
      <c r="E632" s="73">
        <v>0</v>
      </c>
      <c r="F632" s="73">
        <v>0</v>
      </c>
      <c r="G632" s="22">
        <f t="shared" si="69"/>
        <v>0</v>
      </c>
      <c r="H632" s="22">
        <f t="shared" si="70"/>
        <v>114.14945</v>
      </c>
      <c r="I632" s="22">
        <f t="shared" si="71"/>
        <v>0</v>
      </c>
    </row>
    <row r="633" spans="1:9" ht="67.5" customHeight="1">
      <c r="A633" s="68" t="s">
        <v>966</v>
      </c>
      <c r="B633" s="26" t="s">
        <v>17</v>
      </c>
      <c r="C633" s="60" t="s">
        <v>1010</v>
      </c>
      <c r="D633" s="73">
        <v>132.86539999999999</v>
      </c>
      <c r="E633" s="73">
        <v>0</v>
      </c>
      <c r="F633" s="73">
        <v>0</v>
      </c>
      <c r="G633" s="22">
        <f t="shared" si="69"/>
        <v>0</v>
      </c>
      <c r="H633" s="22">
        <f t="shared" si="70"/>
        <v>132.86539999999999</v>
      </c>
      <c r="I633" s="22">
        <f t="shared" si="71"/>
        <v>0</v>
      </c>
    </row>
    <row r="634" spans="1:9" ht="41.25" customHeight="1">
      <c r="A634" s="68" t="s">
        <v>967</v>
      </c>
      <c r="B634" s="26" t="s">
        <v>17</v>
      </c>
      <c r="C634" s="60" t="s">
        <v>1011</v>
      </c>
      <c r="D634" s="73">
        <v>513.69600000000003</v>
      </c>
      <c r="E634" s="73">
        <v>0</v>
      </c>
      <c r="F634" s="73">
        <v>0</v>
      </c>
      <c r="G634" s="22">
        <f t="shared" si="69"/>
        <v>0</v>
      </c>
      <c r="H634" s="22">
        <f t="shared" si="70"/>
        <v>513.69600000000003</v>
      </c>
      <c r="I634" s="22">
        <f t="shared" si="71"/>
        <v>0</v>
      </c>
    </row>
    <row r="635" spans="1:9" ht="41.25" customHeight="1">
      <c r="A635" s="68" t="s">
        <v>968</v>
      </c>
      <c r="B635" s="26" t="s">
        <v>17</v>
      </c>
      <c r="C635" s="60" t="s">
        <v>1012</v>
      </c>
      <c r="D635" s="73">
        <v>75.381410000000002</v>
      </c>
      <c r="E635" s="73">
        <v>0</v>
      </c>
      <c r="F635" s="73">
        <v>0</v>
      </c>
      <c r="G635" s="22">
        <f t="shared" si="69"/>
        <v>0</v>
      </c>
      <c r="H635" s="22">
        <f t="shared" si="70"/>
        <v>75.381410000000002</v>
      </c>
      <c r="I635" s="22">
        <f t="shared" si="71"/>
        <v>0</v>
      </c>
    </row>
    <row r="636" spans="1:9" ht="41.25" customHeight="1">
      <c r="A636" s="68" t="s">
        <v>969</v>
      </c>
      <c r="B636" s="26" t="s">
        <v>17</v>
      </c>
      <c r="C636" s="60" t="s">
        <v>1013</v>
      </c>
      <c r="D636" s="73">
        <v>367.52519999999998</v>
      </c>
      <c r="E636" s="73">
        <v>0</v>
      </c>
      <c r="F636" s="73">
        <v>0</v>
      </c>
      <c r="G636" s="22">
        <f t="shared" si="69"/>
        <v>0</v>
      </c>
      <c r="H636" s="22">
        <f t="shared" si="70"/>
        <v>367.52519999999998</v>
      </c>
      <c r="I636" s="22">
        <f t="shared" si="71"/>
        <v>0</v>
      </c>
    </row>
    <row r="637" spans="1:9" ht="64.5" customHeight="1">
      <c r="A637" s="68" t="s">
        <v>970</v>
      </c>
      <c r="B637" s="26" t="s">
        <v>17</v>
      </c>
      <c r="C637" s="60" t="s">
        <v>1014</v>
      </c>
      <c r="D637" s="73">
        <v>1649.2452000000001</v>
      </c>
      <c r="E637" s="73">
        <v>0</v>
      </c>
      <c r="F637" s="73">
        <v>0</v>
      </c>
      <c r="G637" s="22">
        <f t="shared" si="69"/>
        <v>0</v>
      </c>
      <c r="H637" s="22">
        <f t="shared" si="70"/>
        <v>1649.2452000000001</v>
      </c>
      <c r="I637" s="22">
        <f t="shared" si="71"/>
        <v>0</v>
      </c>
    </row>
    <row r="638" spans="1:9" ht="64.5" customHeight="1">
      <c r="A638" s="68" t="s">
        <v>971</v>
      </c>
      <c r="B638" s="26" t="s">
        <v>17</v>
      </c>
      <c r="C638" s="60" t="s">
        <v>1015</v>
      </c>
      <c r="D638" s="73">
        <v>210.1824</v>
      </c>
      <c r="E638" s="73">
        <v>0</v>
      </c>
      <c r="F638" s="73">
        <v>0</v>
      </c>
      <c r="G638" s="22">
        <f t="shared" si="69"/>
        <v>0</v>
      </c>
      <c r="H638" s="22">
        <f t="shared" si="70"/>
        <v>210.1824</v>
      </c>
      <c r="I638" s="22">
        <f t="shared" si="71"/>
        <v>0</v>
      </c>
    </row>
    <row r="639" spans="1:9" ht="64.5" customHeight="1">
      <c r="A639" s="68" t="s">
        <v>972</v>
      </c>
      <c r="B639" s="26" t="s">
        <v>17</v>
      </c>
      <c r="C639" s="60" t="s">
        <v>1016</v>
      </c>
      <c r="D639" s="73">
        <v>1821.12</v>
      </c>
      <c r="E639" s="73">
        <v>0</v>
      </c>
      <c r="F639" s="73">
        <v>0</v>
      </c>
      <c r="G639" s="22">
        <f t="shared" si="69"/>
        <v>0</v>
      </c>
      <c r="H639" s="22">
        <f t="shared" si="70"/>
        <v>1821.12</v>
      </c>
      <c r="I639" s="22">
        <f t="shared" si="71"/>
        <v>0</v>
      </c>
    </row>
    <row r="640" spans="1:9" ht="21" customHeight="1">
      <c r="A640" s="68" t="s">
        <v>973</v>
      </c>
      <c r="B640" s="26" t="s">
        <v>17</v>
      </c>
      <c r="C640" s="60" t="s">
        <v>1017</v>
      </c>
      <c r="D640" s="73">
        <v>3443.8670000000002</v>
      </c>
      <c r="E640" s="73">
        <v>0</v>
      </c>
      <c r="F640" s="73">
        <v>0</v>
      </c>
      <c r="G640" s="22">
        <f t="shared" si="69"/>
        <v>0</v>
      </c>
      <c r="H640" s="22">
        <f t="shared" si="70"/>
        <v>3443.8670000000002</v>
      </c>
      <c r="I640" s="22">
        <f t="shared" si="71"/>
        <v>0</v>
      </c>
    </row>
    <row r="641" spans="1:9" ht="21" customHeight="1">
      <c r="A641" s="68" t="s">
        <v>974</v>
      </c>
      <c r="B641" s="26" t="s">
        <v>17</v>
      </c>
      <c r="C641" s="60" t="s">
        <v>1018</v>
      </c>
      <c r="D641" s="73">
        <v>18934.624</v>
      </c>
      <c r="E641" s="73">
        <v>0</v>
      </c>
      <c r="F641" s="73">
        <v>0</v>
      </c>
      <c r="G641" s="22">
        <f t="shared" si="69"/>
        <v>0</v>
      </c>
      <c r="H641" s="22">
        <f t="shared" si="70"/>
        <v>18934.624</v>
      </c>
      <c r="I641" s="22">
        <f t="shared" si="71"/>
        <v>0</v>
      </c>
    </row>
    <row r="642" spans="1:9" ht="21" customHeight="1">
      <c r="A642" s="68" t="s">
        <v>975</v>
      </c>
      <c r="B642" s="26" t="s">
        <v>17</v>
      </c>
      <c r="C642" s="60" t="s">
        <v>1019</v>
      </c>
      <c r="D642" s="73">
        <v>12697.394</v>
      </c>
      <c r="E642" s="73">
        <v>0</v>
      </c>
      <c r="F642" s="73">
        <v>0</v>
      </c>
      <c r="G642" s="22">
        <f t="shared" si="69"/>
        <v>0</v>
      </c>
      <c r="H642" s="22">
        <f t="shared" si="70"/>
        <v>12697.394</v>
      </c>
      <c r="I642" s="22">
        <f t="shared" si="71"/>
        <v>0</v>
      </c>
    </row>
    <row r="643" spans="1:9" ht="120.75" customHeight="1">
      <c r="A643" s="71" t="s">
        <v>976</v>
      </c>
      <c r="B643" s="26" t="s">
        <v>17</v>
      </c>
      <c r="C643" s="60" t="s">
        <v>1020</v>
      </c>
      <c r="D643" s="73">
        <v>6593.7276000000002</v>
      </c>
      <c r="E643" s="73">
        <v>0</v>
      </c>
      <c r="F643" s="73">
        <v>0</v>
      </c>
      <c r="G643" s="22">
        <f t="shared" si="69"/>
        <v>0</v>
      </c>
      <c r="H643" s="22">
        <f t="shared" si="70"/>
        <v>6593.7276000000002</v>
      </c>
      <c r="I643" s="22">
        <f t="shared" si="71"/>
        <v>0</v>
      </c>
    </row>
    <row r="644" spans="1:9" ht="30" customHeight="1">
      <c r="A644" s="68" t="s">
        <v>977</v>
      </c>
      <c r="B644" s="26" t="s">
        <v>17</v>
      </c>
      <c r="C644" s="60" t="s">
        <v>1021</v>
      </c>
      <c r="D644" s="73">
        <v>7554.3329999999996</v>
      </c>
      <c r="E644" s="73">
        <v>0</v>
      </c>
      <c r="F644" s="73">
        <v>0</v>
      </c>
      <c r="G644" s="22">
        <f t="shared" si="69"/>
        <v>0</v>
      </c>
      <c r="H644" s="22">
        <f t="shared" si="70"/>
        <v>7554.3329999999996</v>
      </c>
      <c r="I644" s="22">
        <f t="shared" si="71"/>
        <v>0</v>
      </c>
    </row>
    <row r="645" spans="1:9" ht="58.5" customHeight="1">
      <c r="A645" s="68" t="s">
        <v>978</v>
      </c>
      <c r="B645" s="26" t="s">
        <v>17</v>
      </c>
      <c r="C645" s="60" t="s">
        <v>1022</v>
      </c>
      <c r="D645" s="73">
        <v>483.17039</v>
      </c>
      <c r="E645" s="73">
        <v>0</v>
      </c>
      <c r="F645" s="73">
        <v>0</v>
      </c>
      <c r="G645" s="22">
        <f t="shared" si="69"/>
        <v>0</v>
      </c>
      <c r="H645" s="22">
        <f t="shared" si="70"/>
        <v>483.17039</v>
      </c>
      <c r="I645" s="22">
        <f t="shared" si="71"/>
        <v>0</v>
      </c>
    </row>
    <row r="646" spans="1:9" ht="129.75" customHeight="1">
      <c r="A646" s="71" t="s">
        <v>979</v>
      </c>
      <c r="B646" s="26" t="s">
        <v>17</v>
      </c>
      <c r="C646" s="60" t="s">
        <v>245</v>
      </c>
      <c r="D646" s="73">
        <v>36440.983</v>
      </c>
      <c r="E646" s="73">
        <v>17977.616000000002</v>
      </c>
      <c r="F646" s="73">
        <v>17977.616000000002</v>
      </c>
      <c r="G646" s="22">
        <f t="shared" si="69"/>
        <v>0</v>
      </c>
      <c r="H646" s="22">
        <f t="shared" si="70"/>
        <v>18463.366999999998</v>
      </c>
      <c r="I646" s="22">
        <f t="shared" si="71"/>
        <v>49.333510020846589</v>
      </c>
    </row>
    <row r="647" spans="1:9" ht="96" customHeight="1">
      <c r="A647" s="71" t="s">
        <v>381</v>
      </c>
      <c r="B647" s="26" t="s">
        <v>17</v>
      </c>
      <c r="C647" s="60" t="s">
        <v>379</v>
      </c>
      <c r="D647" s="73">
        <v>5000</v>
      </c>
      <c r="E647" s="73">
        <v>2493.9707199999998</v>
      </c>
      <c r="F647" s="73">
        <v>2493.9707199999998</v>
      </c>
      <c r="G647" s="22">
        <f t="shared" si="69"/>
        <v>0</v>
      </c>
      <c r="H647" s="22">
        <f t="shared" si="70"/>
        <v>2506.0292800000002</v>
      </c>
      <c r="I647" s="22">
        <f t="shared" si="71"/>
        <v>49.879414399999995</v>
      </c>
    </row>
    <row r="648" spans="1:9" ht="94.5" customHeight="1">
      <c r="A648" s="71" t="s">
        <v>382</v>
      </c>
      <c r="B648" s="26" t="s">
        <v>17</v>
      </c>
      <c r="C648" s="60" t="s">
        <v>380</v>
      </c>
      <c r="D648" s="73">
        <v>3937.0783999999999</v>
      </c>
      <c r="E648" s="73">
        <v>0</v>
      </c>
      <c r="F648" s="73">
        <v>0</v>
      </c>
      <c r="G648" s="22">
        <f t="shared" si="69"/>
        <v>0</v>
      </c>
      <c r="H648" s="22">
        <f t="shared" si="70"/>
        <v>3937.0783999999999</v>
      </c>
      <c r="I648" s="22">
        <f t="shared" si="71"/>
        <v>0</v>
      </c>
    </row>
    <row r="649" spans="1:9" s="89" customFormat="1" ht="68.25" customHeight="1">
      <c r="A649" s="15" t="s">
        <v>30</v>
      </c>
      <c r="B649" s="16"/>
      <c r="C649" s="16" t="s">
        <v>247</v>
      </c>
      <c r="D649" s="18">
        <f>SUM(D650:D660)</f>
        <v>4733.1802500000003</v>
      </c>
      <c r="E649" s="18">
        <f>SUM(E650:E660)</f>
        <v>338.47288000000003</v>
      </c>
      <c r="F649" s="18">
        <f>SUM(F650:F660)</f>
        <v>338.47288000000003</v>
      </c>
      <c r="G649" s="18">
        <f t="shared" si="66"/>
        <v>0</v>
      </c>
      <c r="H649" s="18">
        <f t="shared" si="67"/>
        <v>4394.7073700000001</v>
      </c>
      <c r="I649" s="18">
        <f t="shared" si="68"/>
        <v>7.1510667695361905</v>
      </c>
    </row>
    <row r="650" spans="1:9" s="90" customFormat="1" ht="46.5" customHeight="1">
      <c r="A650" s="68" t="s">
        <v>1025</v>
      </c>
      <c r="B650" s="74">
        <v>441</v>
      </c>
      <c r="C650" s="60" t="s">
        <v>516</v>
      </c>
      <c r="D650" s="73">
        <v>876.57240000000002</v>
      </c>
      <c r="E650" s="73">
        <v>95.704800000000006</v>
      </c>
      <c r="F650" s="73">
        <v>95.704800000000006</v>
      </c>
      <c r="G650" s="23">
        <f t="shared" ref="G650:G660" si="72">E650-F650</f>
        <v>0</v>
      </c>
      <c r="H650" s="23">
        <f t="shared" ref="H650:H660" si="73">D650-F650</f>
        <v>780.86760000000004</v>
      </c>
      <c r="I650" s="23">
        <f t="shared" ref="I650:I660" si="74">F650/D650*100</f>
        <v>10.918071342424197</v>
      </c>
    </row>
    <row r="651" spans="1:9" s="90" customFormat="1" ht="46.5" customHeight="1">
      <c r="A651" s="68" t="s">
        <v>1026</v>
      </c>
      <c r="B651" s="74">
        <v>441</v>
      </c>
      <c r="C651" s="60" t="s">
        <v>1036</v>
      </c>
      <c r="D651" s="73">
        <v>51.915599999999998</v>
      </c>
      <c r="E651" s="73">
        <v>0</v>
      </c>
      <c r="F651" s="73">
        <v>0</v>
      </c>
      <c r="G651" s="23">
        <f t="shared" si="72"/>
        <v>0</v>
      </c>
      <c r="H651" s="23">
        <f t="shared" si="73"/>
        <v>51.915599999999998</v>
      </c>
      <c r="I651" s="23">
        <f t="shared" si="74"/>
        <v>0</v>
      </c>
    </row>
    <row r="652" spans="1:9" s="90" customFormat="1" ht="46.5" customHeight="1">
      <c r="A652" s="68" t="s">
        <v>1027</v>
      </c>
      <c r="B652" s="74">
        <v>441</v>
      </c>
      <c r="C652" s="60" t="s">
        <v>1037</v>
      </c>
      <c r="D652" s="73">
        <v>115.6476</v>
      </c>
      <c r="E652" s="73">
        <v>110.4</v>
      </c>
      <c r="F652" s="73">
        <v>110.4</v>
      </c>
      <c r="G652" s="23">
        <f t="shared" si="72"/>
        <v>0</v>
      </c>
      <c r="H652" s="23">
        <f t="shared" si="73"/>
        <v>5.2475999999999914</v>
      </c>
      <c r="I652" s="23">
        <f t="shared" si="74"/>
        <v>95.462422047668966</v>
      </c>
    </row>
    <row r="653" spans="1:9" s="90" customFormat="1" ht="46.5" customHeight="1">
      <c r="A653" s="68" t="s">
        <v>1028</v>
      </c>
      <c r="B653" s="74">
        <v>441</v>
      </c>
      <c r="C653" s="60" t="s">
        <v>1038</v>
      </c>
      <c r="D653" s="73">
        <v>14.78148</v>
      </c>
      <c r="E653" s="73">
        <v>0</v>
      </c>
      <c r="F653" s="73">
        <v>0</v>
      </c>
      <c r="G653" s="23">
        <f t="shared" si="72"/>
        <v>0</v>
      </c>
      <c r="H653" s="23">
        <f t="shared" si="73"/>
        <v>14.78148</v>
      </c>
      <c r="I653" s="23">
        <f t="shared" si="74"/>
        <v>0</v>
      </c>
    </row>
    <row r="654" spans="1:9" s="90" customFormat="1" ht="38.25" customHeight="1">
      <c r="A654" s="68" t="s">
        <v>1029</v>
      </c>
      <c r="B654" s="74">
        <v>441</v>
      </c>
      <c r="C654" s="60" t="s">
        <v>1039</v>
      </c>
      <c r="D654" s="73">
        <v>26.145600000000002</v>
      </c>
      <c r="E654" s="73">
        <v>0</v>
      </c>
      <c r="F654" s="73">
        <v>0</v>
      </c>
      <c r="G654" s="23">
        <f t="shared" si="72"/>
        <v>0</v>
      </c>
      <c r="H654" s="23">
        <f t="shared" si="73"/>
        <v>26.145600000000002</v>
      </c>
      <c r="I654" s="23">
        <f t="shared" si="74"/>
        <v>0</v>
      </c>
    </row>
    <row r="655" spans="1:9" s="90" customFormat="1" ht="38.25" customHeight="1">
      <c r="A655" s="68" t="s">
        <v>1030</v>
      </c>
      <c r="B655" s="74">
        <v>441</v>
      </c>
      <c r="C655" s="60" t="s">
        <v>1040</v>
      </c>
      <c r="D655" s="73">
        <v>180.81093999999999</v>
      </c>
      <c r="E655" s="73">
        <v>0</v>
      </c>
      <c r="F655" s="73">
        <v>0</v>
      </c>
      <c r="G655" s="23">
        <f t="shared" si="72"/>
        <v>0</v>
      </c>
      <c r="H655" s="23">
        <f t="shared" si="73"/>
        <v>180.81093999999999</v>
      </c>
      <c r="I655" s="23">
        <f t="shared" si="74"/>
        <v>0</v>
      </c>
    </row>
    <row r="656" spans="1:9" s="90" customFormat="1" ht="38.25" customHeight="1">
      <c r="A656" s="68" t="s">
        <v>1031</v>
      </c>
      <c r="B656" s="74">
        <v>441</v>
      </c>
      <c r="C656" s="60" t="s">
        <v>1041</v>
      </c>
      <c r="D656" s="73">
        <v>169.32804999999999</v>
      </c>
      <c r="E656" s="73">
        <v>0</v>
      </c>
      <c r="F656" s="73">
        <v>0</v>
      </c>
      <c r="G656" s="23">
        <f t="shared" si="72"/>
        <v>0</v>
      </c>
      <c r="H656" s="23">
        <f t="shared" si="73"/>
        <v>169.32804999999999</v>
      </c>
      <c r="I656" s="23">
        <f t="shared" si="74"/>
        <v>0</v>
      </c>
    </row>
    <row r="657" spans="1:9" s="90" customFormat="1" ht="38.25" customHeight="1">
      <c r="A657" s="68" t="s">
        <v>1032</v>
      </c>
      <c r="B657" s="74">
        <v>441</v>
      </c>
      <c r="C657" s="60" t="s">
        <v>1042</v>
      </c>
      <c r="D657" s="73">
        <v>236.3364</v>
      </c>
      <c r="E657" s="73">
        <v>0</v>
      </c>
      <c r="F657" s="73">
        <v>0</v>
      </c>
      <c r="G657" s="23">
        <f t="shared" si="72"/>
        <v>0</v>
      </c>
      <c r="H657" s="23">
        <f t="shared" si="73"/>
        <v>236.3364</v>
      </c>
      <c r="I657" s="23">
        <f t="shared" si="74"/>
        <v>0</v>
      </c>
    </row>
    <row r="658" spans="1:9" s="90" customFormat="1" ht="38.25" customHeight="1">
      <c r="A658" s="68" t="s">
        <v>1033</v>
      </c>
      <c r="B658" s="74">
        <v>441</v>
      </c>
      <c r="C658" s="60" t="s">
        <v>1043</v>
      </c>
      <c r="D658" s="73">
        <v>374.16717999999997</v>
      </c>
      <c r="E658" s="73">
        <v>0</v>
      </c>
      <c r="F658" s="73">
        <v>0</v>
      </c>
      <c r="G658" s="23">
        <f t="shared" si="72"/>
        <v>0</v>
      </c>
      <c r="H658" s="23">
        <f t="shared" si="73"/>
        <v>374.16717999999997</v>
      </c>
      <c r="I658" s="23">
        <f t="shared" si="74"/>
        <v>0</v>
      </c>
    </row>
    <row r="659" spans="1:9" s="90" customFormat="1" ht="45" customHeight="1">
      <c r="A659" s="68" t="s">
        <v>1034</v>
      </c>
      <c r="B659" s="74">
        <v>441</v>
      </c>
      <c r="C659" s="60" t="s">
        <v>1044</v>
      </c>
      <c r="D659" s="73">
        <v>2167.4749999999999</v>
      </c>
      <c r="E659" s="73">
        <v>0</v>
      </c>
      <c r="F659" s="73">
        <v>0</v>
      </c>
      <c r="G659" s="23">
        <f t="shared" si="72"/>
        <v>0</v>
      </c>
      <c r="H659" s="23">
        <f t="shared" si="73"/>
        <v>2167.4749999999999</v>
      </c>
      <c r="I659" s="23">
        <f t="shared" si="74"/>
        <v>0</v>
      </c>
    </row>
    <row r="660" spans="1:9" s="90" customFormat="1" ht="108.75" customHeight="1">
      <c r="A660" s="71" t="s">
        <v>1035</v>
      </c>
      <c r="B660" s="74">
        <v>441</v>
      </c>
      <c r="C660" s="60" t="s">
        <v>592</v>
      </c>
      <c r="D660" s="73">
        <v>520</v>
      </c>
      <c r="E660" s="73">
        <v>132.36807999999999</v>
      </c>
      <c r="F660" s="73">
        <v>132.36807999999999</v>
      </c>
      <c r="G660" s="23">
        <f t="shared" si="72"/>
        <v>0</v>
      </c>
      <c r="H660" s="23">
        <f t="shared" si="73"/>
        <v>387.63192000000004</v>
      </c>
      <c r="I660" s="23">
        <f t="shared" si="74"/>
        <v>25.455400000000001</v>
      </c>
    </row>
    <row r="661" spans="1:9" ht="60" customHeight="1">
      <c r="A661" s="15" t="s">
        <v>29</v>
      </c>
      <c r="B661" s="16"/>
      <c r="C661" s="16" t="s">
        <v>246</v>
      </c>
      <c r="D661" s="18">
        <f>SUM(D662:D664)</f>
        <v>25556.090849999997</v>
      </c>
      <c r="E661" s="18">
        <f t="shared" ref="E661:F661" si="75">SUM(E662:E664)</f>
        <v>7357.01271</v>
      </c>
      <c r="F661" s="18">
        <f t="shared" si="75"/>
        <v>7357.01271</v>
      </c>
      <c r="G661" s="18">
        <f t="shared" ref="G661:G664" si="76">E661-F661</f>
        <v>0</v>
      </c>
      <c r="H661" s="18">
        <f t="shared" ref="H661:H664" si="77">D661-F661</f>
        <v>18199.078139999998</v>
      </c>
      <c r="I661" s="18">
        <f t="shared" ref="I661:I664" si="78">F661/D661*100</f>
        <v>28.787707608262792</v>
      </c>
    </row>
    <row r="662" spans="1:9" ht="232.5" customHeight="1">
      <c r="A662" s="71" t="s">
        <v>1023</v>
      </c>
      <c r="B662" s="67">
        <v>441</v>
      </c>
      <c r="C662" s="60" t="s">
        <v>1024</v>
      </c>
      <c r="D662" s="73">
        <v>11.89085</v>
      </c>
      <c r="E662" s="73">
        <v>11.89085</v>
      </c>
      <c r="F662" s="73">
        <v>11.89085</v>
      </c>
      <c r="G662" s="22">
        <f t="shared" si="76"/>
        <v>0</v>
      </c>
      <c r="H662" s="22">
        <f t="shared" si="77"/>
        <v>0</v>
      </c>
      <c r="I662" s="22">
        <f>F662/D662*100</f>
        <v>100</v>
      </c>
    </row>
    <row r="663" spans="1:9" ht="54" customHeight="1">
      <c r="A663" s="68" t="s">
        <v>593</v>
      </c>
      <c r="B663" s="67">
        <v>441</v>
      </c>
      <c r="C663" s="60" t="s">
        <v>595</v>
      </c>
      <c r="D663" s="73">
        <v>0.1</v>
      </c>
      <c r="E663" s="73">
        <v>0</v>
      </c>
      <c r="F663" s="73">
        <v>0</v>
      </c>
      <c r="G663" s="22">
        <f t="shared" si="76"/>
        <v>0</v>
      </c>
      <c r="H663" s="22">
        <f t="shared" si="77"/>
        <v>0.1</v>
      </c>
      <c r="I663" s="22">
        <f>F663/D663*100</f>
        <v>0</v>
      </c>
    </row>
    <row r="664" spans="1:9" ht="111" customHeight="1">
      <c r="A664" s="71" t="s">
        <v>594</v>
      </c>
      <c r="B664" s="67">
        <v>441</v>
      </c>
      <c r="C664" s="60" t="s">
        <v>596</v>
      </c>
      <c r="D664" s="73">
        <v>25544.1</v>
      </c>
      <c r="E664" s="73">
        <v>7345.1218600000002</v>
      </c>
      <c r="F664" s="73">
        <v>7345.1218600000002</v>
      </c>
      <c r="G664" s="22">
        <f t="shared" si="76"/>
        <v>0</v>
      </c>
      <c r="H664" s="22">
        <f t="shared" si="77"/>
        <v>18198.978139999999</v>
      </c>
      <c r="I664" s="22">
        <f t="shared" si="78"/>
        <v>28.754670785034513</v>
      </c>
    </row>
    <row r="665" spans="1:9" s="88" customFormat="1" ht="42.75" customHeight="1">
      <c r="A665" s="201" t="s">
        <v>67</v>
      </c>
      <c r="B665" s="217"/>
      <c r="C665" s="217"/>
      <c r="D665" s="217"/>
      <c r="E665" s="217"/>
      <c r="F665" s="217"/>
      <c r="G665" s="217"/>
      <c r="H665" s="217"/>
      <c r="I665" s="217"/>
    </row>
    <row r="666" spans="1:9" s="87" customFormat="1" ht="27" customHeight="1">
      <c r="A666" s="8" t="s">
        <v>1</v>
      </c>
      <c r="B666" s="41"/>
      <c r="C666" s="124">
        <v>1500000000</v>
      </c>
      <c r="D666" s="125">
        <f>D668+D672+D670</f>
        <v>24794.909</v>
      </c>
      <c r="E666" s="125">
        <f>E668+E672+E670</f>
        <v>5095.4898800000001</v>
      </c>
      <c r="F666" s="125">
        <f>F668+F672</f>
        <v>5095.4898800000001</v>
      </c>
      <c r="G666" s="125">
        <f>E666-F666</f>
        <v>0</v>
      </c>
      <c r="H666" s="125">
        <f t="shared" ref="H666" si="79">D666-F666</f>
        <v>19699.419119999999</v>
      </c>
      <c r="I666" s="125">
        <f>F666/D666*100</f>
        <v>20.550548824357453</v>
      </c>
    </row>
    <row r="667" spans="1:9" ht="30.75" customHeight="1">
      <c r="A667" s="11" t="s">
        <v>5</v>
      </c>
      <c r="B667" s="42"/>
      <c r="C667" s="43"/>
      <c r="D667" s="44"/>
      <c r="E667" s="44"/>
      <c r="F667" s="115"/>
      <c r="G667" s="44"/>
      <c r="H667" s="44"/>
      <c r="I667" s="44"/>
    </row>
    <row r="668" spans="1:9" s="89" customFormat="1" ht="52.5" customHeight="1">
      <c r="A668" s="15" t="s">
        <v>31</v>
      </c>
      <c r="B668" s="16"/>
      <c r="C668" s="45" t="s">
        <v>249</v>
      </c>
      <c r="D668" s="18">
        <f>SUM(D669:D669)</f>
        <v>23884.909</v>
      </c>
      <c r="E668" s="18">
        <f>SUM(E669:E669)</f>
        <v>5095.4898800000001</v>
      </c>
      <c r="F668" s="18">
        <f>SUM(F669:F669)</f>
        <v>5095.4898800000001</v>
      </c>
      <c r="G668" s="18">
        <f t="shared" ref="G668:G672" si="80">E668-F668</f>
        <v>0</v>
      </c>
      <c r="H668" s="18">
        <f t="shared" ref="H668:H669" si="81">D668-F668</f>
        <v>18789.419119999999</v>
      </c>
      <c r="I668" s="18">
        <f t="shared" ref="I668:I669" si="82">F668/D668*100</f>
        <v>21.333511800275229</v>
      </c>
    </row>
    <row r="669" spans="1:9" ht="101.25" customHeight="1">
      <c r="A669" s="71" t="s">
        <v>597</v>
      </c>
      <c r="B669" s="104">
        <v>441</v>
      </c>
      <c r="C669" s="21" t="s">
        <v>251</v>
      </c>
      <c r="D669" s="73">
        <v>23884.909</v>
      </c>
      <c r="E669" s="73">
        <v>5095.4898800000001</v>
      </c>
      <c r="F669" s="73">
        <v>5095.4898800000001</v>
      </c>
      <c r="G669" s="22">
        <f t="shared" si="80"/>
        <v>0</v>
      </c>
      <c r="H669" s="22">
        <f t="shared" si="81"/>
        <v>18789.419119999999</v>
      </c>
      <c r="I669" s="22">
        <f t="shared" si="82"/>
        <v>21.333511800275229</v>
      </c>
    </row>
    <row r="670" spans="1:9" ht="63" customHeight="1">
      <c r="A670" s="164" t="s">
        <v>517</v>
      </c>
      <c r="B670" s="168"/>
      <c r="C670" s="165" t="s">
        <v>518</v>
      </c>
      <c r="D670" s="132">
        <f>SUM(D671:D671)</f>
        <v>10</v>
      </c>
      <c r="E670" s="132">
        <f>SUM(E671:E671)</f>
        <v>0</v>
      </c>
      <c r="F670" s="137">
        <f>SUM(F671:F671)</f>
        <v>0</v>
      </c>
      <c r="G670" s="18">
        <f t="shared" ref="G670:G671" si="83">E670-F670</f>
        <v>0</v>
      </c>
      <c r="H670" s="18">
        <f t="shared" ref="H670:H671" si="84">D670-F670</f>
        <v>10</v>
      </c>
      <c r="I670" s="18">
        <f t="shared" ref="I670:I671" si="85">F670/D670*100</f>
        <v>0</v>
      </c>
    </row>
    <row r="671" spans="1:9" ht="137.25" customHeight="1">
      <c r="A671" s="71" t="s">
        <v>519</v>
      </c>
      <c r="B671" s="104">
        <v>441</v>
      </c>
      <c r="C671" s="158" t="s">
        <v>520</v>
      </c>
      <c r="D671" s="73">
        <v>10</v>
      </c>
      <c r="E671" s="131">
        <v>0</v>
      </c>
      <c r="F671" s="131">
        <v>0</v>
      </c>
      <c r="G671" s="23">
        <f t="shared" si="83"/>
        <v>0</v>
      </c>
      <c r="H671" s="23">
        <f t="shared" si="84"/>
        <v>10</v>
      </c>
      <c r="I671" s="23">
        <f t="shared" si="85"/>
        <v>0</v>
      </c>
    </row>
    <row r="672" spans="1:9" ht="57.75" customHeight="1">
      <c r="A672" s="15" t="s">
        <v>68</v>
      </c>
      <c r="B672" s="16"/>
      <c r="C672" s="16" t="s">
        <v>250</v>
      </c>
      <c r="D672" s="18">
        <f>SUM(D673)</f>
        <v>900</v>
      </c>
      <c r="E672" s="18">
        <f t="shared" ref="E672:F672" si="86">SUM(E673)</f>
        <v>0</v>
      </c>
      <c r="F672" s="18">
        <f t="shared" si="86"/>
        <v>0</v>
      </c>
      <c r="G672" s="135">
        <f t="shared" si="80"/>
        <v>0</v>
      </c>
      <c r="H672" s="18">
        <f t="shared" ref="H672:H673" si="87">D672-F672</f>
        <v>900</v>
      </c>
      <c r="I672" s="18">
        <f t="shared" ref="I672:I673" si="88">F672/D672*100</f>
        <v>0</v>
      </c>
    </row>
    <row r="673" spans="1:9" ht="58.5" customHeight="1">
      <c r="A673" s="68" t="s">
        <v>69</v>
      </c>
      <c r="B673" s="107">
        <v>441</v>
      </c>
      <c r="C673" s="69" t="s">
        <v>252</v>
      </c>
      <c r="D673" s="73">
        <v>900</v>
      </c>
      <c r="E673" s="131">
        <v>0</v>
      </c>
      <c r="F673" s="131">
        <v>0</v>
      </c>
      <c r="G673" s="23">
        <f>SUM(G674:G674)</f>
        <v>0</v>
      </c>
      <c r="H673" s="23">
        <f t="shared" si="87"/>
        <v>900</v>
      </c>
      <c r="I673" s="23">
        <f t="shared" si="88"/>
        <v>0</v>
      </c>
    </row>
    <row r="674" spans="1:9" s="88" customFormat="1" ht="40.5" customHeight="1">
      <c r="A674" s="212" t="s">
        <v>65</v>
      </c>
      <c r="B674" s="213"/>
      <c r="C674" s="213"/>
      <c r="D674" s="213"/>
      <c r="E674" s="213"/>
      <c r="F674" s="213"/>
      <c r="G674" s="213"/>
      <c r="H674" s="213"/>
      <c r="I674" s="213"/>
    </row>
    <row r="675" spans="1:9" s="88" customFormat="1" ht="18.75" customHeight="1">
      <c r="A675" s="213"/>
      <c r="B675" s="213"/>
      <c r="C675" s="213"/>
      <c r="D675" s="213"/>
      <c r="E675" s="213"/>
      <c r="F675" s="213"/>
      <c r="G675" s="213"/>
      <c r="H675" s="213"/>
      <c r="I675" s="213"/>
    </row>
    <row r="676" spans="1:9" s="87" customFormat="1" ht="25.5" customHeight="1">
      <c r="A676" s="46" t="s">
        <v>1</v>
      </c>
      <c r="B676" s="28"/>
      <c r="C676" s="126" t="s">
        <v>253</v>
      </c>
      <c r="D676" s="125">
        <f>D678+D681+D683+D692+D713+D718</f>
        <v>525581.45200000005</v>
      </c>
      <c r="E676" s="125">
        <f>E678+E681+E683+E692+E713+E718</f>
        <v>30209.783080000001</v>
      </c>
      <c r="F676" s="125">
        <f>F678+F681+F683+F692+F713+F718</f>
        <v>30209.783080000001</v>
      </c>
      <c r="G676" s="125">
        <f>E676-F676</f>
        <v>0</v>
      </c>
      <c r="H676" s="120">
        <f t="shared" ref="H676:H719" si="89">D676-F676</f>
        <v>495371.66892000003</v>
      </c>
      <c r="I676" s="120">
        <f t="shared" ref="I676:I719" si="90">F676/D676*100</f>
        <v>5.7478784620428343</v>
      </c>
    </row>
    <row r="677" spans="1:9" ht="32.25" customHeight="1">
      <c r="A677" s="43" t="s">
        <v>5</v>
      </c>
      <c r="B677" s="30"/>
      <c r="C677" s="47"/>
      <c r="D677" s="48"/>
      <c r="E677" s="48"/>
      <c r="F677" s="114"/>
      <c r="G677" s="48"/>
      <c r="H677" s="48"/>
      <c r="I677" s="48"/>
    </row>
    <row r="678" spans="1:9" ht="45.75" customHeight="1">
      <c r="A678" s="164" t="s">
        <v>521</v>
      </c>
      <c r="B678" s="169"/>
      <c r="C678" s="165" t="s">
        <v>525</v>
      </c>
      <c r="D678" s="18">
        <f>SUM(D679:D680)</f>
        <v>3590.66986</v>
      </c>
      <c r="E678" s="18">
        <f>SUM(E679:E680)</f>
        <v>0</v>
      </c>
      <c r="F678" s="18">
        <f>SUM(F679:F680)</f>
        <v>0</v>
      </c>
      <c r="G678" s="18">
        <f t="shared" ref="G678:G680" si="91">E678-F678</f>
        <v>0</v>
      </c>
      <c r="H678" s="18">
        <f t="shared" ref="H678:H680" si="92">D678-F678</f>
        <v>3590.66986</v>
      </c>
      <c r="I678" s="18">
        <f t="shared" si="90"/>
        <v>0</v>
      </c>
    </row>
    <row r="679" spans="1:9" ht="97.5" customHeight="1">
      <c r="A679" s="71" t="s">
        <v>522</v>
      </c>
      <c r="B679" s="76">
        <v>441</v>
      </c>
      <c r="C679" s="60" t="s">
        <v>523</v>
      </c>
      <c r="D679" s="73">
        <v>3500</v>
      </c>
      <c r="E679" s="73">
        <v>0</v>
      </c>
      <c r="F679" s="73">
        <v>0</v>
      </c>
      <c r="G679" s="23">
        <f t="shared" si="91"/>
        <v>0</v>
      </c>
      <c r="H679" s="23">
        <f t="shared" si="92"/>
        <v>3500</v>
      </c>
      <c r="I679" s="23">
        <f>F679/D679*100</f>
        <v>0</v>
      </c>
    </row>
    <row r="680" spans="1:9" ht="74.25" customHeight="1">
      <c r="A680" s="68" t="s">
        <v>428</v>
      </c>
      <c r="B680" s="76">
        <v>441</v>
      </c>
      <c r="C680" s="60" t="s">
        <v>524</v>
      </c>
      <c r="D680" s="73">
        <v>90.66986</v>
      </c>
      <c r="E680" s="73">
        <v>0</v>
      </c>
      <c r="F680" s="73">
        <v>0</v>
      </c>
      <c r="G680" s="23">
        <f t="shared" si="91"/>
        <v>0</v>
      </c>
      <c r="H680" s="23">
        <f t="shared" si="92"/>
        <v>90.66986</v>
      </c>
      <c r="I680" s="23">
        <f t="shared" si="90"/>
        <v>0</v>
      </c>
    </row>
    <row r="681" spans="1:9" ht="77.25" customHeight="1">
      <c r="A681" s="171" t="s">
        <v>526</v>
      </c>
      <c r="B681" s="188"/>
      <c r="C681" s="189" t="s">
        <v>527</v>
      </c>
      <c r="D681" s="190">
        <f>D682</f>
        <v>5442.8616000000002</v>
      </c>
      <c r="E681" s="190">
        <f>E682</f>
        <v>5442.8616000000002</v>
      </c>
      <c r="F681" s="132">
        <f>F682</f>
        <v>5442.8616000000002</v>
      </c>
      <c r="G681" s="18">
        <f t="shared" ref="G681:G682" si="93">E681-F681</f>
        <v>0</v>
      </c>
      <c r="H681" s="18">
        <f t="shared" ref="H681:H682" si="94">D681-F681</f>
        <v>0</v>
      </c>
      <c r="I681" s="176">
        <f t="shared" ref="I681:I682" si="95">F681/D681*100</f>
        <v>100</v>
      </c>
    </row>
    <row r="682" spans="1:9" ht="106.5" customHeight="1">
      <c r="A682" s="71" t="s">
        <v>528</v>
      </c>
      <c r="B682" s="170" t="s">
        <v>17</v>
      </c>
      <c r="C682" s="60" t="s">
        <v>529</v>
      </c>
      <c r="D682" s="73">
        <v>5442.8616000000002</v>
      </c>
      <c r="E682" s="73">
        <v>5442.8616000000002</v>
      </c>
      <c r="F682" s="73">
        <v>5442.8616000000002</v>
      </c>
      <c r="G682" s="23">
        <f t="shared" si="93"/>
        <v>0</v>
      </c>
      <c r="H682" s="23">
        <f t="shared" si="94"/>
        <v>0</v>
      </c>
      <c r="I682" s="23">
        <f t="shared" si="95"/>
        <v>100</v>
      </c>
    </row>
    <row r="683" spans="1:9" s="89" customFormat="1" ht="54" customHeight="1">
      <c r="A683" s="15" t="s">
        <v>32</v>
      </c>
      <c r="B683" s="16"/>
      <c r="C683" s="16" t="s">
        <v>254</v>
      </c>
      <c r="D683" s="18">
        <f>SUM(D684:D691)</f>
        <v>450430.23014</v>
      </c>
      <c r="E683" s="18">
        <f>SUM(E684:E691)</f>
        <v>10576.81603</v>
      </c>
      <c r="F683" s="18">
        <f>SUM(F684:F691)</f>
        <v>10576.81603</v>
      </c>
      <c r="G683" s="18">
        <f t="shared" ref="G683:G719" si="96">E683-F683</f>
        <v>0</v>
      </c>
      <c r="H683" s="18">
        <f t="shared" si="89"/>
        <v>439853.41411000001</v>
      </c>
      <c r="I683" s="18">
        <f t="shared" si="90"/>
        <v>2.348158565359296</v>
      </c>
    </row>
    <row r="684" spans="1:9" s="89" customFormat="1" ht="83.25" customHeight="1">
      <c r="A684" s="68" t="s">
        <v>598</v>
      </c>
      <c r="B684" s="76">
        <v>441</v>
      </c>
      <c r="C684" s="60" t="s">
        <v>600</v>
      </c>
      <c r="D684" s="73">
        <v>2159.5583999999999</v>
      </c>
      <c r="E684" s="73">
        <v>2159.5583999999999</v>
      </c>
      <c r="F684" s="73">
        <v>2159.5583999999999</v>
      </c>
      <c r="G684" s="23">
        <f t="shared" si="96"/>
        <v>0</v>
      </c>
      <c r="H684" s="23">
        <f t="shared" si="89"/>
        <v>0</v>
      </c>
      <c r="I684" s="23">
        <f t="shared" si="90"/>
        <v>100</v>
      </c>
    </row>
    <row r="685" spans="1:9" s="89" customFormat="1" ht="44.25" customHeight="1">
      <c r="A685" s="68" t="s">
        <v>1045</v>
      </c>
      <c r="B685" s="76">
        <v>441</v>
      </c>
      <c r="C685" s="60" t="s">
        <v>601</v>
      </c>
      <c r="D685" s="73">
        <v>91627.465129999997</v>
      </c>
      <c r="E685" s="73">
        <v>955.14239999999995</v>
      </c>
      <c r="F685" s="73">
        <v>955.14239999999995</v>
      </c>
      <c r="G685" s="23">
        <f t="shared" si="96"/>
        <v>0</v>
      </c>
      <c r="H685" s="23">
        <f t="shared" si="89"/>
        <v>90672.32273</v>
      </c>
      <c r="I685" s="23">
        <f t="shared" si="90"/>
        <v>1.0424193211553487</v>
      </c>
    </row>
    <row r="686" spans="1:9" s="89" customFormat="1" ht="84.75" customHeight="1">
      <c r="A686" s="71" t="s">
        <v>1046</v>
      </c>
      <c r="B686" s="76">
        <v>441</v>
      </c>
      <c r="C686" s="60" t="s">
        <v>1050</v>
      </c>
      <c r="D686" s="73">
        <v>3564.2643699999999</v>
      </c>
      <c r="E686" s="73">
        <v>3359.6761299999998</v>
      </c>
      <c r="F686" s="73">
        <v>3359.6761299999998</v>
      </c>
      <c r="G686" s="23">
        <f t="shared" si="96"/>
        <v>0</v>
      </c>
      <c r="H686" s="23">
        <f t="shared" si="89"/>
        <v>204.58824000000004</v>
      </c>
      <c r="I686" s="23">
        <f t="shared" si="90"/>
        <v>94.26001500556481</v>
      </c>
    </row>
    <row r="687" spans="1:9" s="89" customFormat="1" ht="99.75" customHeight="1">
      <c r="A687" s="71" t="s">
        <v>599</v>
      </c>
      <c r="B687" s="76">
        <v>441</v>
      </c>
      <c r="C687" s="60" t="s">
        <v>602</v>
      </c>
      <c r="D687" s="73">
        <v>2267.53622</v>
      </c>
      <c r="E687" s="73">
        <v>2267.53622</v>
      </c>
      <c r="F687" s="73">
        <v>2267.53622</v>
      </c>
      <c r="G687" s="23">
        <f t="shared" si="96"/>
        <v>0</v>
      </c>
      <c r="H687" s="23">
        <f t="shared" si="89"/>
        <v>0</v>
      </c>
      <c r="I687" s="23">
        <f t="shared" si="90"/>
        <v>100</v>
      </c>
    </row>
    <row r="688" spans="1:9" s="89" customFormat="1" ht="43.5" customHeight="1">
      <c r="A688" s="68" t="s">
        <v>1047</v>
      </c>
      <c r="B688" s="76">
        <v>441</v>
      </c>
      <c r="C688" s="60" t="s">
        <v>603</v>
      </c>
      <c r="D688" s="73">
        <v>98138.855129999996</v>
      </c>
      <c r="E688" s="73">
        <v>1784.586</v>
      </c>
      <c r="F688" s="73">
        <v>1784.586</v>
      </c>
      <c r="G688" s="23">
        <f t="shared" si="96"/>
        <v>0</v>
      </c>
      <c r="H688" s="23">
        <f t="shared" si="89"/>
        <v>96354.269130000001</v>
      </c>
      <c r="I688" s="23">
        <f t="shared" si="90"/>
        <v>1.8184296093897176</v>
      </c>
    </row>
    <row r="689" spans="1:9" s="89" customFormat="1" ht="47.25" customHeight="1">
      <c r="A689" s="68" t="s">
        <v>1048</v>
      </c>
      <c r="B689" s="76">
        <v>441</v>
      </c>
      <c r="C689" s="60" t="s">
        <v>1051</v>
      </c>
      <c r="D689" s="73">
        <v>233374.35842999999</v>
      </c>
      <c r="E689" s="73">
        <v>0</v>
      </c>
      <c r="F689" s="73">
        <v>0</v>
      </c>
      <c r="G689" s="23">
        <f t="shared" si="96"/>
        <v>0</v>
      </c>
      <c r="H689" s="23">
        <f t="shared" si="89"/>
        <v>233374.35842999999</v>
      </c>
      <c r="I689" s="23">
        <f t="shared" si="90"/>
        <v>0</v>
      </c>
    </row>
    <row r="690" spans="1:9" s="89" customFormat="1" ht="120.75" customHeight="1">
      <c r="A690" s="71" t="s">
        <v>1049</v>
      </c>
      <c r="B690" s="76">
        <v>441</v>
      </c>
      <c r="C690" s="60" t="s">
        <v>1052</v>
      </c>
      <c r="D690" s="73">
        <v>15758.171420000001</v>
      </c>
      <c r="E690" s="73">
        <v>0</v>
      </c>
      <c r="F690" s="73">
        <v>0</v>
      </c>
      <c r="G690" s="23">
        <f t="shared" si="96"/>
        <v>0</v>
      </c>
      <c r="H690" s="23">
        <f t="shared" si="89"/>
        <v>15758.171420000001</v>
      </c>
      <c r="I690" s="23">
        <f t="shared" si="90"/>
        <v>0</v>
      </c>
    </row>
    <row r="691" spans="1:9" s="89" customFormat="1" ht="78" customHeight="1">
      <c r="A691" s="68" t="s">
        <v>428</v>
      </c>
      <c r="B691" s="76">
        <v>441</v>
      </c>
      <c r="C691" s="60" t="s">
        <v>439</v>
      </c>
      <c r="D691" s="73">
        <v>3540.0210400000001</v>
      </c>
      <c r="E691" s="73">
        <v>50.316879999999998</v>
      </c>
      <c r="F691" s="73">
        <v>50.316879999999998</v>
      </c>
      <c r="G691" s="23">
        <f t="shared" si="96"/>
        <v>0</v>
      </c>
      <c r="H691" s="23">
        <f t="shared" si="89"/>
        <v>3489.7041600000002</v>
      </c>
      <c r="I691" s="23">
        <f t="shared" si="90"/>
        <v>1.4213723430299159</v>
      </c>
    </row>
    <row r="692" spans="1:9" s="97" customFormat="1" ht="80.25" customHeight="1">
      <c r="A692" s="15" t="s">
        <v>44</v>
      </c>
      <c r="B692" s="16"/>
      <c r="C692" s="16" t="s">
        <v>255</v>
      </c>
      <c r="D692" s="18">
        <f>SUM(D693:D712)</f>
        <v>32473.491469999997</v>
      </c>
      <c r="E692" s="18">
        <f>SUM(E693:E712)</f>
        <v>932.93381999999997</v>
      </c>
      <c r="F692" s="18">
        <f>SUM(F693:F712)</f>
        <v>932.93381999999997</v>
      </c>
      <c r="G692" s="18">
        <f t="shared" si="96"/>
        <v>0</v>
      </c>
      <c r="H692" s="18">
        <f t="shared" si="89"/>
        <v>31540.557649999999</v>
      </c>
      <c r="I692" s="18">
        <f t="shared" si="90"/>
        <v>2.8729088797300184</v>
      </c>
    </row>
    <row r="693" spans="1:9" ht="47.25" customHeight="1">
      <c r="A693" s="68" t="s">
        <v>1053</v>
      </c>
      <c r="B693" s="26" t="s">
        <v>17</v>
      </c>
      <c r="C693" s="60" t="s">
        <v>1071</v>
      </c>
      <c r="D693" s="73">
        <v>2995.9423499999998</v>
      </c>
      <c r="E693" s="73">
        <v>0</v>
      </c>
      <c r="F693" s="73">
        <v>0</v>
      </c>
      <c r="G693" s="23">
        <f t="shared" si="96"/>
        <v>0</v>
      </c>
      <c r="H693" s="23">
        <f t="shared" si="89"/>
        <v>2995.9423499999998</v>
      </c>
      <c r="I693" s="23">
        <f t="shared" si="90"/>
        <v>0</v>
      </c>
    </row>
    <row r="694" spans="1:9" ht="47.25" customHeight="1">
      <c r="A694" s="68" t="s">
        <v>359</v>
      </c>
      <c r="B694" s="26" t="s">
        <v>17</v>
      </c>
      <c r="C694" s="60" t="s">
        <v>385</v>
      </c>
      <c r="D694" s="73">
        <v>950</v>
      </c>
      <c r="E694" s="73">
        <v>350</v>
      </c>
      <c r="F694" s="73">
        <v>350</v>
      </c>
      <c r="G694" s="23">
        <f t="shared" si="96"/>
        <v>0</v>
      </c>
      <c r="H694" s="23">
        <f t="shared" si="89"/>
        <v>600</v>
      </c>
      <c r="I694" s="23">
        <f t="shared" si="90"/>
        <v>36.84210526315789</v>
      </c>
    </row>
    <row r="695" spans="1:9" ht="66" customHeight="1">
      <c r="A695" s="68" t="s">
        <v>360</v>
      </c>
      <c r="B695" s="26" t="s">
        <v>17</v>
      </c>
      <c r="C695" s="60" t="s">
        <v>386</v>
      </c>
      <c r="D695" s="73">
        <v>1772</v>
      </c>
      <c r="E695" s="73">
        <v>582.93381999999997</v>
      </c>
      <c r="F695" s="73">
        <v>582.93381999999997</v>
      </c>
      <c r="G695" s="23">
        <f t="shared" si="96"/>
        <v>0</v>
      </c>
      <c r="H695" s="23">
        <f t="shared" si="89"/>
        <v>1189.06618</v>
      </c>
      <c r="I695" s="23">
        <f t="shared" si="90"/>
        <v>32.896942437923251</v>
      </c>
    </row>
    <row r="696" spans="1:9" ht="34.5" customHeight="1">
      <c r="A696" s="68" t="s">
        <v>1054</v>
      </c>
      <c r="B696" s="26" t="s">
        <v>17</v>
      </c>
      <c r="C696" s="60" t="s">
        <v>1072</v>
      </c>
      <c r="D696" s="73">
        <v>2083.0466799999999</v>
      </c>
      <c r="E696" s="73">
        <v>0</v>
      </c>
      <c r="F696" s="73">
        <v>0</v>
      </c>
      <c r="G696" s="23">
        <f t="shared" si="96"/>
        <v>0</v>
      </c>
      <c r="H696" s="23">
        <f t="shared" si="89"/>
        <v>2083.0466799999999</v>
      </c>
      <c r="I696" s="23">
        <f t="shared" si="90"/>
        <v>0</v>
      </c>
    </row>
    <row r="697" spans="1:9" ht="34.5" customHeight="1">
      <c r="A697" s="68" t="s">
        <v>1055</v>
      </c>
      <c r="B697" s="26" t="s">
        <v>17</v>
      </c>
      <c r="C697" s="60" t="s">
        <v>1073</v>
      </c>
      <c r="D697" s="73">
        <v>2792.2438200000001</v>
      </c>
      <c r="E697" s="73">
        <v>0</v>
      </c>
      <c r="F697" s="73">
        <v>0</v>
      </c>
      <c r="G697" s="23">
        <f t="shared" si="96"/>
        <v>0</v>
      </c>
      <c r="H697" s="23">
        <f t="shared" si="89"/>
        <v>2792.2438200000001</v>
      </c>
      <c r="I697" s="23">
        <f t="shared" si="90"/>
        <v>0</v>
      </c>
    </row>
    <row r="698" spans="1:9" ht="34.5" customHeight="1">
      <c r="A698" s="68" t="s">
        <v>1056</v>
      </c>
      <c r="B698" s="26" t="s">
        <v>17</v>
      </c>
      <c r="C698" s="60" t="s">
        <v>1074</v>
      </c>
      <c r="D698" s="73">
        <v>1357.27504</v>
      </c>
      <c r="E698" s="73">
        <v>0</v>
      </c>
      <c r="F698" s="73">
        <v>0</v>
      </c>
      <c r="G698" s="23">
        <f t="shared" si="96"/>
        <v>0</v>
      </c>
      <c r="H698" s="23">
        <f t="shared" si="89"/>
        <v>1357.27504</v>
      </c>
      <c r="I698" s="23">
        <f t="shared" si="90"/>
        <v>0</v>
      </c>
    </row>
    <row r="699" spans="1:9" ht="41.25" customHeight="1">
      <c r="A699" s="68" t="s">
        <v>1057</v>
      </c>
      <c r="B699" s="26" t="s">
        <v>17</v>
      </c>
      <c r="C699" s="60" t="s">
        <v>1075</v>
      </c>
      <c r="D699" s="73">
        <v>1142.45253</v>
      </c>
      <c r="E699" s="73">
        <v>0</v>
      </c>
      <c r="F699" s="73">
        <v>0</v>
      </c>
      <c r="G699" s="23">
        <f t="shared" si="96"/>
        <v>0</v>
      </c>
      <c r="H699" s="23">
        <f t="shared" si="89"/>
        <v>1142.45253</v>
      </c>
      <c r="I699" s="23">
        <f t="shared" si="90"/>
        <v>0</v>
      </c>
    </row>
    <row r="700" spans="1:9" ht="41.25" customHeight="1">
      <c r="A700" s="68" t="s">
        <v>1058</v>
      </c>
      <c r="B700" s="26" t="s">
        <v>17</v>
      </c>
      <c r="C700" s="60" t="s">
        <v>1076</v>
      </c>
      <c r="D700" s="73">
        <v>1563.5711699999999</v>
      </c>
      <c r="E700" s="73">
        <v>0</v>
      </c>
      <c r="F700" s="73">
        <v>0</v>
      </c>
      <c r="G700" s="23">
        <f t="shared" si="96"/>
        <v>0</v>
      </c>
      <c r="H700" s="23">
        <f t="shared" si="89"/>
        <v>1563.5711699999999</v>
      </c>
      <c r="I700" s="23">
        <f t="shared" si="90"/>
        <v>0</v>
      </c>
    </row>
    <row r="701" spans="1:9" ht="41.25" customHeight="1">
      <c r="A701" s="68" t="s">
        <v>1059</v>
      </c>
      <c r="B701" s="26" t="s">
        <v>17</v>
      </c>
      <c r="C701" s="60" t="s">
        <v>1077</v>
      </c>
      <c r="D701" s="73">
        <v>427.79361</v>
      </c>
      <c r="E701" s="73">
        <v>0</v>
      </c>
      <c r="F701" s="73">
        <v>0</v>
      </c>
      <c r="G701" s="23">
        <f t="shared" si="96"/>
        <v>0</v>
      </c>
      <c r="H701" s="23">
        <f t="shared" si="89"/>
        <v>427.79361</v>
      </c>
      <c r="I701" s="23">
        <f t="shared" si="90"/>
        <v>0</v>
      </c>
    </row>
    <row r="702" spans="1:9" ht="41.25" customHeight="1">
      <c r="A702" s="68" t="s">
        <v>1060</v>
      </c>
      <c r="B702" s="26" t="s">
        <v>17</v>
      </c>
      <c r="C702" s="60" t="s">
        <v>1078</v>
      </c>
      <c r="D702" s="73">
        <v>1702.79935</v>
      </c>
      <c r="E702" s="73">
        <v>0</v>
      </c>
      <c r="F702" s="73">
        <v>0</v>
      </c>
      <c r="G702" s="23">
        <f t="shared" si="96"/>
        <v>0</v>
      </c>
      <c r="H702" s="23">
        <f t="shared" si="89"/>
        <v>1702.79935</v>
      </c>
      <c r="I702" s="23">
        <f t="shared" si="90"/>
        <v>0</v>
      </c>
    </row>
    <row r="703" spans="1:9" ht="29.25" customHeight="1">
      <c r="A703" s="68" t="s">
        <v>1061</v>
      </c>
      <c r="B703" s="26" t="s">
        <v>17</v>
      </c>
      <c r="C703" s="60" t="s">
        <v>1079</v>
      </c>
      <c r="D703" s="73">
        <v>3777.8694500000001</v>
      </c>
      <c r="E703" s="73">
        <v>0</v>
      </c>
      <c r="F703" s="73">
        <v>0</v>
      </c>
      <c r="G703" s="23">
        <f t="shared" si="96"/>
        <v>0</v>
      </c>
      <c r="H703" s="23">
        <f t="shared" si="89"/>
        <v>3777.8694500000001</v>
      </c>
      <c r="I703" s="23">
        <f t="shared" si="90"/>
        <v>0</v>
      </c>
    </row>
    <row r="704" spans="1:9" ht="29.25" customHeight="1">
      <c r="A704" s="68" t="s">
        <v>1062</v>
      </c>
      <c r="B704" s="26" t="s">
        <v>17</v>
      </c>
      <c r="C704" s="60" t="s">
        <v>1080</v>
      </c>
      <c r="D704" s="73">
        <v>1909.2883899999999</v>
      </c>
      <c r="E704" s="73">
        <v>0</v>
      </c>
      <c r="F704" s="73">
        <v>0</v>
      </c>
      <c r="G704" s="23">
        <f t="shared" si="96"/>
        <v>0</v>
      </c>
      <c r="H704" s="23">
        <f t="shared" si="89"/>
        <v>1909.2883899999999</v>
      </c>
      <c r="I704" s="23">
        <f t="shared" si="90"/>
        <v>0</v>
      </c>
    </row>
    <row r="705" spans="1:9" ht="29.25" customHeight="1">
      <c r="A705" s="68" t="s">
        <v>1063</v>
      </c>
      <c r="B705" s="26" t="s">
        <v>17</v>
      </c>
      <c r="C705" s="60" t="s">
        <v>1081</v>
      </c>
      <c r="D705" s="73">
        <v>3179.2935400000001</v>
      </c>
      <c r="E705" s="73">
        <v>0</v>
      </c>
      <c r="F705" s="73">
        <v>0</v>
      </c>
      <c r="G705" s="23">
        <f t="shared" si="96"/>
        <v>0</v>
      </c>
      <c r="H705" s="23">
        <f t="shared" si="89"/>
        <v>3179.2935400000001</v>
      </c>
      <c r="I705" s="23">
        <f t="shared" si="90"/>
        <v>0</v>
      </c>
    </row>
    <row r="706" spans="1:9" ht="29.25" customHeight="1">
      <c r="A706" s="68" t="s">
        <v>1064</v>
      </c>
      <c r="B706" s="26" t="s">
        <v>17</v>
      </c>
      <c r="C706" s="60" t="s">
        <v>1082</v>
      </c>
      <c r="D706" s="73">
        <v>1402.0597700000001</v>
      </c>
      <c r="E706" s="73">
        <v>0</v>
      </c>
      <c r="F706" s="73">
        <v>0</v>
      </c>
      <c r="G706" s="23">
        <f t="shared" si="96"/>
        <v>0</v>
      </c>
      <c r="H706" s="23">
        <f t="shared" si="89"/>
        <v>1402.0597700000001</v>
      </c>
      <c r="I706" s="23">
        <f t="shared" si="90"/>
        <v>0</v>
      </c>
    </row>
    <row r="707" spans="1:9" ht="36" customHeight="1">
      <c r="A707" s="68" t="s">
        <v>1065</v>
      </c>
      <c r="B707" s="26" t="s">
        <v>17</v>
      </c>
      <c r="C707" s="60" t="s">
        <v>1083</v>
      </c>
      <c r="D707" s="73">
        <v>1634.15498</v>
      </c>
      <c r="E707" s="73">
        <v>0</v>
      </c>
      <c r="F707" s="73">
        <v>0</v>
      </c>
      <c r="G707" s="23">
        <f t="shared" si="96"/>
        <v>0</v>
      </c>
      <c r="H707" s="23">
        <f t="shared" si="89"/>
        <v>1634.15498</v>
      </c>
      <c r="I707" s="23">
        <f t="shared" si="90"/>
        <v>0</v>
      </c>
    </row>
    <row r="708" spans="1:9" ht="36" customHeight="1">
      <c r="A708" s="68" t="s">
        <v>1066</v>
      </c>
      <c r="B708" s="26" t="s">
        <v>17</v>
      </c>
      <c r="C708" s="60" t="s">
        <v>1084</v>
      </c>
      <c r="D708" s="73">
        <v>1384.79955</v>
      </c>
      <c r="E708" s="73">
        <v>0</v>
      </c>
      <c r="F708" s="73">
        <v>0</v>
      </c>
      <c r="G708" s="23">
        <f t="shared" si="96"/>
        <v>0</v>
      </c>
      <c r="H708" s="23">
        <f t="shared" si="89"/>
        <v>1384.79955</v>
      </c>
      <c r="I708" s="23">
        <f t="shared" si="90"/>
        <v>0</v>
      </c>
    </row>
    <row r="709" spans="1:9" ht="66" customHeight="1">
      <c r="A709" s="68" t="s">
        <v>1067</v>
      </c>
      <c r="B709" s="26" t="s">
        <v>17</v>
      </c>
      <c r="C709" s="60" t="s">
        <v>1085</v>
      </c>
      <c r="D709" s="73">
        <v>264.44083999999998</v>
      </c>
      <c r="E709" s="73">
        <v>0</v>
      </c>
      <c r="F709" s="73">
        <v>0</v>
      </c>
      <c r="G709" s="23">
        <f t="shared" si="96"/>
        <v>0</v>
      </c>
      <c r="H709" s="23">
        <f t="shared" si="89"/>
        <v>264.44083999999998</v>
      </c>
      <c r="I709" s="23">
        <f t="shared" si="90"/>
        <v>0</v>
      </c>
    </row>
    <row r="710" spans="1:9" ht="36.75" customHeight="1">
      <c r="A710" s="68" t="s">
        <v>1068</v>
      </c>
      <c r="B710" s="26" t="s">
        <v>17</v>
      </c>
      <c r="C710" s="60" t="s">
        <v>1086</v>
      </c>
      <c r="D710" s="73">
        <v>764.98559999999998</v>
      </c>
      <c r="E710" s="73">
        <v>0</v>
      </c>
      <c r="F710" s="73">
        <v>0</v>
      </c>
      <c r="G710" s="23">
        <f t="shared" si="96"/>
        <v>0</v>
      </c>
      <c r="H710" s="23">
        <f t="shared" si="89"/>
        <v>764.98559999999998</v>
      </c>
      <c r="I710" s="23">
        <f t="shared" si="90"/>
        <v>0</v>
      </c>
    </row>
    <row r="711" spans="1:9" ht="41.25" customHeight="1">
      <c r="A711" s="68" t="s">
        <v>1069</v>
      </c>
      <c r="B711" s="26" t="s">
        <v>17</v>
      </c>
      <c r="C711" s="60" t="s">
        <v>1087</v>
      </c>
      <c r="D711" s="73">
        <v>1063.1604</v>
      </c>
      <c r="E711" s="73">
        <v>0</v>
      </c>
      <c r="F711" s="73">
        <v>0</v>
      </c>
      <c r="G711" s="23">
        <f t="shared" si="96"/>
        <v>0</v>
      </c>
      <c r="H711" s="23">
        <f t="shared" si="89"/>
        <v>1063.1604</v>
      </c>
      <c r="I711" s="23">
        <f t="shared" si="90"/>
        <v>0</v>
      </c>
    </row>
    <row r="712" spans="1:9" ht="41.25" customHeight="1">
      <c r="A712" s="68" t="s">
        <v>1070</v>
      </c>
      <c r="B712" s="26" t="s">
        <v>17</v>
      </c>
      <c r="C712" s="60" t="s">
        <v>1088</v>
      </c>
      <c r="D712" s="73">
        <v>306.31439999999998</v>
      </c>
      <c r="E712" s="73">
        <v>0</v>
      </c>
      <c r="F712" s="73">
        <v>0</v>
      </c>
      <c r="G712" s="23">
        <f t="shared" si="96"/>
        <v>0</v>
      </c>
      <c r="H712" s="23">
        <f t="shared" si="89"/>
        <v>306.31439999999998</v>
      </c>
      <c r="I712" s="23">
        <f t="shared" si="90"/>
        <v>0</v>
      </c>
    </row>
    <row r="713" spans="1:9" s="89" customFormat="1" ht="57" customHeight="1">
      <c r="A713" s="15" t="s">
        <v>33</v>
      </c>
      <c r="B713" s="177"/>
      <c r="C713" s="16" t="s">
        <v>256</v>
      </c>
      <c r="D713" s="18">
        <f>SUM(D714:D717)</f>
        <v>4300</v>
      </c>
      <c r="E713" s="18">
        <f>SUM(E714:E717)</f>
        <v>500</v>
      </c>
      <c r="F713" s="18">
        <f>SUM(F714:F717)</f>
        <v>500</v>
      </c>
      <c r="G713" s="18">
        <f t="shared" si="96"/>
        <v>0</v>
      </c>
      <c r="H713" s="18">
        <f t="shared" si="89"/>
        <v>3800</v>
      </c>
      <c r="I713" s="18">
        <f t="shared" si="90"/>
        <v>11.627906976744185</v>
      </c>
    </row>
    <row r="714" spans="1:9" s="90" customFormat="1" ht="41.25" customHeight="1">
      <c r="A714" s="68" t="s">
        <v>604</v>
      </c>
      <c r="B714" s="107">
        <v>441</v>
      </c>
      <c r="C714" s="60" t="s">
        <v>606</v>
      </c>
      <c r="D714" s="73">
        <v>400</v>
      </c>
      <c r="E714" s="73">
        <v>0</v>
      </c>
      <c r="F714" s="73">
        <v>0</v>
      </c>
      <c r="G714" s="23">
        <f t="shared" si="96"/>
        <v>0</v>
      </c>
      <c r="H714" s="23">
        <f t="shared" si="89"/>
        <v>400</v>
      </c>
      <c r="I714" s="23">
        <f t="shared" si="90"/>
        <v>0</v>
      </c>
    </row>
    <row r="715" spans="1:9" s="90" customFormat="1" ht="27" customHeight="1">
      <c r="A715" s="68" t="s">
        <v>530</v>
      </c>
      <c r="B715" s="107">
        <v>441</v>
      </c>
      <c r="C715" s="60" t="s">
        <v>257</v>
      </c>
      <c r="D715" s="73">
        <v>1300</v>
      </c>
      <c r="E715" s="73">
        <v>0</v>
      </c>
      <c r="F715" s="73">
        <v>0</v>
      </c>
      <c r="G715" s="23">
        <f t="shared" si="96"/>
        <v>0</v>
      </c>
      <c r="H715" s="23">
        <f t="shared" si="89"/>
        <v>1300</v>
      </c>
      <c r="I715" s="23">
        <f t="shared" si="90"/>
        <v>0</v>
      </c>
    </row>
    <row r="716" spans="1:9" s="90" customFormat="1" ht="60" customHeight="1">
      <c r="A716" s="68" t="s">
        <v>605</v>
      </c>
      <c r="B716" s="107">
        <v>441</v>
      </c>
      <c r="C716" s="60" t="s">
        <v>440</v>
      </c>
      <c r="D716" s="73">
        <v>800</v>
      </c>
      <c r="E716" s="73">
        <v>0</v>
      </c>
      <c r="F716" s="73">
        <v>0</v>
      </c>
      <c r="G716" s="23">
        <f t="shared" si="96"/>
        <v>0</v>
      </c>
      <c r="H716" s="23">
        <f t="shared" si="89"/>
        <v>800</v>
      </c>
      <c r="I716" s="23">
        <f t="shared" si="90"/>
        <v>0</v>
      </c>
    </row>
    <row r="717" spans="1:9" ht="90" customHeight="1">
      <c r="A717" s="71" t="s">
        <v>531</v>
      </c>
      <c r="B717" s="26" t="s">
        <v>17</v>
      </c>
      <c r="C717" s="60" t="s">
        <v>441</v>
      </c>
      <c r="D717" s="73">
        <v>1800</v>
      </c>
      <c r="E717" s="73">
        <v>500</v>
      </c>
      <c r="F717" s="73">
        <v>500</v>
      </c>
      <c r="G717" s="23">
        <f t="shared" si="96"/>
        <v>0</v>
      </c>
      <c r="H717" s="23">
        <f t="shared" si="89"/>
        <v>1300</v>
      </c>
      <c r="I717" s="23">
        <f t="shared" si="90"/>
        <v>27.777777777777779</v>
      </c>
    </row>
    <row r="718" spans="1:9" s="89" customFormat="1" ht="45.75" customHeight="1">
      <c r="A718" s="15" t="s">
        <v>34</v>
      </c>
      <c r="B718" s="16"/>
      <c r="C718" s="72" t="s">
        <v>396</v>
      </c>
      <c r="D718" s="18">
        <f>SUM(D719:D740)</f>
        <v>29344.198930000002</v>
      </c>
      <c r="E718" s="18">
        <f>SUM(E719:E740)</f>
        <v>12757.171629999999</v>
      </c>
      <c r="F718" s="18">
        <f>SUM(F719:F740)</f>
        <v>12757.171629999999</v>
      </c>
      <c r="G718" s="18">
        <f>SUM(G719:G740)</f>
        <v>0</v>
      </c>
      <c r="H718" s="18">
        <f t="shared" si="89"/>
        <v>16587.027300000002</v>
      </c>
      <c r="I718" s="18">
        <f t="shared" si="90"/>
        <v>43.474254180296334</v>
      </c>
    </row>
    <row r="719" spans="1:9" ht="32.25" customHeight="1">
      <c r="A719" s="68" t="s">
        <v>80</v>
      </c>
      <c r="B719" s="26" t="s">
        <v>17</v>
      </c>
      <c r="C719" s="60" t="s">
        <v>258</v>
      </c>
      <c r="D719" s="73">
        <v>16836.342390000002</v>
      </c>
      <c r="E719" s="73">
        <v>6650.6594100000002</v>
      </c>
      <c r="F719" s="73">
        <v>6650.6594100000002</v>
      </c>
      <c r="G719" s="22">
        <f t="shared" si="96"/>
        <v>0</v>
      </c>
      <c r="H719" s="22">
        <f t="shared" si="89"/>
        <v>10185.682980000001</v>
      </c>
      <c r="I719" s="22">
        <f t="shared" si="90"/>
        <v>39.501806603494707</v>
      </c>
    </row>
    <row r="720" spans="1:9" ht="37.5" customHeight="1">
      <c r="A720" s="68" t="s">
        <v>80</v>
      </c>
      <c r="B720" s="26" t="s">
        <v>17</v>
      </c>
      <c r="C720" s="60" t="s">
        <v>258</v>
      </c>
      <c r="D720" s="73">
        <v>5064.8856100000003</v>
      </c>
      <c r="E720" s="73">
        <v>1850.5788299999999</v>
      </c>
      <c r="F720" s="73">
        <v>1850.5788299999999</v>
      </c>
      <c r="G720" s="22">
        <f t="shared" ref="G720:G740" si="97">E720-F720</f>
        <v>0</v>
      </c>
      <c r="H720" s="22">
        <f t="shared" ref="H720:H740" si="98">D720-F720</f>
        <v>3214.3067800000003</v>
      </c>
      <c r="I720" s="22">
        <f t="shared" ref="I720:I740" si="99">F720/D720*100</f>
        <v>36.537425965677436</v>
      </c>
    </row>
    <row r="721" spans="1:9" ht="47.25" customHeight="1">
      <c r="A721" s="68" t="s">
        <v>340</v>
      </c>
      <c r="B721" s="26" t="s">
        <v>17</v>
      </c>
      <c r="C721" s="60" t="s">
        <v>387</v>
      </c>
      <c r="D721" s="73">
        <v>1.56</v>
      </c>
      <c r="E721" s="73">
        <v>0.37113000000000002</v>
      </c>
      <c r="F721" s="73">
        <v>0.37113000000000002</v>
      </c>
      <c r="G721" s="22">
        <f t="shared" si="97"/>
        <v>0</v>
      </c>
      <c r="H721" s="22">
        <f t="shared" si="98"/>
        <v>1.1888700000000001</v>
      </c>
      <c r="I721" s="22">
        <f t="shared" si="99"/>
        <v>23.790384615384617</v>
      </c>
    </row>
    <row r="722" spans="1:9" ht="47.25" customHeight="1">
      <c r="A722" s="68" t="s">
        <v>82</v>
      </c>
      <c r="B722" s="26" t="s">
        <v>17</v>
      </c>
      <c r="C722" s="60" t="s">
        <v>259</v>
      </c>
      <c r="D722" s="73">
        <v>1200.00027</v>
      </c>
      <c r="E722" s="73">
        <v>215.57499999999999</v>
      </c>
      <c r="F722" s="73">
        <v>215.57499999999999</v>
      </c>
      <c r="G722" s="22">
        <f t="shared" si="97"/>
        <v>0</v>
      </c>
      <c r="H722" s="22">
        <f t="shared" si="98"/>
        <v>984.42526999999995</v>
      </c>
      <c r="I722" s="22">
        <f t="shared" si="99"/>
        <v>17.964579291302993</v>
      </c>
    </row>
    <row r="723" spans="1:9" ht="75.75" customHeight="1">
      <c r="A723" s="68" t="s">
        <v>727</v>
      </c>
      <c r="B723" s="26" t="s">
        <v>17</v>
      </c>
      <c r="C723" s="60" t="s">
        <v>1089</v>
      </c>
      <c r="D723" s="73">
        <v>54.141719999999999</v>
      </c>
      <c r="E723" s="73">
        <v>22.559049999999999</v>
      </c>
      <c r="F723" s="73">
        <v>22.559049999999999</v>
      </c>
      <c r="G723" s="22">
        <f t="shared" si="97"/>
        <v>0</v>
      </c>
      <c r="H723" s="22">
        <f t="shared" si="98"/>
        <v>31.58267</v>
      </c>
      <c r="I723" s="22">
        <f t="shared" si="99"/>
        <v>41.666666666666664</v>
      </c>
    </row>
    <row r="724" spans="1:9" ht="81.75" customHeight="1">
      <c r="A724" s="68" t="s">
        <v>727</v>
      </c>
      <c r="B724" s="26" t="s">
        <v>17</v>
      </c>
      <c r="C724" s="60" t="s">
        <v>1089</v>
      </c>
      <c r="D724" s="73">
        <v>16.3508</v>
      </c>
      <c r="E724" s="73">
        <v>6.8129299999999997</v>
      </c>
      <c r="F724" s="73">
        <v>6.8129299999999997</v>
      </c>
      <c r="G724" s="22">
        <f t="shared" si="97"/>
        <v>0</v>
      </c>
      <c r="H724" s="22">
        <f t="shared" si="98"/>
        <v>9.5378699999999998</v>
      </c>
      <c r="I724" s="22">
        <f t="shared" si="99"/>
        <v>41.667257871174499</v>
      </c>
    </row>
    <row r="725" spans="1:9" ht="24" customHeight="1">
      <c r="A725" s="68" t="s">
        <v>49</v>
      </c>
      <c r="B725" s="26" t="s">
        <v>17</v>
      </c>
      <c r="C725" s="60" t="s">
        <v>260</v>
      </c>
      <c r="D725" s="73">
        <v>71.529799999999994</v>
      </c>
      <c r="E725" s="73">
        <v>46.079000000000001</v>
      </c>
      <c r="F725" s="73">
        <v>46.079000000000001</v>
      </c>
      <c r="G725" s="22">
        <f t="shared" si="97"/>
        <v>0</v>
      </c>
      <c r="H725" s="22">
        <f t="shared" si="98"/>
        <v>25.450799999999994</v>
      </c>
      <c r="I725" s="22">
        <f t="shared" si="99"/>
        <v>64.41930496100926</v>
      </c>
    </row>
    <row r="726" spans="1:9" ht="47.25" customHeight="1">
      <c r="A726" s="68" t="s">
        <v>729</v>
      </c>
      <c r="B726" s="26" t="s">
        <v>17</v>
      </c>
      <c r="C726" s="60" t="s">
        <v>1090</v>
      </c>
      <c r="D726" s="73">
        <v>61.8</v>
      </c>
      <c r="E726" s="73">
        <v>15.25</v>
      </c>
      <c r="F726" s="73">
        <v>15.25</v>
      </c>
      <c r="G726" s="22">
        <f t="shared" si="97"/>
        <v>0</v>
      </c>
      <c r="H726" s="22">
        <f t="shared" si="98"/>
        <v>46.55</v>
      </c>
      <c r="I726" s="22">
        <f t="shared" si="99"/>
        <v>24.676375404530745</v>
      </c>
    </row>
    <row r="727" spans="1:9" ht="47.25" customHeight="1">
      <c r="A727" s="68" t="s">
        <v>729</v>
      </c>
      <c r="B727" s="26" t="s">
        <v>17</v>
      </c>
      <c r="C727" s="60" t="s">
        <v>1090</v>
      </c>
      <c r="D727" s="73">
        <v>105</v>
      </c>
      <c r="E727" s="73">
        <v>81</v>
      </c>
      <c r="F727" s="73">
        <v>81</v>
      </c>
      <c r="G727" s="22">
        <f t="shared" si="97"/>
        <v>0</v>
      </c>
      <c r="H727" s="22">
        <f t="shared" si="98"/>
        <v>24</v>
      </c>
      <c r="I727" s="22">
        <f t="shared" si="99"/>
        <v>77.142857142857153</v>
      </c>
    </row>
    <row r="728" spans="1:9" ht="24" customHeight="1">
      <c r="A728" s="68" t="s">
        <v>84</v>
      </c>
      <c r="B728" s="26" t="s">
        <v>17</v>
      </c>
      <c r="C728" s="60" t="s">
        <v>261</v>
      </c>
      <c r="D728" s="73">
        <v>297.43799999999999</v>
      </c>
      <c r="E728" s="73">
        <v>143.35874999999999</v>
      </c>
      <c r="F728" s="73">
        <v>143.35874999999999</v>
      </c>
      <c r="G728" s="22">
        <f t="shared" si="97"/>
        <v>0</v>
      </c>
      <c r="H728" s="22">
        <f t="shared" si="98"/>
        <v>154.07925</v>
      </c>
      <c r="I728" s="22">
        <f t="shared" si="99"/>
        <v>48.197859722026095</v>
      </c>
    </row>
    <row r="729" spans="1:9" ht="24" customHeight="1">
      <c r="A729" s="68" t="s">
        <v>88</v>
      </c>
      <c r="B729" s="26" t="s">
        <v>17</v>
      </c>
      <c r="C729" s="60" t="s">
        <v>262</v>
      </c>
      <c r="D729" s="73">
        <v>38.27299</v>
      </c>
      <c r="E729" s="73">
        <v>3.9064100000000002</v>
      </c>
      <c r="F729" s="73">
        <v>3.9064100000000002</v>
      </c>
      <c r="G729" s="22">
        <f t="shared" si="97"/>
        <v>0</v>
      </c>
      <c r="H729" s="22">
        <f t="shared" si="98"/>
        <v>34.366579999999999</v>
      </c>
      <c r="I729" s="22">
        <f t="shared" si="99"/>
        <v>10.206701906488101</v>
      </c>
    </row>
    <row r="730" spans="1:9" ht="24" customHeight="1">
      <c r="A730" s="68" t="s">
        <v>88</v>
      </c>
      <c r="B730" s="26" t="s">
        <v>17</v>
      </c>
      <c r="C730" s="60" t="s">
        <v>262</v>
      </c>
      <c r="D730" s="73">
        <v>362.73939000000001</v>
      </c>
      <c r="E730" s="73">
        <v>176.18221</v>
      </c>
      <c r="F730" s="73">
        <v>176.18221</v>
      </c>
      <c r="G730" s="22">
        <f t="shared" si="97"/>
        <v>0</v>
      </c>
      <c r="H730" s="22">
        <f t="shared" si="98"/>
        <v>186.55718000000002</v>
      </c>
      <c r="I730" s="22">
        <f t="shared" si="99"/>
        <v>48.569914064199097</v>
      </c>
    </row>
    <row r="731" spans="1:9" ht="24" customHeight="1">
      <c r="A731" s="68" t="s">
        <v>55</v>
      </c>
      <c r="B731" s="26" t="s">
        <v>17</v>
      </c>
      <c r="C731" s="60" t="s">
        <v>263</v>
      </c>
      <c r="D731" s="73">
        <v>85.628060000000005</v>
      </c>
      <c r="E731" s="73">
        <v>25.172999999999998</v>
      </c>
      <c r="F731" s="73">
        <v>25.172999999999998</v>
      </c>
      <c r="G731" s="22">
        <f t="shared" si="97"/>
        <v>0</v>
      </c>
      <c r="H731" s="22">
        <f t="shared" si="98"/>
        <v>60.455060000000003</v>
      </c>
      <c r="I731" s="22">
        <f t="shared" si="99"/>
        <v>29.39807348198709</v>
      </c>
    </row>
    <row r="732" spans="1:9" ht="24" customHeight="1">
      <c r="A732" s="68" t="s">
        <v>468</v>
      </c>
      <c r="B732" s="26" t="s">
        <v>17</v>
      </c>
      <c r="C732" s="60" t="s">
        <v>532</v>
      </c>
      <c r="D732" s="73">
        <v>38.939639999999997</v>
      </c>
      <c r="E732" s="73">
        <v>16.691379999999999</v>
      </c>
      <c r="F732" s="73">
        <v>16.691379999999999</v>
      </c>
      <c r="G732" s="22">
        <f t="shared" si="97"/>
        <v>0</v>
      </c>
      <c r="H732" s="22">
        <f t="shared" si="98"/>
        <v>22.248259999999998</v>
      </c>
      <c r="I732" s="22">
        <f t="shared" si="99"/>
        <v>42.864751702891965</v>
      </c>
    </row>
    <row r="733" spans="1:9" ht="24" customHeight="1">
      <c r="A733" s="68" t="s">
        <v>90</v>
      </c>
      <c r="B733" s="26" t="s">
        <v>17</v>
      </c>
      <c r="C733" s="60" t="s">
        <v>264</v>
      </c>
      <c r="D733" s="73">
        <v>6</v>
      </c>
      <c r="E733" s="73">
        <v>2.36</v>
      </c>
      <c r="F733" s="73">
        <v>2.36</v>
      </c>
      <c r="G733" s="22">
        <f t="shared" si="97"/>
        <v>0</v>
      </c>
      <c r="H733" s="22">
        <f t="shared" si="98"/>
        <v>3.64</v>
      </c>
      <c r="I733" s="22">
        <f t="shared" si="99"/>
        <v>39.333333333333329</v>
      </c>
    </row>
    <row r="734" spans="1:9" ht="24" customHeight="1">
      <c r="A734" s="68" t="s">
        <v>90</v>
      </c>
      <c r="B734" s="26" t="s">
        <v>17</v>
      </c>
      <c r="C734" s="60" t="s">
        <v>264</v>
      </c>
      <c r="D734" s="73">
        <v>1413.6572000000001</v>
      </c>
      <c r="E734" s="73">
        <v>389.11380000000003</v>
      </c>
      <c r="F734" s="73">
        <v>389.11380000000003</v>
      </c>
      <c r="G734" s="22">
        <f t="shared" si="97"/>
        <v>0</v>
      </c>
      <c r="H734" s="22">
        <f t="shared" si="98"/>
        <v>1024.5434</v>
      </c>
      <c r="I734" s="22">
        <f t="shared" si="99"/>
        <v>27.525329337267902</v>
      </c>
    </row>
    <row r="735" spans="1:9" ht="24" customHeight="1">
      <c r="A735" s="68" t="s">
        <v>90</v>
      </c>
      <c r="B735" s="26" t="s">
        <v>17</v>
      </c>
      <c r="C735" s="60" t="s">
        <v>264</v>
      </c>
      <c r="D735" s="73">
        <v>18</v>
      </c>
      <c r="E735" s="73">
        <v>0.5</v>
      </c>
      <c r="F735" s="73">
        <v>0.5</v>
      </c>
      <c r="G735" s="22">
        <f t="shared" si="97"/>
        <v>0</v>
      </c>
      <c r="H735" s="22">
        <f t="shared" si="98"/>
        <v>17.5</v>
      </c>
      <c r="I735" s="22">
        <f t="shared" si="99"/>
        <v>2.7777777777777777</v>
      </c>
    </row>
    <row r="736" spans="1:9" ht="24" customHeight="1">
      <c r="A736" s="68" t="s">
        <v>90</v>
      </c>
      <c r="B736" s="26" t="s">
        <v>17</v>
      </c>
      <c r="C736" s="60" t="s">
        <v>264</v>
      </c>
      <c r="D736" s="73">
        <v>248.68387000000001</v>
      </c>
      <c r="E736" s="73">
        <v>93.9</v>
      </c>
      <c r="F736" s="73">
        <v>93.9</v>
      </c>
      <c r="G736" s="22">
        <f t="shared" si="97"/>
        <v>0</v>
      </c>
      <c r="H736" s="22">
        <f t="shared" si="98"/>
        <v>154.78387000000001</v>
      </c>
      <c r="I736" s="22">
        <f t="shared" si="99"/>
        <v>37.758781862289659</v>
      </c>
    </row>
    <row r="737" spans="1:9" ht="24.75" customHeight="1">
      <c r="A737" s="68" t="s">
        <v>92</v>
      </c>
      <c r="B737" s="26" t="s">
        <v>17</v>
      </c>
      <c r="C737" s="60" t="s">
        <v>1091</v>
      </c>
      <c r="D737" s="73">
        <v>65.3</v>
      </c>
      <c r="E737" s="73">
        <v>49.24</v>
      </c>
      <c r="F737" s="73">
        <v>49.24</v>
      </c>
      <c r="G737" s="22">
        <f t="shared" si="97"/>
        <v>0</v>
      </c>
      <c r="H737" s="22">
        <f t="shared" si="98"/>
        <v>16.059999999999995</v>
      </c>
      <c r="I737" s="22">
        <f t="shared" si="99"/>
        <v>75.405819295558956</v>
      </c>
    </row>
    <row r="738" spans="1:9" ht="24.75" customHeight="1">
      <c r="A738" s="68" t="s">
        <v>94</v>
      </c>
      <c r="B738" s="26" t="s">
        <v>17</v>
      </c>
      <c r="C738" s="60" t="s">
        <v>1092</v>
      </c>
      <c r="D738" s="73">
        <v>535.07321000000002</v>
      </c>
      <c r="E738" s="73">
        <v>256.19709999999998</v>
      </c>
      <c r="F738" s="73">
        <v>256.19709999999998</v>
      </c>
      <c r="G738" s="22">
        <f t="shared" si="97"/>
        <v>0</v>
      </c>
      <c r="H738" s="22">
        <f t="shared" si="98"/>
        <v>278.87611000000004</v>
      </c>
      <c r="I738" s="22">
        <f t="shared" si="99"/>
        <v>47.880756354817308</v>
      </c>
    </row>
    <row r="739" spans="1:9" ht="171.75" customHeight="1">
      <c r="A739" s="71" t="s">
        <v>730</v>
      </c>
      <c r="B739" s="26" t="s">
        <v>17</v>
      </c>
      <c r="C739" s="60" t="s">
        <v>1093</v>
      </c>
      <c r="D739" s="73">
        <v>2168.0921499999999</v>
      </c>
      <c r="E739" s="73">
        <v>2082.6909599999999</v>
      </c>
      <c r="F739" s="73">
        <v>2082.6909599999999</v>
      </c>
      <c r="G739" s="22">
        <f t="shared" si="97"/>
        <v>0</v>
      </c>
      <c r="H739" s="22">
        <f t="shared" si="98"/>
        <v>85.401190000000042</v>
      </c>
      <c r="I739" s="22">
        <f t="shared" si="99"/>
        <v>96.060998145304836</v>
      </c>
    </row>
    <row r="740" spans="1:9" ht="171.75" customHeight="1">
      <c r="A740" s="71" t="s">
        <v>730</v>
      </c>
      <c r="B740" s="26" t="s">
        <v>17</v>
      </c>
      <c r="C740" s="60" t="s">
        <v>1093</v>
      </c>
      <c r="D740" s="73">
        <v>654.76382999999998</v>
      </c>
      <c r="E740" s="73">
        <v>628.97266999999999</v>
      </c>
      <c r="F740" s="73">
        <v>628.97266999999999</v>
      </c>
      <c r="G740" s="22">
        <f t="shared" si="97"/>
        <v>0</v>
      </c>
      <c r="H740" s="22">
        <f t="shared" si="98"/>
        <v>25.791159999999991</v>
      </c>
      <c r="I740" s="22">
        <f t="shared" si="99"/>
        <v>96.060998054825347</v>
      </c>
    </row>
    <row r="741" spans="1:9" s="88" customFormat="1" ht="50.25" customHeight="1">
      <c r="A741" s="219" t="s">
        <v>70</v>
      </c>
      <c r="B741" s="218"/>
      <c r="C741" s="218"/>
      <c r="D741" s="218"/>
      <c r="E741" s="218"/>
      <c r="F741" s="218"/>
      <c r="G741" s="218"/>
      <c r="H741" s="218"/>
      <c r="I741" s="218"/>
    </row>
    <row r="742" spans="1:9" s="87" customFormat="1" ht="23.25" customHeight="1">
      <c r="A742" s="8" t="s">
        <v>1</v>
      </c>
      <c r="B742" s="28"/>
      <c r="C742" s="124">
        <v>1800000000</v>
      </c>
      <c r="D742" s="125">
        <f>D744+D746</f>
        <v>37966.290910000003</v>
      </c>
      <c r="E742" s="125">
        <f>E744+E746</f>
        <v>20695.810649999999</v>
      </c>
      <c r="F742" s="125">
        <f>F744+F746</f>
        <v>20695.810649999999</v>
      </c>
      <c r="G742" s="120">
        <f t="shared" ref="G742:G762" si="100">E742-F742</f>
        <v>0</v>
      </c>
      <c r="H742" s="120">
        <f t="shared" ref="H742:H747" si="101">D742-F742</f>
        <v>17270.480260000004</v>
      </c>
      <c r="I742" s="120">
        <f t="shared" ref="I742:I747" si="102">F742/D742*100</f>
        <v>54.511015308447988</v>
      </c>
    </row>
    <row r="743" spans="1:9" ht="39" customHeight="1">
      <c r="A743" s="11" t="s">
        <v>5</v>
      </c>
      <c r="B743" s="30"/>
      <c r="C743" s="47"/>
      <c r="D743" s="48"/>
      <c r="E743" s="48"/>
      <c r="F743" s="114"/>
      <c r="G743" s="48"/>
      <c r="H743" s="48"/>
      <c r="I743" s="48"/>
    </row>
    <row r="744" spans="1:9" ht="45" hidden="1" customHeight="1">
      <c r="A744" s="136" t="s">
        <v>442</v>
      </c>
      <c r="B744" s="138"/>
      <c r="C744" s="75" t="s">
        <v>443</v>
      </c>
      <c r="D744" s="132">
        <f>D745</f>
        <v>0</v>
      </c>
      <c r="E744" s="132">
        <f>E745</f>
        <v>0</v>
      </c>
      <c r="F744" s="132">
        <f>F745</f>
        <v>0</v>
      </c>
      <c r="G744" s="38">
        <f t="shared" si="100"/>
        <v>0</v>
      </c>
      <c r="H744" s="38">
        <f t="shared" si="101"/>
        <v>0</v>
      </c>
      <c r="I744" s="38" t="e">
        <f t="shared" si="102"/>
        <v>#DIV/0!</v>
      </c>
    </row>
    <row r="745" spans="1:9" ht="42.75" hidden="1" customHeight="1">
      <c r="A745" s="68" t="s">
        <v>444</v>
      </c>
      <c r="B745" s="178">
        <v>440</v>
      </c>
      <c r="C745" s="60" t="s">
        <v>445</v>
      </c>
      <c r="D745" s="73"/>
      <c r="E745" s="73"/>
      <c r="F745" s="73"/>
      <c r="G745" s="116"/>
      <c r="H745" s="116"/>
      <c r="I745" s="116"/>
    </row>
    <row r="746" spans="1:9" s="89" customFormat="1" ht="55.5" customHeight="1">
      <c r="A746" s="15" t="s">
        <v>71</v>
      </c>
      <c r="B746" s="16"/>
      <c r="C746" s="16" t="s">
        <v>272</v>
      </c>
      <c r="D746" s="18">
        <f>SUM(D747:D762)</f>
        <v>37966.290910000003</v>
      </c>
      <c r="E746" s="18">
        <f>SUM(E747:E762)</f>
        <v>20695.810649999999</v>
      </c>
      <c r="F746" s="18">
        <f>SUM(F747:F762)</f>
        <v>20695.810649999999</v>
      </c>
      <c r="G746" s="18">
        <f t="shared" si="100"/>
        <v>0</v>
      </c>
      <c r="H746" s="18">
        <f t="shared" si="101"/>
        <v>17270.480260000004</v>
      </c>
      <c r="I746" s="18">
        <f t="shared" si="102"/>
        <v>54.511015308447988</v>
      </c>
    </row>
    <row r="747" spans="1:9" ht="24.75" customHeight="1">
      <c r="A747" s="68" t="s">
        <v>80</v>
      </c>
      <c r="B747" s="26" t="s">
        <v>45</v>
      </c>
      <c r="C747" s="60" t="s">
        <v>265</v>
      </c>
      <c r="D747" s="73">
        <v>22357.436000000002</v>
      </c>
      <c r="E747" s="73">
        <v>12230.31258</v>
      </c>
      <c r="F747" s="73">
        <v>12230.31258</v>
      </c>
      <c r="G747" s="22">
        <f t="shared" si="100"/>
        <v>0</v>
      </c>
      <c r="H747" s="22">
        <f t="shared" si="101"/>
        <v>10127.123420000002</v>
      </c>
      <c r="I747" s="22">
        <f t="shared" si="102"/>
        <v>54.703556257524333</v>
      </c>
    </row>
    <row r="748" spans="1:9" ht="24.75" customHeight="1">
      <c r="A748" s="68" t="s">
        <v>80</v>
      </c>
      <c r="B748" s="26" t="s">
        <v>45</v>
      </c>
      <c r="C748" s="60" t="s">
        <v>265</v>
      </c>
      <c r="D748" s="73">
        <v>6751.9459999999999</v>
      </c>
      <c r="E748" s="73">
        <v>3378.0303100000001</v>
      </c>
      <c r="F748" s="73">
        <v>3378.0303100000001</v>
      </c>
      <c r="G748" s="22">
        <f t="shared" si="100"/>
        <v>0</v>
      </c>
      <c r="H748" s="22">
        <f t="shared" ref="H748:H762" si="103">D748-F748</f>
        <v>3373.9156899999998</v>
      </c>
      <c r="I748" s="22">
        <f t="shared" ref="I748:I762" si="104">F748/D748*100</f>
        <v>50.030469882312445</v>
      </c>
    </row>
    <row r="749" spans="1:9" ht="36" customHeight="1">
      <c r="A749" s="68" t="s">
        <v>82</v>
      </c>
      <c r="B749" s="26" t="s">
        <v>45</v>
      </c>
      <c r="C749" s="60" t="s">
        <v>266</v>
      </c>
      <c r="D749" s="73">
        <v>1026</v>
      </c>
      <c r="E749" s="73">
        <v>110.607</v>
      </c>
      <c r="F749" s="73">
        <v>110.607</v>
      </c>
      <c r="G749" s="22">
        <f t="shared" si="100"/>
        <v>0</v>
      </c>
      <c r="H749" s="22">
        <f t="shared" si="103"/>
        <v>915.39300000000003</v>
      </c>
      <c r="I749" s="22">
        <f t="shared" si="104"/>
        <v>10.780409356725146</v>
      </c>
    </row>
    <row r="750" spans="1:9" ht="24.75" customHeight="1">
      <c r="A750" s="68" t="s">
        <v>49</v>
      </c>
      <c r="B750" s="26" t="s">
        <v>45</v>
      </c>
      <c r="C750" s="60" t="s">
        <v>267</v>
      </c>
      <c r="D750" s="73">
        <v>286.8</v>
      </c>
      <c r="E750" s="73">
        <v>69.350110000000001</v>
      </c>
      <c r="F750" s="73">
        <v>69.350110000000001</v>
      </c>
      <c r="G750" s="22">
        <f t="shared" si="100"/>
        <v>0</v>
      </c>
      <c r="H750" s="22">
        <f t="shared" si="103"/>
        <v>217.44989000000001</v>
      </c>
      <c r="I750" s="22">
        <f t="shared" si="104"/>
        <v>24.180652022315201</v>
      </c>
    </row>
    <row r="751" spans="1:9" ht="46.5" customHeight="1">
      <c r="A751" s="68" t="s">
        <v>729</v>
      </c>
      <c r="B751" s="26" t="s">
        <v>45</v>
      </c>
      <c r="C751" s="60" t="s">
        <v>1094</v>
      </c>
      <c r="D751" s="73">
        <v>260</v>
      </c>
      <c r="E751" s="73">
        <v>106.63372</v>
      </c>
      <c r="F751" s="73">
        <v>106.63372</v>
      </c>
      <c r="G751" s="22">
        <f t="shared" si="100"/>
        <v>0</v>
      </c>
      <c r="H751" s="22">
        <f t="shared" si="103"/>
        <v>153.36628000000002</v>
      </c>
      <c r="I751" s="22">
        <f t="shared" si="104"/>
        <v>41.01296923076923</v>
      </c>
    </row>
    <row r="752" spans="1:9" ht="46.5" customHeight="1">
      <c r="A752" s="68" t="s">
        <v>729</v>
      </c>
      <c r="B752" s="26" t="s">
        <v>45</v>
      </c>
      <c r="C752" s="60" t="s">
        <v>1094</v>
      </c>
      <c r="D752" s="73">
        <v>115.4</v>
      </c>
      <c r="E752" s="73">
        <v>94.4</v>
      </c>
      <c r="F752" s="73">
        <v>94.4</v>
      </c>
      <c r="G752" s="22">
        <f t="shared" si="100"/>
        <v>0</v>
      </c>
      <c r="H752" s="22">
        <f t="shared" si="103"/>
        <v>21</v>
      </c>
      <c r="I752" s="22">
        <f t="shared" si="104"/>
        <v>81.802426343154238</v>
      </c>
    </row>
    <row r="753" spans="1:9" ht="20.25" customHeight="1">
      <c r="A753" s="68" t="s">
        <v>84</v>
      </c>
      <c r="B753" s="26" t="s">
        <v>45</v>
      </c>
      <c r="C753" s="60" t="s">
        <v>268</v>
      </c>
      <c r="D753" s="73">
        <v>924.83</v>
      </c>
      <c r="E753" s="73">
        <v>194.81111999999999</v>
      </c>
      <c r="F753" s="73">
        <v>194.81111999999999</v>
      </c>
      <c r="G753" s="22">
        <f t="shared" si="100"/>
        <v>0</v>
      </c>
      <c r="H753" s="22">
        <f t="shared" si="103"/>
        <v>730.01888000000008</v>
      </c>
      <c r="I753" s="22">
        <f t="shared" si="104"/>
        <v>21.064532941189189</v>
      </c>
    </row>
    <row r="754" spans="1:9" ht="20.25" customHeight="1">
      <c r="A754" s="68" t="s">
        <v>468</v>
      </c>
      <c r="B754" s="26" t="s">
        <v>45</v>
      </c>
      <c r="C754" s="60" t="s">
        <v>533</v>
      </c>
      <c r="D754" s="73">
        <v>192.46799999999999</v>
      </c>
      <c r="E754" s="73">
        <v>18.598520000000001</v>
      </c>
      <c r="F754" s="73">
        <v>18.598520000000001</v>
      </c>
      <c r="G754" s="22">
        <f t="shared" si="100"/>
        <v>0</v>
      </c>
      <c r="H754" s="22">
        <f t="shared" si="103"/>
        <v>173.86947999999998</v>
      </c>
      <c r="I754" s="22">
        <f t="shared" si="104"/>
        <v>9.6631751771723096</v>
      </c>
    </row>
    <row r="755" spans="1:9" ht="20.25" customHeight="1">
      <c r="A755" s="68" t="s">
        <v>90</v>
      </c>
      <c r="B755" s="26" t="s">
        <v>45</v>
      </c>
      <c r="C755" s="60" t="s">
        <v>269</v>
      </c>
      <c r="D755" s="73">
        <v>849.2</v>
      </c>
      <c r="E755" s="73">
        <v>275.20017999999999</v>
      </c>
      <c r="F755" s="73">
        <v>275.20017999999999</v>
      </c>
      <c r="G755" s="22">
        <f t="shared" si="100"/>
        <v>0</v>
      </c>
      <c r="H755" s="22">
        <f t="shared" si="103"/>
        <v>573.99982</v>
      </c>
      <c r="I755" s="22">
        <f t="shared" si="104"/>
        <v>32.406992463495051</v>
      </c>
    </row>
    <row r="756" spans="1:9" ht="20.25" customHeight="1">
      <c r="A756" s="68" t="s">
        <v>90</v>
      </c>
      <c r="B756" s="26" t="s">
        <v>45</v>
      </c>
      <c r="C756" s="60" t="s">
        <v>269</v>
      </c>
      <c r="D756" s="73">
        <v>2</v>
      </c>
      <c r="E756" s="73">
        <v>0</v>
      </c>
      <c r="F756" s="73">
        <v>0</v>
      </c>
      <c r="G756" s="22">
        <f t="shared" si="100"/>
        <v>0</v>
      </c>
      <c r="H756" s="22">
        <f t="shared" si="103"/>
        <v>2</v>
      </c>
      <c r="I756" s="22">
        <f t="shared" si="104"/>
        <v>0</v>
      </c>
    </row>
    <row r="757" spans="1:9" ht="20.25" customHeight="1">
      <c r="A757" s="68" t="s">
        <v>90</v>
      </c>
      <c r="B757" s="26" t="s">
        <v>45</v>
      </c>
      <c r="C757" s="60" t="s">
        <v>269</v>
      </c>
      <c r="D757" s="73">
        <v>1.5</v>
      </c>
      <c r="E757" s="73">
        <v>0.54852000000000001</v>
      </c>
      <c r="F757" s="73">
        <v>0.54852000000000001</v>
      </c>
      <c r="G757" s="22">
        <f t="shared" si="100"/>
        <v>0</v>
      </c>
      <c r="H757" s="22">
        <f t="shared" si="103"/>
        <v>0.95147999999999999</v>
      </c>
      <c r="I757" s="22">
        <f t="shared" si="104"/>
        <v>36.567999999999998</v>
      </c>
    </row>
    <row r="758" spans="1:9" ht="20.25" customHeight="1">
      <c r="A758" s="68" t="s">
        <v>92</v>
      </c>
      <c r="B758" s="26" t="s">
        <v>45</v>
      </c>
      <c r="C758" s="60" t="s">
        <v>270</v>
      </c>
      <c r="D758" s="73">
        <v>250</v>
      </c>
      <c r="E758" s="73">
        <v>16.202000000000002</v>
      </c>
      <c r="F758" s="73">
        <v>16.202000000000002</v>
      </c>
      <c r="G758" s="22">
        <f t="shared" si="100"/>
        <v>0</v>
      </c>
      <c r="H758" s="22">
        <f t="shared" si="103"/>
        <v>233.798</v>
      </c>
      <c r="I758" s="22">
        <f t="shared" si="104"/>
        <v>6.4808000000000003</v>
      </c>
    </row>
    <row r="759" spans="1:9" ht="20.25" customHeight="1">
      <c r="A759" s="68" t="s">
        <v>94</v>
      </c>
      <c r="B759" s="26" t="s">
        <v>45</v>
      </c>
      <c r="C759" s="60" t="s">
        <v>271</v>
      </c>
      <c r="D759" s="73">
        <v>1027.05</v>
      </c>
      <c r="E759" s="73">
        <v>378.89690999999999</v>
      </c>
      <c r="F759" s="73">
        <v>378.89690999999999</v>
      </c>
      <c r="G759" s="22">
        <f t="shared" si="100"/>
        <v>0</v>
      </c>
      <c r="H759" s="22">
        <f t="shared" si="103"/>
        <v>648.15309000000002</v>
      </c>
      <c r="I759" s="22">
        <f t="shared" si="104"/>
        <v>36.891768657806338</v>
      </c>
    </row>
    <row r="760" spans="1:9" ht="156.75" customHeight="1">
      <c r="A760" s="71" t="s">
        <v>730</v>
      </c>
      <c r="B760" s="26" t="s">
        <v>45</v>
      </c>
      <c r="C760" s="60" t="s">
        <v>1095</v>
      </c>
      <c r="D760" s="73">
        <v>3009.5265199999999</v>
      </c>
      <c r="E760" s="73">
        <v>3009.5265199999999</v>
      </c>
      <c r="F760" s="73">
        <v>3009.5265199999999</v>
      </c>
      <c r="G760" s="22">
        <f t="shared" si="100"/>
        <v>0</v>
      </c>
      <c r="H760" s="22">
        <f t="shared" si="103"/>
        <v>0</v>
      </c>
      <c r="I760" s="22">
        <f t="shared" si="104"/>
        <v>100</v>
      </c>
    </row>
    <row r="761" spans="1:9" ht="155.25" customHeight="1">
      <c r="A761" s="71" t="s">
        <v>730</v>
      </c>
      <c r="B761" s="26" t="s">
        <v>45</v>
      </c>
      <c r="C761" s="60" t="s">
        <v>1095</v>
      </c>
      <c r="D761" s="73">
        <v>902.13439000000005</v>
      </c>
      <c r="E761" s="73">
        <v>812.69316000000003</v>
      </c>
      <c r="F761" s="73">
        <v>812.69316000000003</v>
      </c>
      <c r="G761" s="22">
        <f t="shared" si="100"/>
        <v>0</v>
      </c>
      <c r="H761" s="22">
        <f t="shared" si="103"/>
        <v>89.441230000000019</v>
      </c>
      <c r="I761" s="22">
        <f t="shared" si="104"/>
        <v>90.085598000537374</v>
      </c>
    </row>
    <row r="762" spans="1:9" ht="67.5" customHeight="1">
      <c r="A762" s="68" t="s">
        <v>50</v>
      </c>
      <c r="B762" s="26" t="s">
        <v>45</v>
      </c>
      <c r="C762" s="60" t="s">
        <v>534</v>
      </c>
      <c r="D762" s="73">
        <v>10</v>
      </c>
      <c r="E762" s="73">
        <v>0</v>
      </c>
      <c r="F762" s="73">
        <v>0</v>
      </c>
      <c r="G762" s="22">
        <f t="shared" si="100"/>
        <v>0</v>
      </c>
      <c r="H762" s="22">
        <f t="shared" si="103"/>
        <v>10</v>
      </c>
      <c r="I762" s="22">
        <f t="shared" si="104"/>
        <v>0</v>
      </c>
    </row>
    <row r="763" spans="1:9" s="88" customFormat="1" ht="46.5" customHeight="1">
      <c r="A763" s="202" t="s">
        <v>72</v>
      </c>
      <c r="B763" s="216"/>
      <c r="C763" s="216"/>
      <c r="D763" s="216"/>
      <c r="E763" s="216"/>
      <c r="F763" s="216"/>
      <c r="G763" s="216"/>
      <c r="H763" s="216"/>
      <c r="I763" s="216"/>
    </row>
    <row r="764" spans="1:9" s="87" customFormat="1" ht="32.25" customHeight="1">
      <c r="A764" s="8" t="s">
        <v>1</v>
      </c>
      <c r="B764" s="49"/>
      <c r="C764" s="124">
        <v>2000000000</v>
      </c>
      <c r="D764" s="125">
        <f>D766</f>
        <v>29112.485220000002</v>
      </c>
      <c r="E764" s="125">
        <f>E766</f>
        <v>13834.995740000002</v>
      </c>
      <c r="F764" s="121">
        <f>F766</f>
        <v>13834.995740000002</v>
      </c>
      <c r="G764" s="120">
        <f t="shared" ref="G764:G790" si="105">E764-F764</f>
        <v>0</v>
      </c>
      <c r="H764" s="120">
        <f t="shared" ref="H764:H790" si="106">D764-F764</f>
        <v>15277.48948</v>
      </c>
      <c r="I764" s="120">
        <f t="shared" ref="I764:I790" si="107">F764/D764*100</f>
        <v>47.522551357090911</v>
      </c>
    </row>
    <row r="765" spans="1:9" ht="30" customHeight="1">
      <c r="A765" s="11" t="s">
        <v>5</v>
      </c>
      <c r="B765" s="50"/>
      <c r="C765" s="51"/>
      <c r="D765" s="52"/>
      <c r="E765" s="52"/>
      <c r="F765" s="116"/>
      <c r="G765" s="52"/>
      <c r="H765" s="52"/>
      <c r="I765" s="52"/>
    </row>
    <row r="766" spans="1:9" s="89" customFormat="1" ht="102.75" customHeight="1">
      <c r="A766" s="15" t="s">
        <v>35</v>
      </c>
      <c r="B766" s="53"/>
      <c r="C766" s="66">
        <v>2010000000</v>
      </c>
      <c r="D766" s="18">
        <f>SUM(D767:D791)</f>
        <v>29112.485220000002</v>
      </c>
      <c r="E766" s="18">
        <f>SUM(E767:E791)</f>
        <v>13834.995740000002</v>
      </c>
      <c r="F766" s="18">
        <f>SUM(F767:F791)</f>
        <v>13834.995740000002</v>
      </c>
      <c r="G766" s="18">
        <f>SUM(G767:G791)</f>
        <v>0</v>
      </c>
      <c r="H766" s="18">
        <f t="shared" si="106"/>
        <v>15277.48948</v>
      </c>
      <c r="I766" s="18">
        <f t="shared" si="107"/>
        <v>47.522551357090911</v>
      </c>
    </row>
    <row r="767" spans="1:9" ht="111" customHeight="1">
      <c r="A767" s="71" t="s">
        <v>1096</v>
      </c>
      <c r="B767" s="20" t="s">
        <v>17</v>
      </c>
      <c r="C767" s="60" t="s">
        <v>1097</v>
      </c>
      <c r="D767" s="73">
        <v>1500</v>
      </c>
      <c r="E767" s="73">
        <v>600</v>
      </c>
      <c r="F767" s="73">
        <v>600</v>
      </c>
      <c r="G767" s="22">
        <f t="shared" si="105"/>
        <v>0</v>
      </c>
      <c r="H767" s="22">
        <f t="shared" si="106"/>
        <v>900</v>
      </c>
      <c r="I767" s="22">
        <f t="shared" si="107"/>
        <v>40</v>
      </c>
    </row>
    <row r="768" spans="1:9" ht="54.75" customHeight="1">
      <c r="A768" s="68" t="s">
        <v>446</v>
      </c>
      <c r="B768" s="20" t="s">
        <v>17</v>
      </c>
      <c r="C768" s="60" t="s">
        <v>273</v>
      </c>
      <c r="D768" s="73">
        <v>599.46995000000004</v>
      </c>
      <c r="E768" s="73">
        <v>599.46995000000004</v>
      </c>
      <c r="F768" s="73">
        <v>599.46995000000004</v>
      </c>
      <c r="G768" s="22">
        <f t="shared" si="105"/>
        <v>0</v>
      </c>
      <c r="H768" s="22">
        <f t="shared" si="106"/>
        <v>0</v>
      </c>
      <c r="I768" s="22">
        <f t="shared" si="107"/>
        <v>100</v>
      </c>
    </row>
    <row r="769" spans="1:9" ht="63.75" customHeight="1">
      <c r="A769" s="68" t="s">
        <v>447</v>
      </c>
      <c r="B769" s="20" t="s">
        <v>17</v>
      </c>
      <c r="C769" s="60" t="s">
        <v>274</v>
      </c>
      <c r="D769" s="73">
        <v>85.242999999999995</v>
      </c>
      <c r="E769" s="73">
        <v>0</v>
      </c>
      <c r="F769" s="73">
        <v>0</v>
      </c>
      <c r="G769" s="22">
        <f t="shared" si="105"/>
        <v>0</v>
      </c>
      <c r="H769" s="22">
        <f t="shared" si="106"/>
        <v>85.242999999999995</v>
      </c>
      <c r="I769" s="22">
        <f t="shared" si="107"/>
        <v>0</v>
      </c>
    </row>
    <row r="770" spans="1:9" ht="24" customHeight="1">
      <c r="A770" s="68" t="s">
        <v>80</v>
      </c>
      <c r="B770" s="20" t="s">
        <v>17</v>
      </c>
      <c r="C770" s="60" t="s">
        <v>275</v>
      </c>
      <c r="D770" s="73">
        <v>16059.29263</v>
      </c>
      <c r="E770" s="73">
        <v>6983.0366999999997</v>
      </c>
      <c r="F770" s="73">
        <v>6983.0366999999997</v>
      </c>
      <c r="G770" s="22">
        <f t="shared" si="105"/>
        <v>0</v>
      </c>
      <c r="H770" s="22">
        <f t="shared" si="106"/>
        <v>9076.2559299999994</v>
      </c>
      <c r="I770" s="22">
        <f t="shared" si="107"/>
        <v>43.482841124366509</v>
      </c>
    </row>
    <row r="771" spans="1:9" ht="24" customHeight="1">
      <c r="A771" s="68" t="s">
        <v>80</v>
      </c>
      <c r="B771" s="20" t="s">
        <v>17</v>
      </c>
      <c r="C771" s="60" t="s">
        <v>275</v>
      </c>
      <c r="D771" s="73">
        <v>4849.9063699999997</v>
      </c>
      <c r="E771" s="73">
        <v>1990.7987700000001</v>
      </c>
      <c r="F771" s="73">
        <v>1990.7987700000001</v>
      </c>
      <c r="G771" s="22">
        <f t="shared" si="105"/>
        <v>0</v>
      </c>
      <c r="H771" s="22">
        <f t="shared" si="106"/>
        <v>2859.1075999999994</v>
      </c>
      <c r="I771" s="22">
        <f t="shared" si="107"/>
        <v>41.048189761238632</v>
      </c>
    </row>
    <row r="772" spans="1:9" ht="43.5" customHeight="1">
      <c r="A772" s="68" t="s">
        <v>82</v>
      </c>
      <c r="B772" s="20" t="s">
        <v>17</v>
      </c>
      <c r="C772" s="60" t="s">
        <v>276</v>
      </c>
      <c r="D772" s="73">
        <v>533.15899999999999</v>
      </c>
      <c r="E772" s="73">
        <v>120</v>
      </c>
      <c r="F772" s="73">
        <v>120</v>
      </c>
      <c r="G772" s="22">
        <f t="shared" si="105"/>
        <v>0</v>
      </c>
      <c r="H772" s="22">
        <f t="shared" si="106"/>
        <v>413.15899999999999</v>
      </c>
      <c r="I772" s="22">
        <f t="shared" si="107"/>
        <v>22.507357092349562</v>
      </c>
    </row>
    <row r="773" spans="1:9" ht="71.25" customHeight="1">
      <c r="A773" s="68" t="s">
        <v>727</v>
      </c>
      <c r="B773" s="20" t="s">
        <v>17</v>
      </c>
      <c r="C773" s="60" t="s">
        <v>1098</v>
      </c>
      <c r="D773" s="73">
        <v>108.78624000000001</v>
      </c>
      <c r="E773" s="73">
        <v>47.954889999999999</v>
      </c>
      <c r="F773" s="73">
        <v>47.954889999999999</v>
      </c>
      <c r="G773" s="22">
        <f t="shared" si="105"/>
        <v>0</v>
      </c>
      <c r="H773" s="22">
        <f t="shared" si="106"/>
        <v>60.831350000000008</v>
      </c>
      <c r="I773" s="22">
        <f t="shared" si="107"/>
        <v>44.081760707971881</v>
      </c>
    </row>
    <row r="774" spans="1:9" ht="69.75" customHeight="1">
      <c r="A774" s="68" t="s">
        <v>727</v>
      </c>
      <c r="B774" s="20" t="s">
        <v>17</v>
      </c>
      <c r="C774" s="60" t="s">
        <v>1098</v>
      </c>
      <c r="D774" s="73">
        <v>32.853439999999999</v>
      </c>
      <c r="E774" s="73">
        <v>16.426760000000002</v>
      </c>
      <c r="F774" s="73">
        <v>16.426760000000002</v>
      </c>
      <c r="G774" s="22">
        <f t="shared" si="105"/>
        <v>0</v>
      </c>
      <c r="H774" s="22">
        <f t="shared" si="106"/>
        <v>16.426679999999998</v>
      </c>
      <c r="I774" s="22">
        <f t="shared" si="107"/>
        <v>50.000121752851456</v>
      </c>
    </row>
    <row r="775" spans="1:9" ht="27.75" customHeight="1">
      <c r="A775" s="68" t="s">
        <v>49</v>
      </c>
      <c r="B775" s="20" t="s">
        <v>17</v>
      </c>
      <c r="C775" s="60" t="s">
        <v>277</v>
      </c>
      <c r="D775" s="73">
        <v>89.673000000000002</v>
      </c>
      <c r="E775" s="73">
        <v>10.375</v>
      </c>
      <c r="F775" s="73">
        <v>10.375</v>
      </c>
      <c r="G775" s="22">
        <f t="shared" si="105"/>
        <v>0</v>
      </c>
      <c r="H775" s="22">
        <f t="shared" si="106"/>
        <v>79.298000000000002</v>
      </c>
      <c r="I775" s="22">
        <f t="shared" si="107"/>
        <v>11.569814771447369</v>
      </c>
    </row>
    <row r="776" spans="1:9" ht="43.5" customHeight="1">
      <c r="A776" s="68" t="s">
        <v>729</v>
      </c>
      <c r="B776" s="20" t="s">
        <v>17</v>
      </c>
      <c r="C776" s="60" t="s">
        <v>1099</v>
      </c>
      <c r="D776" s="73">
        <v>22.6</v>
      </c>
      <c r="E776" s="73">
        <v>0</v>
      </c>
      <c r="F776" s="73">
        <v>0</v>
      </c>
      <c r="G776" s="22">
        <f t="shared" si="105"/>
        <v>0</v>
      </c>
      <c r="H776" s="22">
        <f t="shared" si="106"/>
        <v>22.6</v>
      </c>
      <c r="I776" s="22">
        <f t="shared" si="107"/>
        <v>0</v>
      </c>
    </row>
    <row r="777" spans="1:9" ht="43.5" customHeight="1">
      <c r="A777" s="68" t="s">
        <v>729</v>
      </c>
      <c r="B777" s="20" t="s">
        <v>17</v>
      </c>
      <c r="C777" s="60" t="s">
        <v>1099</v>
      </c>
      <c r="D777" s="73">
        <v>22</v>
      </c>
      <c r="E777" s="73">
        <v>3</v>
      </c>
      <c r="F777" s="73">
        <v>3</v>
      </c>
      <c r="G777" s="22">
        <f t="shared" si="105"/>
        <v>0</v>
      </c>
      <c r="H777" s="22">
        <f t="shared" si="106"/>
        <v>19</v>
      </c>
      <c r="I777" s="22">
        <f t="shared" si="107"/>
        <v>13.636363636363635</v>
      </c>
    </row>
    <row r="778" spans="1:9" ht="23.25" customHeight="1">
      <c r="A778" s="68" t="s">
        <v>84</v>
      </c>
      <c r="B778" s="20" t="s">
        <v>17</v>
      </c>
      <c r="C778" s="60" t="s">
        <v>278</v>
      </c>
      <c r="D778" s="73">
        <v>378.07600000000002</v>
      </c>
      <c r="E778" s="73">
        <v>138.78019</v>
      </c>
      <c r="F778" s="73">
        <v>138.78019</v>
      </c>
      <c r="G778" s="22">
        <f t="shared" si="105"/>
        <v>0</v>
      </c>
      <c r="H778" s="22">
        <f t="shared" si="106"/>
        <v>239.29581000000002</v>
      </c>
      <c r="I778" s="22">
        <f t="shared" si="107"/>
        <v>36.706955744347695</v>
      </c>
    </row>
    <row r="779" spans="1:9" ht="23.25" customHeight="1">
      <c r="A779" s="68" t="s">
        <v>86</v>
      </c>
      <c r="B779" s="20" t="s">
        <v>17</v>
      </c>
      <c r="C779" s="60" t="s">
        <v>279</v>
      </c>
      <c r="D779" s="73">
        <v>11.74</v>
      </c>
      <c r="E779" s="73">
        <v>3.806</v>
      </c>
      <c r="F779" s="73">
        <v>3.806</v>
      </c>
      <c r="G779" s="22">
        <f t="shared" si="105"/>
        <v>0</v>
      </c>
      <c r="H779" s="22">
        <f t="shared" si="106"/>
        <v>7.9340000000000002</v>
      </c>
      <c r="I779" s="22">
        <f t="shared" si="107"/>
        <v>32.419080068143103</v>
      </c>
    </row>
    <row r="780" spans="1:9" ht="24.75" customHeight="1">
      <c r="A780" s="68" t="s">
        <v>86</v>
      </c>
      <c r="B780" s="20" t="s">
        <v>17</v>
      </c>
      <c r="C780" s="60" t="s">
        <v>279</v>
      </c>
      <c r="D780" s="73">
        <v>30</v>
      </c>
      <c r="E780" s="73">
        <v>20</v>
      </c>
      <c r="F780" s="73">
        <v>20</v>
      </c>
      <c r="G780" s="22">
        <f t="shared" si="105"/>
        <v>0</v>
      </c>
      <c r="H780" s="22">
        <f t="shared" si="106"/>
        <v>10</v>
      </c>
      <c r="I780" s="22">
        <f t="shared" si="107"/>
        <v>66.666666666666657</v>
      </c>
    </row>
    <row r="781" spans="1:9" ht="24.75" customHeight="1">
      <c r="A781" s="68" t="s">
        <v>88</v>
      </c>
      <c r="B781" s="20" t="s">
        <v>17</v>
      </c>
      <c r="C781" s="60" t="s">
        <v>280</v>
      </c>
      <c r="D781" s="73">
        <v>72.003380000000007</v>
      </c>
      <c r="E781" s="73">
        <v>25.581790000000002</v>
      </c>
      <c r="F781" s="73">
        <v>25.581790000000002</v>
      </c>
      <c r="G781" s="22">
        <f t="shared" si="105"/>
        <v>0</v>
      </c>
      <c r="H781" s="22">
        <f t="shared" si="106"/>
        <v>46.421590000000009</v>
      </c>
      <c r="I781" s="22">
        <f t="shared" si="107"/>
        <v>35.528596018686898</v>
      </c>
    </row>
    <row r="782" spans="1:9" ht="24.75" customHeight="1">
      <c r="A782" s="68" t="s">
        <v>88</v>
      </c>
      <c r="B782" s="20" t="s">
        <v>17</v>
      </c>
      <c r="C782" s="60" t="s">
        <v>280</v>
      </c>
      <c r="D782" s="73">
        <v>420.99662000000001</v>
      </c>
      <c r="E782" s="73">
        <v>182.64544000000001</v>
      </c>
      <c r="F782" s="73">
        <v>182.64544000000001</v>
      </c>
      <c r="G782" s="22">
        <f t="shared" si="105"/>
        <v>0</v>
      </c>
      <c r="H782" s="22">
        <f t="shared" si="106"/>
        <v>238.35118</v>
      </c>
      <c r="I782" s="22">
        <f t="shared" si="107"/>
        <v>43.384063273477111</v>
      </c>
    </row>
    <row r="783" spans="1:9" ht="24.75" customHeight="1">
      <c r="A783" s="68" t="s">
        <v>468</v>
      </c>
      <c r="B783" s="20" t="s">
        <v>17</v>
      </c>
      <c r="C783" s="60" t="s">
        <v>535</v>
      </c>
      <c r="D783" s="73">
        <v>161</v>
      </c>
      <c r="E783" s="73">
        <v>19.775659999999998</v>
      </c>
      <c r="F783" s="73">
        <v>19.775659999999998</v>
      </c>
      <c r="G783" s="22">
        <f t="shared" si="105"/>
        <v>0</v>
      </c>
      <c r="H783" s="22">
        <f t="shared" si="106"/>
        <v>141.22434000000001</v>
      </c>
      <c r="I783" s="22">
        <f t="shared" si="107"/>
        <v>12.283018633540371</v>
      </c>
    </row>
    <row r="784" spans="1:9" ht="24.75" customHeight="1">
      <c r="A784" s="68" t="s">
        <v>90</v>
      </c>
      <c r="B784" s="20" t="s">
        <v>17</v>
      </c>
      <c r="C784" s="60" t="s">
        <v>281</v>
      </c>
      <c r="D784" s="73">
        <v>60</v>
      </c>
      <c r="E784" s="73">
        <v>13.163</v>
      </c>
      <c r="F784" s="73">
        <v>13.163</v>
      </c>
      <c r="G784" s="22">
        <f t="shared" si="105"/>
        <v>0</v>
      </c>
      <c r="H784" s="22">
        <f t="shared" si="106"/>
        <v>46.837000000000003</v>
      </c>
      <c r="I784" s="22">
        <f t="shared" si="107"/>
        <v>21.938333333333336</v>
      </c>
    </row>
    <row r="785" spans="1:9" ht="24.75" customHeight="1">
      <c r="A785" s="68" t="s">
        <v>90</v>
      </c>
      <c r="B785" s="20" t="s">
        <v>17</v>
      </c>
      <c r="C785" s="60" t="s">
        <v>281</v>
      </c>
      <c r="D785" s="73">
        <v>581.25</v>
      </c>
      <c r="E785" s="73">
        <v>189.31206</v>
      </c>
      <c r="F785" s="73">
        <v>189.31206</v>
      </c>
      <c r="G785" s="22">
        <f t="shared" si="105"/>
        <v>0</v>
      </c>
      <c r="H785" s="22">
        <f t="shared" si="106"/>
        <v>391.93794000000003</v>
      </c>
      <c r="I785" s="22">
        <f t="shared" si="107"/>
        <v>32.569816774193548</v>
      </c>
    </row>
    <row r="786" spans="1:9" ht="24.75" customHeight="1">
      <c r="A786" s="68" t="s">
        <v>90</v>
      </c>
      <c r="B786" s="20" t="s">
        <v>17</v>
      </c>
      <c r="C786" s="60" t="s">
        <v>281</v>
      </c>
      <c r="D786" s="73">
        <v>28.75</v>
      </c>
      <c r="E786" s="73">
        <v>11.5</v>
      </c>
      <c r="F786" s="73">
        <v>11.5</v>
      </c>
      <c r="G786" s="22">
        <f t="shared" si="105"/>
        <v>0</v>
      </c>
      <c r="H786" s="22">
        <f t="shared" si="106"/>
        <v>17.25</v>
      </c>
      <c r="I786" s="22">
        <f t="shared" si="107"/>
        <v>40</v>
      </c>
    </row>
    <row r="787" spans="1:9" ht="24.75" customHeight="1">
      <c r="A787" s="68" t="s">
        <v>90</v>
      </c>
      <c r="B787" s="20" t="s">
        <v>17</v>
      </c>
      <c r="C787" s="60" t="s">
        <v>281</v>
      </c>
      <c r="D787" s="73">
        <v>12</v>
      </c>
      <c r="E787" s="73">
        <v>9</v>
      </c>
      <c r="F787" s="73">
        <v>9</v>
      </c>
      <c r="G787" s="22">
        <f t="shared" si="105"/>
        <v>0</v>
      </c>
      <c r="H787" s="22">
        <f t="shared" si="106"/>
        <v>3</v>
      </c>
      <c r="I787" s="22">
        <f t="shared" si="107"/>
        <v>75</v>
      </c>
    </row>
    <row r="788" spans="1:9" ht="24.75" customHeight="1">
      <c r="A788" s="68" t="s">
        <v>92</v>
      </c>
      <c r="B788" s="20" t="s">
        <v>17</v>
      </c>
      <c r="C788" s="60" t="s">
        <v>448</v>
      </c>
      <c r="D788" s="73">
        <v>300</v>
      </c>
      <c r="E788" s="73">
        <v>3.8860000000000001</v>
      </c>
      <c r="F788" s="73">
        <v>3.8860000000000001</v>
      </c>
      <c r="G788" s="22">
        <f t="shared" si="105"/>
        <v>0</v>
      </c>
      <c r="H788" s="22">
        <f t="shared" si="106"/>
        <v>296.11399999999998</v>
      </c>
      <c r="I788" s="22">
        <f t="shared" si="107"/>
        <v>1.2953333333333334</v>
      </c>
    </row>
    <row r="789" spans="1:9" ht="24.75" customHeight="1">
      <c r="A789" s="68" t="s">
        <v>94</v>
      </c>
      <c r="B789" s="20" t="s">
        <v>17</v>
      </c>
      <c r="C789" s="60" t="s">
        <v>449</v>
      </c>
      <c r="D789" s="73">
        <v>950.17700000000002</v>
      </c>
      <c r="E789" s="73">
        <v>642.97493999999995</v>
      </c>
      <c r="F789" s="73">
        <v>642.97493999999995</v>
      </c>
      <c r="G789" s="22">
        <f t="shared" si="105"/>
        <v>0</v>
      </c>
      <c r="H789" s="22">
        <f t="shared" si="106"/>
        <v>307.20206000000007</v>
      </c>
      <c r="I789" s="22">
        <f t="shared" si="107"/>
        <v>67.66896483497284</v>
      </c>
    </row>
    <row r="790" spans="1:9" ht="160.5" customHeight="1">
      <c r="A790" s="71" t="s">
        <v>730</v>
      </c>
      <c r="B790" s="20" t="s">
        <v>17</v>
      </c>
      <c r="C790" s="60" t="s">
        <v>1100</v>
      </c>
      <c r="D790" s="73">
        <v>1692.4029</v>
      </c>
      <c r="E790" s="73">
        <v>1692.4029</v>
      </c>
      <c r="F790" s="73">
        <v>1692.4029</v>
      </c>
      <c r="G790" s="22">
        <f t="shared" si="105"/>
        <v>0</v>
      </c>
      <c r="H790" s="22">
        <f t="shared" si="106"/>
        <v>0</v>
      </c>
      <c r="I790" s="22">
        <f t="shared" si="107"/>
        <v>100</v>
      </c>
    </row>
    <row r="791" spans="1:9" ht="159.75" customHeight="1">
      <c r="A791" s="71" t="s">
        <v>730</v>
      </c>
      <c r="B791" s="20" t="s">
        <v>17</v>
      </c>
      <c r="C791" s="60" t="s">
        <v>1100</v>
      </c>
      <c r="D791" s="73">
        <v>511.10568999999998</v>
      </c>
      <c r="E791" s="73">
        <v>511.10568999999998</v>
      </c>
      <c r="F791" s="73">
        <v>511.10568999999998</v>
      </c>
      <c r="G791" s="22">
        <f t="shared" ref="G791" si="108">E791-F791</f>
        <v>0</v>
      </c>
      <c r="H791" s="22">
        <f t="shared" ref="H791" si="109">D791-F791</f>
        <v>0</v>
      </c>
      <c r="I791" s="22">
        <f t="shared" ref="I791" si="110">F791/D791*100</f>
        <v>100</v>
      </c>
    </row>
    <row r="792" spans="1:9" s="88" customFormat="1" ht="62.25" customHeight="1">
      <c r="A792" s="201" t="s">
        <v>73</v>
      </c>
      <c r="B792" s="216"/>
      <c r="C792" s="216"/>
      <c r="D792" s="216"/>
      <c r="E792" s="216"/>
      <c r="F792" s="216"/>
      <c r="G792" s="216"/>
      <c r="H792" s="216"/>
      <c r="I792" s="216"/>
    </row>
    <row r="793" spans="1:9" s="87" customFormat="1" ht="27" customHeight="1">
      <c r="A793" s="8" t="s">
        <v>1</v>
      </c>
      <c r="B793" s="49"/>
      <c r="C793" s="124">
        <v>2100000000</v>
      </c>
      <c r="D793" s="127">
        <f>D795+D820+D824</f>
        <v>82018.495120000021</v>
      </c>
      <c r="E793" s="127">
        <f>E795+E820+E824</f>
        <v>35263.911599999999</v>
      </c>
      <c r="F793" s="128">
        <f>F795+F820+F824</f>
        <v>35263.911599999999</v>
      </c>
      <c r="G793" s="127">
        <f>G795+G820+G824</f>
        <v>0</v>
      </c>
      <c r="H793" s="127">
        <f>H795+H820+H824</f>
        <v>46754.583520000022</v>
      </c>
      <c r="I793" s="127">
        <f t="shared" ref="I793" si="111">F793/D793*100</f>
        <v>42.995072694769519</v>
      </c>
    </row>
    <row r="794" spans="1:9" ht="27" customHeight="1">
      <c r="A794" s="11" t="s">
        <v>5</v>
      </c>
      <c r="B794" s="50"/>
      <c r="C794" s="51"/>
      <c r="D794" s="54"/>
      <c r="E794" s="54"/>
      <c r="F794" s="117"/>
      <c r="G794" s="54"/>
      <c r="H794" s="54"/>
      <c r="I794" s="54"/>
    </row>
    <row r="795" spans="1:9" s="89" customFormat="1" ht="72" customHeight="1">
      <c r="A795" s="15" t="s">
        <v>36</v>
      </c>
      <c r="B795" s="53"/>
      <c r="C795" s="16" t="s">
        <v>282</v>
      </c>
      <c r="D795" s="55">
        <f>SUM(D796:D819)</f>
        <v>34350.537250000008</v>
      </c>
      <c r="E795" s="55">
        <f>SUM(E796:E819)</f>
        <v>18486.195239999997</v>
      </c>
      <c r="F795" s="55">
        <f>SUM(F796:F819)</f>
        <v>18486.195239999997</v>
      </c>
      <c r="G795" s="55">
        <f t="shared" ref="G795:G823" si="112">E795-F795</f>
        <v>0</v>
      </c>
      <c r="H795" s="55">
        <f t="shared" ref="H795:H823" si="113">D795-F795</f>
        <v>15864.342010000011</v>
      </c>
      <c r="I795" s="55">
        <f t="shared" ref="I795:I823" si="114">F795/D795*100</f>
        <v>53.816320558421523</v>
      </c>
    </row>
    <row r="796" spans="1:9" s="90" customFormat="1" ht="65.25" customHeight="1">
      <c r="A796" s="68" t="s">
        <v>397</v>
      </c>
      <c r="B796" s="76">
        <v>441</v>
      </c>
      <c r="C796" s="60" t="s">
        <v>398</v>
      </c>
      <c r="D796" s="73">
        <v>100</v>
      </c>
      <c r="E796" s="73">
        <v>71.83</v>
      </c>
      <c r="F796" s="73">
        <v>71.83</v>
      </c>
      <c r="G796" s="70">
        <v>0</v>
      </c>
      <c r="H796" s="70">
        <v>0</v>
      </c>
      <c r="I796" s="70">
        <f t="shared" si="114"/>
        <v>71.83</v>
      </c>
    </row>
    <row r="797" spans="1:9" s="98" customFormat="1" ht="84.75" customHeight="1">
      <c r="A797" s="68" t="s">
        <v>450</v>
      </c>
      <c r="B797" s="26" t="s">
        <v>17</v>
      </c>
      <c r="C797" s="60" t="s">
        <v>451</v>
      </c>
      <c r="D797" s="73">
        <v>30</v>
      </c>
      <c r="E797" s="73">
        <v>0</v>
      </c>
      <c r="F797" s="73">
        <v>0</v>
      </c>
      <c r="G797" s="56">
        <f t="shared" si="112"/>
        <v>0</v>
      </c>
      <c r="H797" s="56">
        <f t="shared" si="113"/>
        <v>30</v>
      </c>
      <c r="I797" s="56">
        <f t="shared" si="114"/>
        <v>0</v>
      </c>
    </row>
    <row r="798" spans="1:9" s="98" customFormat="1" ht="117" customHeight="1">
      <c r="A798" s="71" t="s">
        <v>1101</v>
      </c>
      <c r="B798" s="26" t="s">
        <v>17</v>
      </c>
      <c r="C798" s="60" t="s">
        <v>1105</v>
      </c>
      <c r="D798" s="73">
        <v>4171.9530000000004</v>
      </c>
      <c r="E798" s="73">
        <v>4171.9529599999996</v>
      </c>
      <c r="F798" s="73">
        <v>4171.9529599999996</v>
      </c>
      <c r="G798" s="56">
        <f t="shared" si="112"/>
        <v>0</v>
      </c>
      <c r="H798" s="56">
        <f t="shared" si="113"/>
        <v>4.000000080850441E-5</v>
      </c>
      <c r="I798" s="56">
        <f t="shared" si="114"/>
        <v>99.999999041216398</v>
      </c>
    </row>
    <row r="799" spans="1:9" s="98" customFormat="1" ht="100.5" customHeight="1">
      <c r="A799" s="71" t="s">
        <v>1102</v>
      </c>
      <c r="B799" s="26" t="s">
        <v>17</v>
      </c>
      <c r="C799" s="60" t="s">
        <v>1106</v>
      </c>
      <c r="D799" s="73">
        <v>536.19200000000001</v>
      </c>
      <c r="E799" s="73">
        <v>0</v>
      </c>
      <c r="F799" s="73">
        <v>0</v>
      </c>
      <c r="G799" s="56">
        <f t="shared" ref="G799:G819" si="115">E799-F799</f>
        <v>0</v>
      </c>
      <c r="H799" s="56">
        <f t="shared" ref="H799:H819" si="116">D799-F799</f>
        <v>536.19200000000001</v>
      </c>
      <c r="I799" s="56">
        <f t="shared" ref="I799:I819" si="117">F799/D799*100</f>
        <v>0</v>
      </c>
    </row>
    <row r="800" spans="1:9" s="98" customFormat="1" ht="113.25" customHeight="1">
      <c r="A800" s="71" t="s">
        <v>1103</v>
      </c>
      <c r="B800" s="82">
        <v>441</v>
      </c>
      <c r="C800" s="60" t="s">
        <v>1107</v>
      </c>
      <c r="D800" s="73">
        <v>3115.6079300000001</v>
      </c>
      <c r="E800" s="73">
        <v>3115.6079300000001</v>
      </c>
      <c r="F800" s="73">
        <v>3115.6079300000001</v>
      </c>
      <c r="G800" s="56">
        <f t="shared" si="115"/>
        <v>0</v>
      </c>
      <c r="H800" s="56">
        <f t="shared" si="116"/>
        <v>0</v>
      </c>
      <c r="I800" s="56">
        <f t="shared" si="117"/>
        <v>100</v>
      </c>
    </row>
    <row r="801" spans="1:9" s="98" customFormat="1" ht="104.25" customHeight="1">
      <c r="A801" s="71" t="s">
        <v>1104</v>
      </c>
      <c r="B801" s="26" t="s">
        <v>17</v>
      </c>
      <c r="C801" s="60" t="s">
        <v>1108</v>
      </c>
      <c r="D801" s="73">
        <v>609.30240000000003</v>
      </c>
      <c r="E801" s="73">
        <v>609.30240000000003</v>
      </c>
      <c r="F801" s="73">
        <v>609.30240000000003</v>
      </c>
      <c r="G801" s="56">
        <f t="shared" si="115"/>
        <v>0</v>
      </c>
      <c r="H801" s="56">
        <f t="shared" si="116"/>
        <v>0</v>
      </c>
      <c r="I801" s="56">
        <f t="shared" si="117"/>
        <v>100</v>
      </c>
    </row>
    <row r="802" spans="1:9" s="98" customFormat="1" ht="104.25" customHeight="1">
      <c r="A802" s="71" t="s">
        <v>74</v>
      </c>
      <c r="B802" s="26" t="s">
        <v>17</v>
      </c>
      <c r="C802" s="60" t="s">
        <v>283</v>
      </c>
      <c r="D802" s="73">
        <v>1000</v>
      </c>
      <c r="E802" s="73">
        <v>0</v>
      </c>
      <c r="F802" s="73">
        <v>0</v>
      </c>
      <c r="G802" s="56">
        <f t="shared" si="115"/>
        <v>0</v>
      </c>
      <c r="H802" s="56">
        <f t="shared" si="116"/>
        <v>1000</v>
      </c>
      <c r="I802" s="56">
        <f t="shared" si="117"/>
        <v>0</v>
      </c>
    </row>
    <row r="803" spans="1:9" s="98" customFormat="1" ht="34.5" customHeight="1">
      <c r="A803" s="68" t="s">
        <v>75</v>
      </c>
      <c r="B803" s="26" t="s">
        <v>17</v>
      </c>
      <c r="C803" s="60" t="s">
        <v>284</v>
      </c>
      <c r="D803" s="73">
        <v>900</v>
      </c>
      <c r="E803" s="73">
        <v>0</v>
      </c>
      <c r="F803" s="73">
        <v>0</v>
      </c>
      <c r="G803" s="56">
        <f t="shared" si="115"/>
        <v>0</v>
      </c>
      <c r="H803" s="56">
        <f t="shared" si="116"/>
        <v>900</v>
      </c>
      <c r="I803" s="56">
        <f t="shared" si="117"/>
        <v>0</v>
      </c>
    </row>
    <row r="804" spans="1:9" s="98" customFormat="1" ht="67.5" customHeight="1">
      <c r="A804" s="68" t="s">
        <v>76</v>
      </c>
      <c r="B804" s="26" t="s">
        <v>17</v>
      </c>
      <c r="C804" s="60" t="s">
        <v>285</v>
      </c>
      <c r="D804" s="73">
        <v>6500</v>
      </c>
      <c r="E804" s="73">
        <v>2788.2222299999999</v>
      </c>
      <c r="F804" s="73">
        <v>2788.2222299999999</v>
      </c>
      <c r="G804" s="56">
        <f t="shared" si="115"/>
        <v>0</v>
      </c>
      <c r="H804" s="56">
        <f t="shared" si="116"/>
        <v>3711.7777700000001</v>
      </c>
      <c r="I804" s="56">
        <f t="shared" si="117"/>
        <v>42.895726615384611</v>
      </c>
    </row>
    <row r="805" spans="1:9" s="98" customFormat="1" ht="67.5" customHeight="1">
      <c r="A805" s="68" t="s">
        <v>77</v>
      </c>
      <c r="B805" s="26" t="s">
        <v>17</v>
      </c>
      <c r="C805" s="60" t="s">
        <v>286</v>
      </c>
      <c r="D805" s="73">
        <v>350</v>
      </c>
      <c r="E805" s="73">
        <v>299.60000000000002</v>
      </c>
      <c r="F805" s="73">
        <v>299.60000000000002</v>
      </c>
      <c r="G805" s="56">
        <f t="shared" si="115"/>
        <v>0</v>
      </c>
      <c r="H805" s="56">
        <f t="shared" si="116"/>
        <v>50.399999999999977</v>
      </c>
      <c r="I805" s="56">
        <f t="shared" si="117"/>
        <v>85.600000000000009</v>
      </c>
    </row>
    <row r="806" spans="1:9" s="98" customFormat="1" ht="67.5" customHeight="1">
      <c r="A806" s="68" t="s">
        <v>287</v>
      </c>
      <c r="B806" s="26" t="s">
        <v>17</v>
      </c>
      <c r="C806" s="60" t="s">
        <v>288</v>
      </c>
      <c r="D806" s="73">
        <v>1053.9522199999999</v>
      </c>
      <c r="E806" s="73">
        <v>253.95222000000001</v>
      </c>
      <c r="F806" s="73">
        <v>253.95222000000001</v>
      </c>
      <c r="G806" s="56">
        <f t="shared" si="115"/>
        <v>0</v>
      </c>
      <c r="H806" s="56">
        <f t="shared" si="116"/>
        <v>799.99999999999989</v>
      </c>
      <c r="I806" s="56">
        <f t="shared" si="117"/>
        <v>24.095230806572999</v>
      </c>
    </row>
    <row r="807" spans="1:9" s="98" customFormat="1" ht="67.5" customHeight="1">
      <c r="A807" s="68" t="s">
        <v>287</v>
      </c>
      <c r="B807" s="26" t="s">
        <v>17</v>
      </c>
      <c r="C807" s="60" t="s">
        <v>288</v>
      </c>
      <c r="D807" s="73">
        <v>2142.28134</v>
      </c>
      <c r="E807" s="73">
        <v>942.28134</v>
      </c>
      <c r="F807" s="73">
        <v>942.28134</v>
      </c>
      <c r="G807" s="56">
        <f t="shared" si="115"/>
        <v>0</v>
      </c>
      <c r="H807" s="56">
        <f t="shared" si="116"/>
        <v>1200</v>
      </c>
      <c r="I807" s="56">
        <f t="shared" si="117"/>
        <v>43.984948307489809</v>
      </c>
    </row>
    <row r="808" spans="1:9" s="98" customFormat="1" ht="30" customHeight="1">
      <c r="A808" s="68" t="s">
        <v>80</v>
      </c>
      <c r="B808" s="26" t="s">
        <v>17</v>
      </c>
      <c r="C808" s="60" t="s">
        <v>289</v>
      </c>
      <c r="D808" s="73">
        <v>8620.0550000000003</v>
      </c>
      <c r="E808" s="73">
        <v>3669.5359600000002</v>
      </c>
      <c r="F808" s="73">
        <v>3669.5359600000002</v>
      </c>
      <c r="G808" s="56">
        <f t="shared" si="115"/>
        <v>0</v>
      </c>
      <c r="H808" s="56">
        <f t="shared" si="116"/>
        <v>4950.5190400000001</v>
      </c>
      <c r="I808" s="56">
        <f t="shared" si="117"/>
        <v>42.56975112107753</v>
      </c>
    </row>
    <row r="809" spans="1:9" s="98" customFormat="1" ht="30" customHeight="1">
      <c r="A809" s="68" t="s">
        <v>80</v>
      </c>
      <c r="B809" s="26" t="s">
        <v>17</v>
      </c>
      <c r="C809" s="60" t="s">
        <v>289</v>
      </c>
      <c r="D809" s="73">
        <v>2603.2579999999998</v>
      </c>
      <c r="E809" s="73">
        <v>932.18931999999995</v>
      </c>
      <c r="F809" s="73">
        <v>932.18931999999995</v>
      </c>
      <c r="G809" s="56">
        <f t="shared" si="115"/>
        <v>0</v>
      </c>
      <c r="H809" s="56">
        <f t="shared" si="116"/>
        <v>1671.0686799999999</v>
      </c>
      <c r="I809" s="56">
        <f t="shared" si="117"/>
        <v>35.808564498793437</v>
      </c>
    </row>
    <row r="810" spans="1:9" s="98" customFormat="1" ht="30" customHeight="1">
      <c r="A810" s="68" t="s">
        <v>82</v>
      </c>
      <c r="B810" s="26" t="s">
        <v>17</v>
      </c>
      <c r="C810" s="60" t="s">
        <v>290</v>
      </c>
      <c r="D810" s="73">
        <v>360</v>
      </c>
      <c r="E810" s="73">
        <v>64.349999999999994</v>
      </c>
      <c r="F810" s="73">
        <v>64.349999999999994</v>
      </c>
      <c r="G810" s="56">
        <f t="shared" si="115"/>
        <v>0</v>
      </c>
      <c r="H810" s="56">
        <f t="shared" si="116"/>
        <v>295.64999999999998</v>
      </c>
      <c r="I810" s="56">
        <f t="shared" si="117"/>
        <v>17.875</v>
      </c>
    </row>
    <row r="811" spans="1:9" s="98" customFormat="1" ht="30" customHeight="1">
      <c r="A811" s="68" t="s">
        <v>49</v>
      </c>
      <c r="B811" s="26" t="s">
        <v>17</v>
      </c>
      <c r="C811" s="60" t="s">
        <v>291</v>
      </c>
      <c r="D811" s="73">
        <v>103.11</v>
      </c>
      <c r="E811" s="73">
        <v>45.825000000000003</v>
      </c>
      <c r="F811" s="73">
        <v>45.825000000000003</v>
      </c>
      <c r="G811" s="56">
        <f t="shared" si="115"/>
        <v>0</v>
      </c>
      <c r="H811" s="56">
        <f t="shared" si="116"/>
        <v>57.284999999999997</v>
      </c>
      <c r="I811" s="56">
        <f t="shared" si="117"/>
        <v>44.442828047716034</v>
      </c>
    </row>
    <row r="812" spans="1:9" s="98" customFormat="1" ht="39.75" customHeight="1">
      <c r="A812" s="68" t="s">
        <v>729</v>
      </c>
      <c r="B812" s="26" t="s">
        <v>17</v>
      </c>
      <c r="C812" s="60" t="s">
        <v>1109</v>
      </c>
      <c r="D812" s="73">
        <v>49.6</v>
      </c>
      <c r="E812" s="73">
        <v>0</v>
      </c>
      <c r="F812" s="73">
        <v>0</v>
      </c>
      <c r="G812" s="56">
        <f t="shared" si="115"/>
        <v>0</v>
      </c>
      <c r="H812" s="56">
        <f t="shared" si="116"/>
        <v>49.6</v>
      </c>
      <c r="I812" s="56">
        <f t="shared" si="117"/>
        <v>0</v>
      </c>
    </row>
    <row r="813" spans="1:9" s="98" customFormat="1" ht="53.25" customHeight="1">
      <c r="A813" s="68" t="s">
        <v>729</v>
      </c>
      <c r="B813" s="26" t="s">
        <v>17</v>
      </c>
      <c r="C813" s="60" t="s">
        <v>1109</v>
      </c>
      <c r="D813" s="73">
        <v>73.06</v>
      </c>
      <c r="E813" s="73">
        <v>33.26</v>
      </c>
      <c r="F813" s="73">
        <v>33.26</v>
      </c>
      <c r="G813" s="56">
        <f t="shared" si="115"/>
        <v>0</v>
      </c>
      <c r="H813" s="56">
        <f t="shared" si="116"/>
        <v>39.800000000000004</v>
      </c>
      <c r="I813" s="56">
        <f t="shared" si="117"/>
        <v>45.524226663016691</v>
      </c>
    </row>
    <row r="814" spans="1:9" s="98" customFormat="1" ht="18.75" customHeight="1">
      <c r="A814" s="68" t="s">
        <v>84</v>
      </c>
      <c r="B814" s="26" t="s">
        <v>17</v>
      </c>
      <c r="C814" s="60" t="s">
        <v>536</v>
      </c>
      <c r="D814" s="73">
        <v>4</v>
      </c>
      <c r="E814" s="73">
        <v>0</v>
      </c>
      <c r="F814" s="73">
        <v>0</v>
      </c>
      <c r="G814" s="56">
        <f t="shared" si="115"/>
        <v>0</v>
      </c>
      <c r="H814" s="56">
        <f t="shared" si="116"/>
        <v>4</v>
      </c>
      <c r="I814" s="56">
        <f t="shared" si="117"/>
        <v>0</v>
      </c>
    </row>
    <row r="815" spans="1:9" s="98" customFormat="1" ht="18.75" customHeight="1">
      <c r="A815" s="68" t="s">
        <v>90</v>
      </c>
      <c r="B815" s="26" t="s">
        <v>17</v>
      </c>
      <c r="C815" s="60" t="s">
        <v>292</v>
      </c>
      <c r="D815" s="73">
        <v>245.5</v>
      </c>
      <c r="E815" s="73">
        <v>44.042999999999999</v>
      </c>
      <c r="F815" s="73">
        <v>44.042999999999999</v>
      </c>
      <c r="G815" s="56">
        <f t="shared" si="115"/>
        <v>0</v>
      </c>
      <c r="H815" s="56">
        <f t="shared" si="116"/>
        <v>201.45699999999999</v>
      </c>
      <c r="I815" s="56">
        <f t="shared" si="117"/>
        <v>17.940122199592668</v>
      </c>
    </row>
    <row r="816" spans="1:9" s="98" customFormat="1" ht="18.75" customHeight="1">
      <c r="A816" s="68" t="s">
        <v>92</v>
      </c>
      <c r="B816" s="26" t="s">
        <v>17</v>
      </c>
      <c r="C816" s="60" t="s">
        <v>293</v>
      </c>
      <c r="D816" s="73">
        <v>85</v>
      </c>
      <c r="E816" s="73">
        <v>85</v>
      </c>
      <c r="F816" s="73">
        <v>85</v>
      </c>
      <c r="G816" s="56">
        <f t="shared" si="115"/>
        <v>0</v>
      </c>
      <c r="H816" s="56">
        <f t="shared" si="116"/>
        <v>0</v>
      </c>
      <c r="I816" s="56">
        <f t="shared" si="117"/>
        <v>100</v>
      </c>
    </row>
    <row r="817" spans="1:9" s="98" customFormat="1" ht="18.75" customHeight="1">
      <c r="A817" s="68" t="s">
        <v>94</v>
      </c>
      <c r="B817" s="26" t="s">
        <v>17</v>
      </c>
      <c r="C817" s="60" t="s">
        <v>294</v>
      </c>
      <c r="D817" s="73">
        <v>185</v>
      </c>
      <c r="E817" s="73">
        <v>0</v>
      </c>
      <c r="F817" s="73">
        <v>0</v>
      </c>
      <c r="G817" s="56">
        <f t="shared" si="115"/>
        <v>0</v>
      </c>
      <c r="H817" s="56">
        <f t="shared" si="116"/>
        <v>185</v>
      </c>
      <c r="I817" s="56">
        <f t="shared" si="117"/>
        <v>0</v>
      </c>
    </row>
    <row r="818" spans="1:9" s="98" customFormat="1" ht="171.75" customHeight="1">
      <c r="A818" s="71" t="s">
        <v>730</v>
      </c>
      <c r="B818" s="26" t="s">
        <v>17</v>
      </c>
      <c r="C818" s="60" t="s">
        <v>1110</v>
      </c>
      <c r="D818" s="73">
        <v>1166.92</v>
      </c>
      <c r="E818" s="73">
        <v>1049.0840000000001</v>
      </c>
      <c r="F818" s="73">
        <v>1049.0840000000001</v>
      </c>
      <c r="G818" s="56">
        <f t="shared" si="115"/>
        <v>0</v>
      </c>
      <c r="H818" s="56">
        <f t="shared" si="116"/>
        <v>117.83600000000001</v>
      </c>
      <c r="I818" s="56">
        <f t="shared" si="117"/>
        <v>89.901964144928527</v>
      </c>
    </row>
    <row r="819" spans="1:9" s="98" customFormat="1" ht="164.25" customHeight="1">
      <c r="A819" s="71" t="s">
        <v>730</v>
      </c>
      <c r="B819" s="26" t="s">
        <v>17</v>
      </c>
      <c r="C819" s="60" t="s">
        <v>1110</v>
      </c>
      <c r="D819" s="73">
        <v>345.74536000000001</v>
      </c>
      <c r="E819" s="73">
        <v>310.15888000000001</v>
      </c>
      <c r="F819" s="73">
        <v>310.15888000000001</v>
      </c>
      <c r="G819" s="56">
        <f t="shared" si="115"/>
        <v>0</v>
      </c>
      <c r="H819" s="56">
        <f t="shared" si="116"/>
        <v>35.586479999999995</v>
      </c>
      <c r="I819" s="56">
        <f t="shared" si="117"/>
        <v>89.707315233384477</v>
      </c>
    </row>
    <row r="820" spans="1:9" s="89" customFormat="1" ht="52.5" customHeight="1">
      <c r="A820" s="15" t="s">
        <v>37</v>
      </c>
      <c r="B820" s="53"/>
      <c r="C820" s="16" t="s">
        <v>300</v>
      </c>
      <c r="D820" s="55">
        <f>SUM(D821:D823)</f>
        <v>800</v>
      </c>
      <c r="E820" s="55">
        <f>SUM(E821:E823)</f>
        <v>0</v>
      </c>
      <c r="F820" s="55">
        <f>SUM(F821:F823)</f>
        <v>0</v>
      </c>
      <c r="G820" s="55">
        <f t="shared" si="112"/>
        <v>0</v>
      </c>
      <c r="H820" s="55">
        <f t="shared" si="113"/>
        <v>800</v>
      </c>
      <c r="I820" s="55">
        <f>F820/D820*100</f>
        <v>0</v>
      </c>
    </row>
    <row r="821" spans="1:9" s="89" customFormat="1" ht="63.75" customHeight="1">
      <c r="A821" s="68" t="s">
        <v>1111</v>
      </c>
      <c r="B821" s="107">
        <v>441</v>
      </c>
      <c r="C821" s="60" t="s">
        <v>295</v>
      </c>
      <c r="D821" s="73">
        <v>550</v>
      </c>
      <c r="E821" s="73">
        <v>0</v>
      </c>
      <c r="F821" s="73">
        <v>0</v>
      </c>
      <c r="G821" s="70">
        <f t="shared" si="112"/>
        <v>0</v>
      </c>
      <c r="H821" s="70">
        <f t="shared" si="113"/>
        <v>550</v>
      </c>
      <c r="I821" s="70">
        <f>F821/D821*100</f>
        <v>0</v>
      </c>
    </row>
    <row r="822" spans="1:9" ht="55.5" customHeight="1">
      <c r="A822" s="68" t="s">
        <v>1112</v>
      </c>
      <c r="B822" s="26" t="s">
        <v>17</v>
      </c>
      <c r="C822" s="60" t="s">
        <v>296</v>
      </c>
      <c r="D822" s="73">
        <v>150</v>
      </c>
      <c r="E822" s="73">
        <v>0</v>
      </c>
      <c r="F822" s="73">
        <v>0</v>
      </c>
      <c r="G822" s="56">
        <f t="shared" si="112"/>
        <v>0</v>
      </c>
      <c r="H822" s="56">
        <f t="shared" si="113"/>
        <v>150</v>
      </c>
      <c r="I822" s="56">
        <f t="shared" si="114"/>
        <v>0</v>
      </c>
    </row>
    <row r="823" spans="1:9" ht="58.5" customHeight="1">
      <c r="A823" s="68" t="s">
        <v>297</v>
      </c>
      <c r="B823" s="26" t="s">
        <v>17</v>
      </c>
      <c r="C823" s="60" t="s">
        <v>298</v>
      </c>
      <c r="D823" s="73">
        <v>100</v>
      </c>
      <c r="E823" s="73">
        <v>0</v>
      </c>
      <c r="F823" s="73">
        <v>0</v>
      </c>
      <c r="G823" s="56">
        <f t="shared" si="112"/>
        <v>0</v>
      </c>
      <c r="H823" s="56">
        <f t="shared" si="113"/>
        <v>100</v>
      </c>
      <c r="I823" s="56">
        <f t="shared" si="114"/>
        <v>0</v>
      </c>
    </row>
    <row r="824" spans="1:9" ht="75.75" customHeight="1">
      <c r="A824" s="15" t="s">
        <v>299</v>
      </c>
      <c r="B824" s="53"/>
      <c r="C824" s="16" t="s">
        <v>301</v>
      </c>
      <c r="D824" s="55">
        <f>SUM(D825:D841)</f>
        <v>46867.957870000013</v>
      </c>
      <c r="E824" s="55">
        <f>SUM(E825:E841)</f>
        <v>16777.716360000002</v>
      </c>
      <c r="F824" s="55">
        <f>SUM(F825:F841)</f>
        <v>16777.716360000002</v>
      </c>
      <c r="G824" s="55">
        <f>SUM(G825:G841)</f>
        <v>0</v>
      </c>
      <c r="H824" s="55">
        <f t="shared" ref="H824:H841" si="118">D824-F824</f>
        <v>30090.241510000011</v>
      </c>
      <c r="I824" s="55">
        <f t="shared" ref="I824:I841" si="119">F824/D824*100</f>
        <v>35.797839552850135</v>
      </c>
    </row>
    <row r="825" spans="1:9" s="90" customFormat="1" ht="31.5" customHeight="1">
      <c r="A825" s="68" t="s">
        <v>1113</v>
      </c>
      <c r="B825" s="74">
        <v>441</v>
      </c>
      <c r="C825" s="60" t="s">
        <v>1128</v>
      </c>
      <c r="D825" s="73">
        <v>8566</v>
      </c>
      <c r="E825" s="73">
        <v>8566</v>
      </c>
      <c r="F825" s="73">
        <v>8566</v>
      </c>
      <c r="G825" s="70">
        <v>0</v>
      </c>
      <c r="H825" s="70">
        <f t="shared" si="118"/>
        <v>0</v>
      </c>
      <c r="I825" s="70">
        <f t="shared" si="119"/>
        <v>100</v>
      </c>
    </row>
    <row r="826" spans="1:9" s="90" customFormat="1" ht="44.25" customHeight="1">
      <c r="A826" s="68" t="s">
        <v>1114</v>
      </c>
      <c r="B826" s="74">
        <v>441</v>
      </c>
      <c r="C826" s="60" t="s">
        <v>1129</v>
      </c>
      <c r="D826" s="73">
        <v>1120.4275</v>
      </c>
      <c r="E826" s="73">
        <v>947.92250000000001</v>
      </c>
      <c r="F826" s="73">
        <v>947.92250000000001</v>
      </c>
      <c r="G826" s="70">
        <v>0</v>
      </c>
      <c r="H826" s="70">
        <f t="shared" si="118"/>
        <v>172.505</v>
      </c>
      <c r="I826" s="70">
        <f t="shared" si="119"/>
        <v>84.603644591015481</v>
      </c>
    </row>
    <row r="827" spans="1:9" s="90" customFormat="1" ht="46.5" customHeight="1">
      <c r="A827" s="68" t="s">
        <v>1115</v>
      </c>
      <c r="B827" s="74">
        <v>441</v>
      </c>
      <c r="C827" s="60" t="s">
        <v>1130</v>
      </c>
      <c r="D827" s="73">
        <v>4800</v>
      </c>
      <c r="E827" s="73">
        <v>0</v>
      </c>
      <c r="F827" s="73">
        <v>0</v>
      </c>
      <c r="G827" s="70">
        <v>0</v>
      </c>
      <c r="H827" s="70">
        <f t="shared" si="118"/>
        <v>4800</v>
      </c>
      <c r="I827" s="70">
        <f t="shared" si="119"/>
        <v>0</v>
      </c>
    </row>
    <row r="828" spans="1:9" s="90" customFormat="1" ht="98.25" customHeight="1">
      <c r="A828" s="71" t="s">
        <v>1116</v>
      </c>
      <c r="B828" s="74">
        <v>441</v>
      </c>
      <c r="C828" s="60" t="s">
        <v>1131</v>
      </c>
      <c r="D828" s="73">
        <v>5837.83</v>
      </c>
      <c r="E828" s="73">
        <v>5837.83</v>
      </c>
      <c r="F828" s="73">
        <v>5837.83</v>
      </c>
      <c r="G828" s="70">
        <v>0</v>
      </c>
      <c r="H828" s="70">
        <f t="shared" si="118"/>
        <v>0</v>
      </c>
      <c r="I828" s="70">
        <f t="shared" si="119"/>
        <v>100</v>
      </c>
    </row>
    <row r="829" spans="1:9" s="90" customFormat="1" ht="57" customHeight="1">
      <c r="A829" s="68" t="s">
        <v>359</v>
      </c>
      <c r="B829" s="74">
        <v>441</v>
      </c>
      <c r="C829" s="60" t="s">
        <v>388</v>
      </c>
      <c r="D829" s="73">
        <v>50</v>
      </c>
      <c r="E829" s="73">
        <v>0</v>
      </c>
      <c r="F829" s="73">
        <v>0</v>
      </c>
      <c r="G829" s="70">
        <v>0</v>
      </c>
      <c r="H829" s="70">
        <f t="shared" si="118"/>
        <v>50</v>
      </c>
      <c r="I829" s="70">
        <f t="shared" si="119"/>
        <v>0</v>
      </c>
    </row>
    <row r="830" spans="1:9" s="90" customFormat="1" ht="57" customHeight="1">
      <c r="A830" s="68" t="s">
        <v>360</v>
      </c>
      <c r="B830" s="74">
        <v>441</v>
      </c>
      <c r="C830" s="60" t="s">
        <v>389</v>
      </c>
      <c r="D830" s="73">
        <v>100</v>
      </c>
      <c r="E830" s="73">
        <v>0</v>
      </c>
      <c r="F830" s="73">
        <v>0</v>
      </c>
      <c r="G830" s="70">
        <v>0</v>
      </c>
      <c r="H830" s="70">
        <f t="shared" si="118"/>
        <v>100</v>
      </c>
      <c r="I830" s="70">
        <f t="shared" si="119"/>
        <v>0</v>
      </c>
    </row>
    <row r="831" spans="1:9" s="90" customFormat="1" ht="57" customHeight="1">
      <c r="A831" s="68" t="s">
        <v>1117</v>
      </c>
      <c r="B831" s="74">
        <v>441</v>
      </c>
      <c r="C831" s="60" t="s">
        <v>1132</v>
      </c>
      <c r="D831" s="73">
        <v>4704.76818</v>
      </c>
      <c r="E831" s="73">
        <v>0</v>
      </c>
      <c r="F831" s="73">
        <v>0</v>
      </c>
      <c r="G831" s="70">
        <v>0</v>
      </c>
      <c r="H831" s="70">
        <f t="shared" si="118"/>
        <v>4704.76818</v>
      </c>
      <c r="I831" s="70">
        <f t="shared" si="119"/>
        <v>0</v>
      </c>
    </row>
    <row r="832" spans="1:9" s="90" customFormat="1" ht="26.25" customHeight="1">
      <c r="A832" s="68" t="s">
        <v>1118</v>
      </c>
      <c r="B832" s="74">
        <v>441</v>
      </c>
      <c r="C832" s="60" t="s">
        <v>1133</v>
      </c>
      <c r="D832" s="73">
        <v>1500</v>
      </c>
      <c r="E832" s="73">
        <v>0</v>
      </c>
      <c r="F832" s="73">
        <v>0</v>
      </c>
      <c r="G832" s="70">
        <v>0</v>
      </c>
      <c r="H832" s="70">
        <f t="shared" si="118"/>
        <v>1500</v>
      </c>
      <c r="I832" s="70">
        <f t="shared" si="119"/>
        <v>0</v>
      </c>
    </row>
    <row r="833" spans="1:9" s="90" customFormat="1" ht="93" customHeight="1">
      <c r="A833" s="71" t="s">
        <v>1119</v>
      </c>
      <c r="B833" s="74">
        <v>441</v>
      </c>
      <c r="C833" s="60" t="s">
        <v>1134</v>
      </c>
      <c r="D833" s="73">
        <v>275</v>
      </c>
      <c r="E833" s="73">
        <v>275</v>
      </c>
      <c r="F833" s="73">
        <v>275</v>
      </c>
      <c r="G833" s="70">
        <v>0</v>
      </c>
      <c r="H833" s="70">
        <f t="shared" si="118"/>
        <v>0</v>
      </c>
      <c r="I833" s="70">
        <f t="shared" si="119"/>
        <v>100</v>
      </c>
    </row>
    <row r="834" spans="1:9" s="90" customFormat="1" ht="26.25" customHeight="1">
      <c r="A834" s="68" t="s">
        <v>1120</v>
      </c>
      <c r="B834" s="74">
        <v>441</v>
      </c>
      <c r="C834" s="60" t="s">
        <v>1135</v>
      </c>
      <c r="D834" s="73">
        <v>7348.7219999999998</v>
      </c>
      <c r="E834" s="73">
        <v>0</v>
      </c>
      <c r="F834" s="73">
        <v>0</v>
      </c>
      <c r="G834" s="70">
        <v>0</v>
      </c>
      <c r="H834" s="70">
        <f t="shared" si="118"/>
        <v>7348.7219999999998</v>
      </c>
      <c r="I834" s="70">
        <f t="shared" si="119"/>
        <v>0</v>
      </c>
    </row>
    <row r="835" spans="1:9" s="90" customFormat="1" ht="26.25" customHeight="1">
      <c r="A835" s="68" t="s">
        <v>1121</v>
      </c>
      <c r="B835" s="74">
        <v>441</v>
      </c>
      <c r="C835" s="60" t="s">
        <v>1136</v>
      </c>
      <c r="D835" s="73">
        <v>1102.934</v>
      </c>
      <c r="E835" s="73">
        <v>0</v>
      </c>
      <c r="F835" s="73">
        <v>0</v>
      </c>
      <c r="G835" s="70">
        <v>0</v>
      </c>
      <c r="H835" s="70">
        <f t="shared" si="118"/>
        <v>1102.934</v>
      </c>
      <c r="I835" s="70">
        <f t="shared" si="119"/>
        <v>0</v>
      </c>
    </row>
    <row r="836" spans="1:9" s="90" customFormat="1" ht="38.25" customHeight="1">
      <c r="A836" s="68" t="s">
        <v>1122</v>
      </c>
      <c r="B836" s="74">
        <v>441</v>
      </c>
      <c r="C836" s="60" t="s">
        <v>1137</v>
      </c>
      <c r="D836" s="73">
        <v>4435.2335999999996</v>
      </c>
      <c r="E836" s="73">
        <v>0</v>
      </c>
      <c r="F836" s="73">
        <v>0</v>
      </c>
      <c r="G836" s="70">
        <v>0</v>
      </c>
      <c r="H836" s="70">
        <f t="shared" si="118"/>
        <v>4435.2335999999996</v>
      </c>
      <c r="I836" s="70">
        <f t="shared" si="119"/>
        <v>0</v>
      </c>
    </row>
    <row r="837" spans="1:9" s="90" customFormat="1" ht="38.25" customHeight="1">
      <c r="A837" s="68" t="s">
        <v>1123</v>
      </c>
      <c r="B837" s="74">
        <v>441</v>
      </c>
      <c r="C837" s="60" t="s">
        <v>1138</v>
      </c>
      <c r="D837" s="73">
        <v>797.62275</v>
      </c>
      <c r="E837" s="73">
        <v>0</v>
      </c>
      <c r="F837" s="73">
        <v>0</v>
      </c>
      <c r="G837" s="70">
        <v>0</v>
      </c>
      <c r="H837" s="70">
        <f t="shared" si="118"/>
        <v>797.62275</v>
      </c>
      <c r="I837" s="70">
        <f t="shared" si="119"/>
        <v>0</v>
      </c>
    </row>
    <row r="838" spans="1:9" s="90" customFormat="1" ht="29.25" customHeight="1">
      <c r="A838" s="68" t="s">
        <v>1124</v>
      </c>
      <c r="B838" s="74">
        <v>441</v>
      </c>
      <c r="C838" s="60" t="s">
        <v>1139</v>
      </c>
      <c r="D838" s="73">
        <v>982.40800000000002</v>
      </c>
      <c r="E838" s="73">
        <v>293.26499999999999</v>
      </c>
      <c r="F838" s="73">
        <v>293.26499999999999</v>
      </c>
      <c r="G838" s="70">
        <v>0</v>
      </c>
      <c r="H838" s="70">
        <f t="shared" si="118"/>
        <v>689.14300000000003</v>
      </c>
      <c r="I838" s="70">
        <f t="shared" si="119"/>
        <v>29.85165023086131</v>
      </c>
    </row>
    <row r="839" spans="1:9" s="90" customFormat="1" ht="76.5" customHeight="1">
      <c r="A839" s="68" t="s">
        <v>1125</v>
      </c>
      <c r="B839" s="74">
        <v>441</v>
      </c>
      <c r="C839" s="60" t="s">
        <v>1140</v>
      </c>
      <c r="D839" s="73">
        <v>1555.2629400000001</v>
      </c>
      <c r="E839" s="73">
        <v>0</v>
      </c>
      <c r="F839" s="73">
        <v>0</v>
      </c>
      <c r="G839" s="70">
        <v>0</v>
      </c>
      <c r="H839" s="70">
        <f t="shared" si="118"/>
        <v>1555.2629400000001</v>
      </c>
      <c r="I839" s="70">
        <f t="shared" si="119"/>
        <v>0</v>
      </c>
    </row>
    <row r="840" spans="1:9" s="90" customFormat="1" ht="107.25" customHeight="1">
      <c r="A840" s="71" t="s">
        <v>1126</v>
      </c>
      <c r="B840" s="74">
        <v>441</v>
      </c>
      <c r="C840" s="60" t="s">
        <v>1141</v>
      </c>
      <c r="D840" s="73">
        <v>553.08889999999997</v>
      </c>
      <c r="E840" s="73">
        <v>553.08889999999997</v>
      </c>
      <c r="F840" s="73">
        <v>553.08889999999997</v>
      </c>
      <c r="G840" s="70">
        <v>0</v>
      </c>
      <c r="H840" s="70">
        <f t="shared" si="118"/>
        <v>0</v>
      </c>
      <c r="I840" s="70">
        <f t="shared" si="119"/>
        <v>100</v>
      </c>
    </row>
    <row r="841" spans="1:9" s="90" customFormat="1" ht="57" customHeight="1">
      <c r="A841" s="68" t="s">
        <v>1127</v>
      </c>
      <c r="B841" s="74">
        <v>441</v>
      </c>
      <c r="C841" s="60" t="s">
        <v>1142</v>
      </c>
      <c r="D841" s="73">
        <v>3138.66</v>
      </c>
      <c r="E841" s="73">
        <v>304.60996</v>
      </c>
      <c r="F841" s="73">
        <v>304.60996</v>
      </c>
      <c r="G841" s="70">
        <v>0</v>
      </c>
      <c r="H841" s="70">
        <f t="shared" si="118"/>
        <v>2834.0500400000001</v>
      </c>
      <c r="I841" s="70">
        <f t="shared" si="119"/>
        <v>9.7050958052162386</v>
      </c>
    </row>
    <row r="842" spans="1:9" s="88" customFormat="1" ht="56.25" customHeight="1">
      <c r="A842" s="201" t="s">
        <v>78</v>
      </c>
      <c r="B842" s="202"/>
      <c r="C842" s="202"/>
      <c r="D842" s="202"/>
      <c r="E842" s="202"/>
      <c r="F842" s="202"/>
      <c r="G842" s="202"/>
      <c r="H842" s="202"/>
      <c r="I842" s="202"/>
    </row>
    <row r="843" spans="1:9" s="87" customFormat="1" ht="36" customHeight="1">
      <c r="A843" s="8" t="s">
        <v>1</v>
      </c>
      <c r="B843" s="10"/>
      <c r="C843" s="123">
        <v>2200000000</v>
      </c>
      <c r="D843" s="129">
        <f>D845+D911+D923+D947+D949+D963</f>
        <v>173408.19839999999</v>
      </c>
      <c r="E843" s="129">
        <f>E845+E911+E923+E947+E949+E963</f>
        <v>10606.951880000001</v>
      </c>
      <c r="F843" s="129">
        <f>F845+F911+F923+F947+F949+F963</f>
        <v>10606.951880000001</v>
      </c>
      <c r="G843" s="129">
        <f>G845+G911+G923+G947+G949</f>
        <v>0</v>
      </c>
      <c r="H843" s="129">
        <f>H845+H911+H923+H947+H949</f>
        <v>161913.30932</v>
      </c>
      <c r="I843" s="129">
        <f t="shared" ref="I843" si="120">F843/D843*100</f>
        <v>6.1167534048955332</v>
      </c>
    </row>
    <row r="844" spans="1:9" ht="45" customHeight="1">
      <c r="A844" s="11" t="s">
        <v>5</v>
      </c>
      <c r="B844" s="13"/>
      <c r="C844" s="13"/>
      <c r="D844" s="13"/>
      <c r="E844" s="13"/>
      <c r="F844" s="105"/>
      <c r="G844" s="13"/>
      <c r="H844" s="13"/>
      <c r="I844" s="13"/>
    </row>
    <row r="845" spans="1:9" s="89" customFormat="1" ht="48" customHeight="1">
      <c r="A845" s="15" t="s">
        <v>39</v>
      </c>
      <c r="B845" s="16"/>
      <c r="C845" s="59">
        <v>2210000000</v>
      </c>
      <c r="D845" s="55">
        <f>SUM(D846:D910)</f>
        <v>89909.954249999981</v>
      </c>
      <c r="E845" s="55">
        <f>SUM(E846:E910)</f>
        <v>5841.9101499999997</v>
      </c>
      <c r="F845" s="55">
        <f>SUM(F846:F910)</f>
        <v>5841.9101499999997</v>
      </c>
      <c r="G845" s="55">
        <f t="shared" ref="G845:G948" si="121">E845-F845</f>
        <v>0</v>
      </c>
      <c r="H845" s="55">
        <f t="shared" ref="H845:H948" si="122">D845-F845</f>
        <v>84068.044099999985</v>
      </c>
      <c r="I845" s="55">
        <f t="shared" ref="I845:I948" si="123">F845/D845*100</f>
        <v>6.4975120927725323</v>
      </c>
    </row>
    <row r="846" spans="1:9" ht="57.75" customHeight="1">
      <c r="A846" s="68" t="s">
        <v>1143</v>
      </c>
      <c r="B846" s="26" t="s">
        <v>17</v>
      </c>
      <c r="C846" s="60" t="s">
        <v>1188</v>
      </c>
      <c r="D846" s="73">
        <v>225.9864</v>
      </c>
      <c r="E846" s="73">
        <v>0</v>
      </c>
      <c r="F846" s="73">
        <v>0</v>
      </c>
      <c r="G846" s="56">
        <f t="shared" si="121"/>
        <v>0</v>
      </c>
      <c r="H846" s="56">
        <f t="shared" si="122"/>
        <v>225.9864</v>
      </c>
      <c r="I846" s="56">
        <f t="shared" si="123"/>
        <v>0</v>
      </c>
    </row>
    <row r="847" spans="1:9" ht="45" customHeight="1">
      <c r="A847" s="68" t="s">
        <v>1144</v>
      </c>
      <c r="B847" s="26" t="s">
        <v>17</v>
      </c>
      <c r="C847" s="60" t="s">
        <v>1189</v>
      </c>
      <c r="D847" s="73">
        <v>1828.8335999999999</v>
      </c>
      <c r="E847" s="73">
        <v>0</v>
      </c>
      <c r="F847" s="73">
        <v>0</v>
      </c>
      <c r="G847" s="56">
        <f t="shared" si="121"/>
        <v>0</v>
      </c>
      <c r="H847" s="56">
        <f t="shared" si="122"/>
        <v>1828.8335999999999</v>
      </c>
      <c r="I847" s="56">
        <f t="shared" si="123"/>
        <v>0</v>
      </c>
    </row>
    <row r="848" spans="1:9" ht="58.5" customHeight="1">
      <c r="A848" s="68" t="s">
        <v>1145</v>
      </c>
      <c r="B848" s="26" t="s">
        <v>17</v>
      </c>
      <c r="C848" s="60" t="s">
        <v>1190</v>
      </c>
      <c r="D848" s="73">
        <v>387.45679999999999</v>
      </c>
      <c r="E848" s="73">
        <v>250.91</v>
      </c>
      <c r="F848" s="73">
        <v>250.91</v>
      </c>
      <c r="G848" s="56">
        <f t="shared" si="121"/>
        <v>0</v>
      </c>
      <c r="H848" s="56">
        <f t="shared" si="122"/>
        <v>136.54679999999999</v>
      </c>
      <c r="I848" s="56">
        <f t="shared" si="123"/>
        <v>64.758187235325337</v>
      </c>
    </row>
    <row r="849" spans="1:9" ht="38.25" customHeight="1">
      <c r="A849" s="68" t="s">
        <v>1146</v>
      </c>
      <c r="B849" s="26" t="s">
        <v>17</v>
      </c>
      <c r="C849" s="60" t="s">
        <v>1191</v>
      </c>
      <c r="D849" s="73">
        <v>208.7526</v>
      </c>
      <c r="E849" s="73">
        <v>0</v>
      </c>
      <c r="F849" s="73">
        <v>0</v>
      </c>
      <c r="G849" s="56">
        <f t="shared" si="121"/>
        <v>0</v>
      </c>
      <c r="H849" s="56">
        <f t="shared" si="122"/>
        <v>208.7526</v>
      </c>
      <c r="I849" s="56">
        <f t="shared" si="123"/>
        <v>0</v>
      </c>
    </row>
    <row r="850" spans="1:9" ht="42" customHeight="1">
      <c r="A850" s="68" t="s">
        <v>1147</v>
      </c>
      <c r="B850" s="26" t="s">
        <v>17</v>
      </c>
      <c r="C850" s="60" t="s">
        <v>1192</v>
      </c>
      <c r="D850" s="73">
        <v>113.02800000000001</v>
      </c>
      <c r="E850" s="73">
        <v>0</v>
      </c>
      <c r="F850" s="73">
        <v>0</v>
      </c>
      <c r="G850" s="56">
        <f t="shared" si="121"/>
        <v>0</v>
      </c>
      <c r="H850" s="56">
        <f t="shared" si="122"/>
        <v>113.02800000000001</v>
      </c>
      <c r="I850" s="56">
        <f t="shared" si="123"/>
        <v>0</v>
      </c>
    </row>
    <row r="851" spans="1:9" ht="52.5" customHeight="1">
      <c r="A851" s="68" t="s">
        <v>1148</v>
      </c>
      <c r="B851" s="26" t="s">
        <v>17</v>
      </c>
      <c r="C851" s="60" t="s">
        <v>1193</v>
      </c>
      <c r="D851" s="73">
        <v>300</v>
      </c>
      <c r="E851" s="73">
        <v>0</v>
      </c>
      <c r="F851" s="73">
        <v>0</v>
      </c>
      <c r="G851" s="56">
        <f t="shared" si="121"/>
        <v>0</v>
      </c>
      <c r="H851" s="56">
        <f t="shared" si="122"/>
        <v>300</v>
      </c>
      <c r="I851" s="56">
        <f t="shared" si="123"/>
        <v>0</v>
      </c>
    </row>
    <row r="852" spans="1:9" ht="38.25" customHeight="1">
      <c r="A852" s="68" t="s">
        <v>1149</v>
      </c>
      <c r="B852" s="26" t="s">
        <v>17</v>
      </c>
      <c r="C852" s="60" t="s">
        <v>1194</v>
      </c>
      <c r="D852" s="73">
        <v>142.32945000000001</v>
      </c>
      <c r="E852" s="73">
        <v>0</v>
      </c>
      <c r="F852" s="73">
        <v>0</v>
      </c>
      <c r="G852" s="56">
        <f t="shared" si="121"/>
        <v>0</v>
      </c>
      <c r="H852" s="56">
        <f t="shared" si="122"/>
        <v>142.32945000000001</v>
      </c>
      <c r="I852" s="56">
        <f t="shared" si="123"/>
        <v>0</v>
      </c>
    </row>
    <row r="853" spans="1:9" ht="48.75" customHeight="1">
      <c r="A853" s="68" t="s">
        <v>1150</v>
      </c>
      <c r="B853" s="26" t="s">
        <v>17</v>
      </c>
      <c r="C853" s="60" t="s">
        <v>1195</v>
      </c>
      <c r="D853" s="73">
        <v>59021.415000000001</v>
      </c>
      <c r="E853" s="73">
        <v>1447.2374400000001</v>
      </c>
      <c r="F853" s="73">
        <v>1447.2374400000001</v>
      </c>
      <c r="G853" s="56">
        <f t="shared" si="121"/>
        <v>0</v>
      </c>
      <c r="H853" s="56">
        <f t="shared" si="122"/>
        <v>57574.177560000004</v>
      </c>
      <c r="I853" s="56">
        <f t="shared" si="123"/>
        <v>2.4520548007871379</v>
      </c>
    </row>
    <row r="854" spans="1:9" ht="34.5" customHeight="1">
      <c r="A854" s="68" t="s">
        <v>1151</v>
      </c>
      <c r="B854" s="26" t="s">
        <v>17</v>
      </c>
      <c r="C854" s="60" t="s">
        <v>1196</v>
      </c>
      <c r="D854" s="73">
        <v>1306.5396000000001</v>
      </c>
      <c r="E854" s="73">
        <v>0</v>
      </c>
      <c r="F854" s="73">
        <v>0</v>
      </c>
      <c r="G854" s="56">
        <f t="shared" si="121"/>
        <v>0</v>
      </c>
      <c r="H854" s="56">
        <f t="shared" si="122"/>
        <v>1306.5396000000001</v>
      </c>
      <c r="I854" s="56">
        <f t="shared" si="123"/>
        <v>0</v>
      </c>
    </row>
    <row r="855" spans="1:9" ht="52.5" customHeight="1">
      <c r="A855" s="68" t="s">
        <v>537</v>
      </c>
      <c r="B855" s="26" t="s">
        <v>17</v>
      </c>
      <c r="C855" s="60" t="s">
        <v>542</v>
      </c>
      <c r="D855" s="73">
        <v>950</v>
      </c>
      <c r="E855" s="73">
        <v>50</v>
      </c>
      <c r="F855" s="73">
        <v>50</v>
      </c>
      <c r="G855" s="56">
        <f t="shared" si="121"/>
        <v>0</v>
      </c>
      <c r="H855" s="56">
        <f t="shared" si="122"/>
        <v>900</v>
      </c>
      <c r="I855" s="56">
        <f t="shared" si="123"/>
        <v>5.2631578947368416</v>
      </c>
    </row>
    <row r="856" spans="1:9" ht="59.25" customHeight="1">
      <c r="A856" s="68" t="s">
        <v>538</v>
      </c>
      <c r="B856" s="26" t="s">
        <v>17</v>
      </c>
      <c r="C856" s="60" t="s">
        <v>543</v>
      </c>
      <c r="D856" s="73">
        <v>1900</v>
      </c>
      <c r="E856" s="73">
        <v>14.292020000000001</v>
      </c>
      <c r="F856" s="73">
        <v>14.292020000000001</v>
      </c>
      <c r="G856" s="56">
        <f t="shared" si="121"/>
        <v>0</v>
      </c>
      <c r="H856" s="56">
        <f t="shared" si="122"/>
        <v>1885.7079799999999</v>
      </c>
      <c r="I856" s="56">
        <f t="shared" si="123"/>
        <v>0.75221157894736845</v>
      </c>
    </row>
    <row r="857" spans="1:9" ht="68.25" customHeight="1">
      <c r="A857" s="68" t="s">
        <v>1152</v>
      </c>
      <c r="B857" s="26" t="s">
        <v>17</v>
      </c>
      <c r="C857" s="60" t="s">
        <v>1197</v>
      </c>
      <c r="D857" s="73">
        <v>251.4</v>
      </c>
      <c r="E857" s="73">
        <v>0</v>
      </c>
      <c r="F857" s="73">
        <v>0</v>
      </c>
      <c r="G857" s="56">
        <f t="shared" si="121"/>
        <v>0</v>
      </c>
      <c r="H857" s="56">
        <f t="shared" si="122"/>
        <v>251.4</v>
      </c>
      <c r="I857" s="56">
        <f t="shared" si="123"/>
        <v>0</v>
      </c>
    </row>
    <row r="858" spans="1:9" ht="36" customHeight="1">
      <c r="A858" s="68" t="s">
        <v>399</v>
      </c>
      <c r="B858" s="26" t="s">
        <v>17</v>
      </c>
      <c r="C858" s="60" t="s">
        <v>302</v>
      </c>
      <c r="D858" s="73">
        <v>1818.4751799999999</v>
      </c>
      <c r="E858" s="73">
        <v>847.64831000000004</v>
      </c>
      <c r="F858" s="73">
        <v>847.64831000000004</v>
      </c>
      <c r="G858" s="56">
        <f t="shared" si="121"/>
        <v>0</v>
      </c>
      <c r="H858" s="56">
        <f t="shared" si="122"/>
        <v>970.82686999999987</v>
      </c>
      <c r="I858" s="56">
        <f t="shared" si="123"/>
        <v>46.613136067108712</v>
      </c>
    </row>
    <row r="859" spans="1:9" ht="24.75" customHeight="1">
      <c r="A859" s="68" t="s">
        <v>400</v>
      </c>
      <c r="B859" s="26" t="s">
        <v>17</v>
      </c>
      <c r="C859" s="60" t="s">
        <v>303</v>
      </c>
      <c r="D859" s="73">
        <v>515.37612999999999</v>
      </c>
      <c r="E859" s="73">
        <v>240.22667000000001</v>
      </c>
      <c r="F859" s="73">
        <v>240.22667000000001</v>
      </c>
      <c r="G859" s="56">
        <f t="shared" si="121"/>
        <v>0</v>
      </c>
      <c r="H859" s="56">
        <f t="shared" si="122"/>
        <v>275.14945999999998</v>
      </c>
      <c r="I859" s="56">
        <f t="shared" si="123"/>
        <v>46.611912352246506</v>
      </c>
    </row>
    <row r="860" spans="1:9" ht="27.75" customHeight="1">
      <c r="A860" s="68" t="s">
        <v>539</v>
      </c>
      <c r="B860" s="26" t="s">
        <v>17</v>
      </c>
      <c r="C860" s="60" t="s">
        <v>544</v>
      </c>
      <c r="D860" s="73">
        <v>259.98755</v>
      </c>
      <c r="E860" s="73">
        <v>121.18127</v>
      </c>
      <c r="F860" s="73">
        <v>121.18127</v>
      </c>
      <c r="G860" s="56">
        <f t="shared" si="121"/>
        <v>0</v>
      </c>
      <c r="H860" s="56">
        <f t="shared" si="122"/>
        <v>138.80628000000002</v>
      </c>
      <c r="I860" s="56">
        <f t="shared" si="123"/>
        <v>46.610412690915396</v>
      </c>
    </row>
    <row r="861" spans="1:9" ht="31.5" customHeight="1">
      <c r="A861" s="68" t="s">
        <v>401</v>
      </c>
      <c r="B861" s="26" t="s">
        <v>17</v>
      </c>
      <c r="C861" s="60" t="s">
        <v>304</v>
      </c>
      <c r="D861" s="73">
        <v>161.05413999999999</v>
      </c>
      <c r="E861" s="73">
        <v>75.063609999999997</v>
      </c>
      <c r="F861" s="73">
        <v>75.063609999999997</v>
      </c>
      <c r="G861" s="56">
        <f t="shared" si="121"/>
        <v>0</v>
      </c>
      <c r="H861" s="56">
        <f t="shared" si="122"/>
        <v>85.990529999999993</v>
      </c>
      <c r="I861" s="56">
        <f t="shared" si="123"/>
        <v>46.607687328000388</v>
      </c>
    </row>
    <row r="862" spans="1:9" ht="24" customHeight="1">
      <c r="A862" s="68" t="s">
        <v>402</v>
      </c>
      <c r="B862" s="26" t="s">
        <v>17</v>
      </c>
      <c r="C862" s="60" t="s">
        <v>305</v>
      </c>
      <c r="D862" s="73">
        <v>251.55408</v>
      </c>
      <c r="E862" s="73">
        <v>117.25184</v>
      </c>
      <c r="F862" s="73">
        <v>117.25184</v>
      </c>
      <c r="G862" s="56">
        <f t="shared" si="121"/>
        <v>0</v>
      </c>
      <c r="H862" s="56">
        <f t="shared" si="122"/>
        <v>134.30223999999998</v>
      </c>
      <c r="I862" s="56">
        <f t="shared" si="123"/>
        <v>46.610987188122735</v>
      </c>
    </row>
    <row r="863" spans="1:9" ht="36.75" customHeight="1">
      <c r="A863" s="68" t="s">
        <v>403</v>
      </c>
      <c r="B863" s="26" t="s">
        <v>17</v>
      </c>
      <c r="C863" s="60" t="s">
        <v>306</v>
      </c>
      <c r="D863" s="73">
        <v>28.3</v>
      </c>
      <c r="E863" s="73">
        <v>13.17934</v>
      </c>
      <c r="F863" s="73">
        <v>13.17934</v>
      </c>
      <c r="G863" s="56">
        <f t="shared" si="121"/>
        <v>0</v>
      </c>
      <c r="H863" s="56">
        <f t="shared" si="122"/>
        <v>15.120660000000001</v>
      </c>
      <c r="I863" s="56">
        <f t="shared" si="123"/>
        <v>46.570106007067139</v>
      </c>
    </row>
    <row r="864" spans="1:9" ht="45.75" customHeight="1">
      <c r="A864" s="68" t="s">
        <v>540</v>
      </c>
      <c r="B864" s="26" t="s">
        <v>17</v>
      </c>
      <c r="C864" s="60" t="s">
        <v>307</v>
      </c>
      <c r="D864" s="73">
        <v>644.16520000000003</v>
      </c>
      <c r="E864" s="73">
        <v>342.25360000000001</v>
      </c>
      <c r="F864" s="73">
        <v>342.25360000000001</v>
      </c>
      <c r="G864" s="56">
        <f t="shared" si="121"/>
        <v>0</v>
      </c>
      <c r="H864" s="56">
        <f t="shared" si="122"/>
        <v>301.91160000000002</v>
      </c>
      <c r="I864" s="56">
        <f t="shared" si="123"/>
        <v>53.131339600462738</v>
      </c>
    </row>
    <row r="865" spans="1:9" ht="31.5" customHeight="1">
      <c r="A865" s="68" t="s">
        <v>1153</v>
      </c>
      <c r="B865" s="26" t="s">
        <v>17</v>
      </c>
      <c r="C865" s="60" t="s">
        <v>1198</v>
      </c>
      <c r="D865" s="73">
        <v>268.21440000000001</v>
      </c>
      <c r="E865" s="73">
        <v>0</v>
      </c>
      <c r="F865" s="73">
        <v>0</v>
      </c>
      <c r="G865" s="56">
        <f t="shared" si="121"/>
        <v>0</v>
      </c>
      <c r="H865" s="56">
        <f t="shared" si="122"/>
        <v>268.21440000000001</v>
      </c>
      <c r="I865" s="56">
        <f t="shared" si="123"/>
        <v>0</v>
      </c>
    </row>
    <row r="866" spans="1:9" ht="24.75" customHeight="1">
      <c r="A866" s="68" t="s">
        <v>1154</v>
      </c>
      <c r="B866" s="26" t="s">
        <v>17</v>
      </c>
      <c r="C866" s="60" t="s">
        <v>1199</v>
      </c>
      <c r="D866" s="73">
        <v>506.6112</v>
      </c>
      <c r="E866" s="73">
        <v>0</v>
      </c>
      <c r="F866" s="73">
        <v>0</v>
      </c>
      <c r="G866" s="56">
        <f t="shared" si="121"/>
        <v>0</v>
      </c>
      <c r="H866" s="56">
        <f t="shared" si="122"/>
        <v>506.6112</v>
      </c>
      <c r="I866" s="56">
        <f t="shared" si="123"/>
        <v>0</v>
      </c>
    </row>
    <row r="867" spans="1:9" ht="23.25" customHeight="1">
      <c r="A867" s="68" t="s">
        <v>1155</v>
      </c>
      <c r="B867" s="26" t="s">
        <v>17</v>
      </c>
      <c r="C867" s="60" t="s">
        <v>1200</v>
      </c>
      <c r="D867" s="73">
        <v>66.1404</v>
      </c>
      <c r="E867" s="73">
        <v>0</v>
      </c>
      <c r="F867" s="73">
        <v>0</v>
      </c>
      <c r="G867" s="56">
        <f t="shared" si="121"/>
        <v>0</v>
      </c>
      <c r="H867" s="56">
        <f t="shared" si="122"/>
        <v>66.1404</v>
      </c>
      <c r="I867" s="56">
        <f t="shared" si="123"/>
        <v>0</v>
      </c>
    </row>
    <row r="868" spans="1:9" ht="33" customHeight="1">
      <c r="A868" s="68" t="s">
        <v>1156</v>
      </c>
      <c r="B868" s="26" t="s">
        <v>17</v>
      </c>
      <c r="C868" s="60" t="s">
        <v>308</v>
      </c>
      <c r="D868" s="73">
        <v>3400</v>
      </c>
      <c r="E868" s="73">
        <v>1324.6404</v>
      </c>
      <c r="F868" s="73">
        <v>1324.6404</v>
      </c>
      <c r="G868" s="56">
        <f t="shared" si="121"/>
        <v>0</v>
      </c>
      <c r="H868" s="56">
        <f t="shared" si="122"/>
        <v>2075.3595999999998</v>
      </c>
      <c r="I868" s="56">
        <f t="shared" si="123"/>
        <v>38.960011764705882</v>
      </c>
    </row>
    <row r="869" spans="1:9" ht="21.75" customHeight="1">
      <c r="A869" s="68" t="s">
        <v>404</v>
      </c>
      <c r="B869" s="26" t="s">
        <v>17</v>
      </c>
      <c r="C869" s="60" t="s">
        <v>309</v>
      </c>
      <c r="D869" s="73">
        <v>250</v>
      </c>
      <c r="E869" s="73">
        <v>13.9657</v>
      </c>
      <c r="F869" s="73">
        <v>13.9657</v>
      </c>
      <c r="G869" s="56">
        <f t="shared" si="121"/>
        <v>0</v>
      </c>
      <c r="H869" s="56">
        <f t="shared" si="122"/>
        <v>236.0343</v>
      </c>
      <c r="I869" s="56">
        <f t="shared" si="123"/>
        <v>5.5862799999999995</v>
      </c>
    </row>
    <row r="870" spans="1:9" ht="21.75" customHeight="1">
      <c r="A870" s="68" t="s">
        <v>405</v>
      </c>
      <c r="B870" s="26" t="s">
        <v>17</v>
      </c>
      <c r="C870" s="60" t="s">
        <v>310</v>
      </c>
      <c r="D870" s="73">
        <v>530</v>
      </c>
      <c r="E870" s="73">
        <v>109.99943</v>
      </c>
      <c r="F870" s="73">
        <v>109.99943</v>
      </c>
      <c r="G870" s="56">
        <f t="shared" si="121"/>
        <v>0</v>
      </c>
      <c r="H870" s="56">
        <f t="shared" si="122"/>
        <v>420.00056999999998</v>
      </c>
      <c r="I870" s="56">
        <f t="shared" si="123"/>
        <v>20.754609433962266</v>
      </c>
    </row>
    <row r="871" spans="1:9" ht="21.75" customHeight="1">
      <c r="A871" s="68" t="s">
        <v>406</v>
      </c>
      <c r="B871" s="26" t="s">
        <v>17</v>
      </c>
      <c r="C871" s="60" t="s">
        <v>311</v>
      </c>
      <c r="D871" s="73">
        <v>55.352170000000001</v>
      </c>
      <c r="E871" s="73">
        <v>11.999829999999999</v>
      </c>
      <c r="F871" s="73">
        <v>11.999829999999999</v>
      </c>
      <c r="G871" s="56">
        <f t="shared" si="121"/>
        <v>0</v>
      </c>
      <c r="H871" s="56">
        <f t="shared" si="122"/>
        <v>43.352339999999998</v>
      </c>
      <c r="I871" s="56">
        <f t="shared" si="123"/>
        <v>21.679059736953402</v>
      </c>
    </row>
    <row r="872" spans="1:9" ht="21.75" customHeight="1">
      <c r="A872" s="68" t="s">
        <v>407</v>
      </c>
      <c r="B872" s="26" t="s">
        <v>17</v>
      </c>
      <c r="C872" s="60" t="s">
        <v>312</v>
      </c>
      <c r="D872" s="73">
        <v>73</v>
      </c>
      <c r="E872" s="73">
        <v>23.47315</v>
      </c>
      <c r="F872" s="73">
        <v>23.47315</v>
      </c>
      <c r="G872" s="56">
        <f t="shared" si="121"/>
        <v>0</v>
      </c>
      <c r="H872" s="56">
        <f t="shared" si="122"/>
        <v>49.526849999999996</v>
      </c>
      <c r="I872" s="56">
        <f t="shared" si="123"/>
        <v>32.155000000000001</v>
      </c>
    </row>
    <row r="873" spans="1:9" ht="30.75" customHeight="1">
      <c r="A873" s="68" t="s">
        <v>408</v>
      </c>
      <c r="B873" s="26" t="s">
        <v>17</v>
      </c>
      <c r="C873" s="60" t="s">
        <v>313</v>
      </c>
      <c r="D873" s="73">
        <v>230</v>
      </c>
      <c r="E873" s="73">
        <v>7.9973000000000001</v>
      </c>
      <c r="F873" s="73">
        <v>7.9973000000000001</v>
      </c>
      <c r="G873" s="56">
        <f t="shared" si="121"/>
        <v>0</v>
      </c>
      <c r="H873" s="56">
        <f t="shared" si="122"/>
        <v>222.0027</v>
      </c>
      <c r="I873" s="56">
        <f t="shared" si="123"/>
        <v>3.477086956521739</v>
      </c>
    </row>
    <row r="874" spans="1:9" ht="30.75" customHeight="1">
      <c r="A874" s="68" t="s">
        <v>409</v>
      </c>
      <c r="B874" s="26" t="s">
        <v>17</v>
      </c>
      <c r="C874" s="60" t="s">
        <v>314</v>
      </c>
      <c r="D874" s="73">
        <v>82.900800000000004</v>
      </c>
      <c r="E874" s="73">
        <v>0</v>
      </c>
      <c r="F874" s="73">
        <v>0</v>
      </c>
      <c r="G874" s="56">
        <f t="shared" si="121"/>
        <v>0</v>
      </c>
      <c r="H874" s="56">
        <f t="shared" si="122"/>
        <v>82.900800000000004</v>
      </c>
      <c r="I874" s="56">
        <f t="shared" si="123"/>
        <v>0</v>
      </c>
    </row>
    <row r="875" spans="1:9" ht="34.5" customHeight="1">
      <c r="A875" s="68" t="s">
        <v>1157</v>
      </c>
      <c r="B875" s="26" t="s">
        <v>17</v>
      </c>
      <c r="C875" s="60" t="s">
        <v>1201</v>
      </c>
      <c r="D875" s="73">
        <v>63.302399999999999</v>
      </c>
      <c r="E875" s="73">
        <v>0</v>
      </c>
      <c r="F875" s="73">
        <v>0</v>
      </c>
      <c r="G875" s="56">
        <f t="shared" si="121"/>
        <v>0</v>
      </c>
      <c r="H875" s="56">
        <f t="shared" si="122"/>
        <v>63.302399999999999</v>
      </c>
      <c r="I875" s="56">
        <f t="shared" si="123"/>
        <v>0</v>
      </c>
    </row>
    <row r="876" spans="1:9" ht="31.5" customHeight="1">
      <c r="A876" s="68" t="s">
        <v>1158</v>
      </c>
      <c r="B876" s="26" t="s">
        <v>17</v>
      </c>
      <c r="C876" s="60" t="s">
        <v>1202</v>
      </c>
      <c r="D876" s="73">
        <v>273.1764</v>
      </c>
      <c r="E876" s="73">
        <v>0</v>
      </c>
      <c r="F876" s="73">
        <v>0</v>
      </c>
      <c r="G876" s="56">
        <f t="shared" si="121"/>
        <v>0</v>
      </c>
      <c r="H876" s="56">
        <f t="shared" si="122"/>
        <v>273.1764</v>
      </c>
      <c r="I876" s="56">
        <f t="shared" si="123"/>
        <v>0</v>
      </c>
    </row>
    <row r="877" spans="1:9" ht="33" customHeight="1">
      <c r="A877" s="68" t="s">
        <v>1159</v>
      </c>
      <c r="B877" s="26" t="s">
        <v>17</v>
      </c>
      <c r="C877" s="60" t="s">
        <v>1203</v>
      </c>
      <c r="D877" s="73">
        <v>500</v>
      </c>
      <c r="E877" s="73">
        <v>0</v>
      </c>
      <c r="F877" s="73">
        <v>0</v>
      </c>
      <c r="G877" s="56">
        <f t="shared" si="121"/>
        <v>0</v>
      </c>
      <c r="H877" s="56">
        <f t="shared" si="122"/>
        <v>500</v>
      </c>
      <c r="I877" s="56">
        <f t="shared" si="123"/>
        <v>0</v>
      </c>
    </row>
    <row r="878" spans="1:9" ht="42.75" customHeight="1">
      <c r="A878" s="68" t="s">
        <v>1160</v>
      </c>
      <c r="B878" s="26" t="s">
        <v>17</v>
      </c>
      <c r="C878" s="60" t="s">
        <v>1204</v>
      </c>
      <c r="D878" s="73">
        <v>167.02799999999999</v>
      </c>
      <c r="E878" s="73">
        <v>0</v>
      </c>
      <c r="F878" s="73">
        <v>0</v>
      </c>
      <c r="G878" s="56">
        <f t="shared" si="121"/>
        <v>0</v>
      </c>
      <c r="H878" s="56">
        <f t="shared" si="122"/>
        <v>167.02799999999999</v>
      </c>
      <c r="I878" s="56">
        <f t="shared" si="123"/>
        <v>0</v>
      </c>
    </row>
    <row r="879" spans="1:9" s="90" customFormat="1" ht="53.25" customHeight="1">
      <c r="A879" s="68" t="s">
        <v>1161</v>
      </c>
      <c r="B879" s="64" t="s">
        <v>17</v>
      </c>
      <c r="C879" s="60" t="s">
        <v>1205</v>
      </c>
      <c r="D879" s="73">
        <v>712.21680000000003</v>
      </c>
      <c r="E879" s="73">
        <v>669.48383999999999</v>
      </c>
      <c r="F879" s="73">
        <v>669.48383999999999</v>
      </c>
      <c r="G879" s="56">
        <f t="shared" si="121"/>
        <v>0</v>
      </c>
      <c r="H879" s="56">
        <f t="shared" si="122"/>
        <v>42.732960000000048</v>
      </c>
      <c r="I879" s="56">
        <f t="shared" si="123"/>
        <v>94.000006739520884</v>
      </c>
    </row>
    <row r="880" spans="1:9" ht="38.25" customHeight="1">
      <c r="A880" s="68" t="s">
        <v>607</v>
      </c>
      <c r="B880" s="26" t="s">
        <v>17</v>
      </c>
      <c r="C880" s="60" t="s">
        <v>410</v>
      </c>
      <c r="D880" s="73">
        <v>266.22359999999998</v>
      </c>
      <c r="E880" s="73">
        <v>23.8</v>
      </c>
      <c r="F880" s="73">
        <v>23.8</v>
      </c>
      <c r="G880" s="56">
        <f t="shared" ref="G880:G922" si="124">E880-F880</f>
        <v>0</v>
      </c>
      <c r="H880" s="56">
        <f t="shared" si="122"/>
        <v>242.42359999999996</v>
      </c>
      <c r="I880" s="56">
        <f t="shared" ref="I880:I910" si="125">F880/D880*100</f>
        <v>8.9398535667010748</v>
      </c>
    </row>
    <row r="881" spans="1:9" ht="32.25" customHeight="1">
      <c r="A881" s="68" t="s">
        <v>1162</v>
      </c>
      <c r="B881" s="26" t="s">
        <v>17</v>
      </c>
      <c r="C881" s="60" t="s">
        <v>1206</v>
      </c>
      <c r="D881" s="73">
        <v>69.631200000000007</v>
      </c>
      <c r="E881" s="73">
        <v>0</v>
      </c>
      <c r="F881" s="73">
        <v>0</v>
      </c>
      <c r="G881" s="56">
        <f t="shared" si="124"/>
        <v>0</v>
      </c>
      <c r="H881" s="56">
        <f t="shared" si="122"/>
        <v>69.631200000000007</v>
      </c>
      <c r="I881" s="56">
        <f t="shared" si="125"/>
        <v>0</v>
      </c>
    </row>
    <row r="882" spans="1:9" ht="32.25" customHeight="1">
      <c r="A882" s="68" t="s">
        <v>1163</v>
      </c>
      <c r="B882" s="26" t="s">
        <v>17</v>
      </c>
      <c r="C882" s="60" t="s">
        <v>1207</v>
      </c>
      <c r="D882" s="73">
        <v>132.4128</v>
      </c>
      <c r="E882" s="73">
        <v>0</v>
      </c>
      <c r="F882" s="73">
        <v>0</v>
      </c>
      <c r="G882" s="56">
        <f t="shared" si="124"/>
        <v>0</v>
      </c>
      <c r="H882" s="56">
        <f t="shared" si="122"/>
        <v>132.4128</v>
      </c>
      <c r="I882" s="56">
        <f t="shared" si="125"/>
        <v>0</v>
      </c>
    </row>
    <row r="883" spans="1:9" ht="32.25" customHeight="1">
      <c r="A883" s="68" t="s">
        <v>1164</v>
      </c>
      <c r="B883" s="26" t="s">
        <v>17</v>
      </c>
      <c r="C883" s="60" t="s">
        <v>1208</v>
      </c>
      <c r="D883" s="73">
        <v>155.2296</v>
      </c>
      <c r="E883" s="73">
        <v>0</v>
      </c>
      <c r="F883" s="73">
        <v>0</v>
      </c>
      <c r="G883" s="56">
        <f t="shared" si="124"/>
        <v>0</v>
      </c>
      <c r="H883" s="56">
        <f t="shared" si="122"/>
        <v>155.2296</v>
      </c>
      <c r="I883" s="56">
        <f t="shared" si="125"/>
        <v>0</v>
      </c>
    </row>
    <row r="884" spans="1:9" ht="32.25" customHeight="1">
      <c r="A884" s="68" t="s">
        <v>1165</v>
      </c>
      <c r="B884" s="26" t="s">
        <v>17</v>
      </c>
      <c r="C884" s="60" t="s">
        <v>1209</v>
      </c>
      <c r="D884" s="73">
        <v>120.9432</v>
      </c>
      <c r="E884" s="73">
        <v>0</v>
      </c>
      <c r="F884" s="73">
        <v>0</v>
      </c>
      <c r="G884" s="56">
        <f t="shared" si="124"/>
        <v>0</v>
      </c>
      <c r="H884" s="56">
        <f t="shared" si="122"/>
        <v>120.9432</v>
      </c>
      <c r="I884" s="56">
        <f t="shared" si="125"/>
        <v>0</v>
      </c>
    </row>
    <row r="885" spans="1:9" ht="27" customHeight="1">
      <c r="A885" s="68" t="s">
        <v>1166</v>
      </c>
      <c r="B885" s="26" t="s">
        <v>17</v>
      </c>
      <c r="C885" s="60" t="s">
        <v>609</v>
      </c>
      <c r="D885" s="73">
        <v>263.1696</v>
      </c>
      <c r="E885" s="73">
        <v>0</v>
      </c>
      <c r="F885" s="73">
        <v>0</v>
      </c>
      <c r="G885" s="56">
        <f t="shared" si="124"/>
        <v>0</v>
      </c>
      <c r="H885" s="56">
        <f t="shared" si="122"/>
        <v>263.1696</v>
      </c>
      <c r="I885" s="56">
        <f t="shared" si="125"/>
        <v>0</v>
      </c>
    </row>
    <row r="886" spans="1:9" ht="27" customHeight="1">
      <c r="A886" s="68" t="s">
        <v>1167</v>
      </c>
      <c r="B886" s="26" t="s">
        <v>17</v>
      </c>
      <c r="C886" s="60" t="s">
        <v>1210</v>
      </c>
      <c r="D886" s="73">
        <v>220.44239999999999</v>
      </c>
      <c r="E886" s="73">
        <v>0</v>
      </c>
      <c r="F886" s="73">
        <v>0</v>
      </c>
      <c r="G886" s="56">
        <f t="shared" si="124"/>
        <v>0</v>
      </c>
      <c r="H886" s="56">
        <f t="shared" si="122"/>
        <v>220.44239999999999</v>
      </c>
      <c r="I886" s="56">
        <f t="shared" si="125"/>
        <v>0</v>
      </c>
    </row>
    <row r="887" spans="1:9" ht="27" customHeight="1">
      <c r="A887" s="68" t="s">
        <v>1168</v>
      </c>
      <c r="B887" s="26" t="s">
        <v>17</v>
      </c>
      <c r="C887" s="60" t="s">
        <v>1211</v>
      </c>
      <c r="D887" s="73">
        <v>134.1516</v>
      </c>
      <c r="E887" s="73">
        <v>0</v>
      </c>
      <c r="F887" s="73">
        <v>0</v>
      </c>
      <c r="G887" s="56">
        <f t="shared" si="124"/>
        <v>0</v>
      </c>
      <c r="H887" s="56">
        <f t="shared" si="122"/>
        <v>134.1516</v>
      </c>
      <c r="I887" s="56">
        <f t="shared" si="125"/>
        <v>0</v>
      </c>
    </row>
    <row r="888" spans="1:9" ht="27" customHeight="1">
      <c r="A888" s="68" t="s">
        <v>1169</v>
      </c>
      <c r="B888" s="26" t="s">
        <v>17</v>
      </c>
      <c r="C888" s="60" t="s">
        <v>1212</v>
      </c>
      <c r="D888" s="73">
        <v>214.77959999999999</v>
      </c>
      <c r="E888" s="73">
        <v>0</v>
      </c>
      <c r="F888" s="73">
        <v>0</v>
      </c>
      <c r="G888" s="56">
        <f t="shared" si="124"/>
        <v>0</v>
      </c>
      <c r="H888" s="56">
        <f t="shared" si="122"/>
        <v>214.77959999999999</v>
      </c>
      <c r="I888" s="56">
        <f t="shared" si="125"/>
        <v>0</v>
      </c>
    </row>
    <row r="889" spans="1:9" ht="27.75" customHeight="1">
      <c r="A889" s="68" t="s">
        <v>1170</v>
      </c>
      <c r="B889" s="26" t="s">
        <v>17</v>
      </c>
      <c r="C889" s="60" t="s">
        <v>1213</v>
      </c>
      <c r="D889" s="73">
        <v>319.27679999999998</v>
      </c>
      <c r="E889" s="73">
        <v>0</v>
      </c>
      <c r="F889" s="73">
        <v>0</v>
      </c>
      <c r="G889" s="56">
        <f t="shared" si="124"/>
        <v>0</v>
      </c>
      <c r="H889" s="56">
        <f t="shared" si="122"/>
        <v>319.27679999999998</v>
      </c>
      <c r="I889" s="56">
        <f t="shared" si="125"/>
        <v>0</v>
      </c>
    </row>
    <row r="890" spans="1:9" ht="27.75" customHeight="1">
      <c r="A890" s="68" t="s">
        <v>1171</v>
      </c>
      <c r="B890" s="26" t="s">
        <v>17</v>
      </c>
      <c r="C890" s="60" t="s">
        <v>1214</v>
      </c>
      <c r="D890" s="73">
        <v>222.2508</v>
      </c>
      <c r="E890" s="73">
        <v>0</v>
      </c>
      <c r="F890" s="73">
        <v>0</v>
      </c>
      <c r="G890" s="56">
        <f t="shared" si="124"/>
        <v>0</v>
      </c>
      <c r="H890" s="56">
        <f t="shared" si="122"/>
        <v>222.2508</v>
      </c>
      <c r="I890" s="56">
        <f t="shared" si="125"/>
        <v>0</v>
      </c>
    </row>
    <row r="891" spans="1:9" ht="27.75" customHeight="1">
      <c r="A891" s="68" t="s">
        <v>1172</v>
      </c>
      <c r="B891" s="26" t="s">
        <v>17</v>
      </c>
      <c r="C891" s="60" t="s">
        <v>1215</v>
      </c>
      <c r="D891" s="73">
        <v>303.73079999999999</v>
      </c>
      <c r="E891" s="73">
        <v>0</v>
      </c>
      <c r="F891" s="73">
        <v>0</v>
      </c>
      <c r="G891" s="56">
        <f t="shared" si="124"/>
        <v>0</v>
      </c>
      <c r="H891" s="56">
        <f t="shared" si="122"/>
        <v>303.73079999999999</v>
      </c>
      <c r="I891" s="56">
        <f t="shared" si="125"/>
        <v>0</v>
      </c>
    </row>
    <row r="892" spans="1:9" ht="27.75" customHeight="1">
      <c r="A892" s="68" t="s">
        <v>1173</v>
      </c>
      <c r="B892" s="26" t="s">
        <v>17</v>
      </c>
      <c r="C892" s="60" t="s">
        <v>1216</v>
      </c>
      <c r="D892" s="73">
        <v>84.504000000000005</v>
      </c>
      <c r="E892" s="73">
        <v>0</v>
      </c>
      <c r="F892" s="73">
        <v>0</v>
      </c>
      <c r="G892" s="56">
        <f t="shared" si="124"/>
        <v>0</v>
      </c>
      <c r="H892" s="56">
        <f t="shared" si="122"/>
        <v>84.504000000000005</v>
      </c>
      <c r="I892" s="56">
        <f t="shared" si="125"/>
        <v>0</v>
      </c>
    </row>
    <row r="893" spans="1:9" ht="27.75" customHeight="1">
      <c r="A893" s="68" t="s">
        <v>1174</v>
      </c>
      <c r="B893" s="26" t="s">
        <v>17</v>
      </c>
      <c r="C893" s="60" t="s">
        <v>1217</v>
      </c>
      <c r="D893" s="73">
        <v>131.79839999999999</v>
      </c>
      <c r="E893" s="73">
        <v>0</v>
      </c>
      <c r="F893" s="73">
        <v>0</v>
      </c>
      <c r="G893" s="56">
        <f t="shared" si="124"/>
        <v>0</v>
      </c>
      <c r="H893" s="56">
        <f t="shared" si="122"/>
        <v>131.79839999999999</v>
      </c>
      <c r="I893" s="56">
        <f t="shared" si="125"/>
        <v>0</v>
      </c>
    </row>
    <row r="894" spans="1:9" ht="27.75" customHeight="1">
      <c r="A894" s="68" t="s">
        <v>1175</v>
      </c>
      <c r="B894" s="26" t="s">
        <v>17</v>
      </c>
      <c r="C894" s="60" t="s">
        <v>1218</v>
      </c>
      <c r="D894" s="73">
        <v>192.44621000000001</v>
      </c>
      <c r="E894" s="73">
        <v>0</v>
      </c>
      <c r="F894" s="73">
        <v>0</v>
      </c>
      <c r="G894" s="56">
        <f t="shared" si="124"/>
        <v>0</v>
      </c>
      <c r="H894" s="56">
        <f t="shared" si="122"/>
        <v>192.44621000000001</v>
      </c>
      <c r="I894" s="56">
        <f t="shared" si="125"/>
        <v>0</v>
      </c>
    </row>
    <row r="895" spans="1:9" ht="30" customHeight="1">
      <c r="A895" s="68" t="s">
        <v>1176</v>
      </c>
      <c r="B895" s="26" t="s">
        <v>17</v>
      </c>
      <c r="C895" s="60" t="s">
        <v>1219</v>
      </c>
      <c r="D895" s="73">
        <v>324.39120000000003</v>
      </c>
      <c r="E895" s="73">
        <v>0</v>
      </c>
      <c r="F895" s="73">
        <v>0</v>
      </c>
      <c r="G895" s="56">
        <f t="shared" si="124"/>
        <v>0</v>
      </c>
      <c r="H895" s="56">
        <f t="shared" si="122"/>
        <v>324.39120000000003</v>
      </c>
      <c r="I895" s="56">
        <f t="shared" si="125"/>
        <v>0</v>
      </c>
    </row>
    <row r="896" spans="1:9" ht="30" customHeight="1">
      <c r="A896" s="68" t="s">
        <v>1177</v>
      </c>
      <c r="B896" s="26" t="s">
        <v>17</v>
      </c>
      <c r="C896" s="60" t="s">
        <v>1220</v>
      </c>
      <c r="D896" s="73">
        <v>435.80040000000002</v>
      </c>
      <c r="E896" s="73">
        <v>0</v>
      </c>
      <c r="F896" s="73">
        <v>0</v>
      </c>
      <c r="G896" s="56">
        <f t="shared" si="124"/>
        <v>0</v>
      </c>
      <c r="H896" s="56">
        <f t="shared" si="122"/>
        <v>435.80040000000002</v>
      </c>
      <c r="I896" s="56">
        <f t="shared" si="125"/>
        <v>0</v>
      </c>
    </row>
    <row r="897" spans="1:9" ht="30" customHeight="1">
      <c r="A897" s="68" t="s">
        <v>1178</v>
      </c>
      <c r="B897" s="26" t="s">
        <v>17</v>
      </c>
      <c r="C897" s="60" t="s">
        <v>1221</v>
      </c>
      <c r="D897" s="73">
        <v>238.81440000000001</v>
      </c>
      <c r="E897" s="73">
        <v>0</v>
      </c>
      <c r="F897" s="73">
        <v>0</v>
      </c>
      <c r="G897" s="56">
        <f t="shared" si="124"/>
        <v>0</v>
      </c>
      <c r="H897" s="56">
        <f t="shared" si="122"/>
        <v>238.81440000000001</v>
      </c>
      <c r="I897" s="56">
        <f t="shared" si="125"/>
        <v>0</v>
      </c>
    </row>
    <row r="898" spans="1:9" ht="39.75" customHeight="1">
      <c r="A898" s="68" t="s">
        <v>1179</v>
      </c>
      <c r="B898" s="26" t="s">
        <v>17</v>
      </c>
      <c r="C898" s="60" t="s">
        <v>1222</v>
      </c>
      <c r="D898" s="73">
        <v>187.98480000000001</v>
      </c>
      <c r="E898" s="73">
        <v>0</v>
      </c>
      <c r="F898" s="73">
        <v>0</v>
      </c>
      <c r="G898" s="56">
        <f t="shared" si="124"/>
        <v>0</v>
      </c>
      <c r="H898" s="56">
        <f t="shared" si="122"/>
        <v>187.98480000000001</v>
      </c>
      <c r="I898" s="56">
        <f t="shared" si="125"/>
        <v>0</v>
      </c>
    </row>
    <row r="899" spans="1:9" ht="26.25" customHeight="1">
      <c r="A899" s="68" t="s">
        <v>1180</v>
      </c>
      <c r="B899" s="26" t="s">
        <v>17</v>
      </c>
      <c r="C899" s="60" t="s">
        <v>610</v>
      </c>
      <c r="D899" s="73">
        <v>302.75880000000001</v>
      </c>
      <c r="E899" s="73">
        <v>0</v>
      </c>
      <c r="F899" s="73">
        <v>0</v>
      </c>
      <c r="G899" s="56">
        <f t="shared" si="124"/>
        <v>0</v>
      </c>
      <c r="H899" s="56">
        <f t="shared" si="122"/>
        <v>302.75880000000001</v>
      </c>
      <c r="I899" s="56">
        <f t="shared" si="125"/>
        <v>0</v>
      </c>
    </row>
    <row r="900" spans="1:9" ht="26.25" customHeight="1">
      <c r="A900" s="68" t="s">
        <v>1181</v>
      </c>
      <c r="B900" s="26" t="s">
        <v>17</v>
      </c>
      <c r="C900" s="60" t="s">
        <v>1223</v>
      </c>
      <c r="D900" s="73">
        <v>141.16919999999999</v>
      </c>
      <c r="E900" s="73">
        <v>0</v>
      </c>
      <c r="F900" s="73">
        <v>0</v>
      </c>
      <c r="G900" s="56">
        <f t="shared" si="124"/>
        <v>0</v>
      </c>
      <c r="H900" s="56">
        <f t="shared" ref="H900:H910" si="126">D900-F900</f>
        <v>141.16919999999999</v>
      </c>
      <c r="I900" s="56">
        <f t="shared" si="125"/>
        <v>0</v>
      </c>
    </row>
    <row r="901" spans="1:9" ht="26.25" customHeight="1">
      <c r="A901" s="68" t="s">
        <v>541</v>
      </c>
      <c r="B901" s="26" t="s">
        <v>17</v>
      </c>
      <c r="C901" s="60" t="s">
        <v>452</v>
      </c>
      <c r="D901" s="73">
        <v>98.778000000000006</v>
      </c>
      <c r="E901" s="73">
        <v>0</v>
      </c>
      <c r="F901" s="73">
        <v>0</v>
      </c>
      <c r="G901" s="56">
        <f t="shared" si="124"/>
        <v>0</v>
      </c>
      <c r="H901" s="56">
        <f t="shared" si="126"/>
        <v>98.778000000000006</v>
      </c>
      <c r="I901" s="56">
        <f t="shared" si="125"/>
        <v>0</v>
      </c>
    </row>
    <row r="902" spans="1:9" ht="26.25" customHeight="1">
      <c r="A902" s="68" t="s">
        <v>1182</v>
      </c>
      <c r="B902" s="26" t="s">
        <v>17</v>
      </c>
      <c r="C902" s="60" t="s">
        <v>1224</v>
      </c>
      <c r="D902" s="73">
        <v>138.09119999999999</v>
      </c>
      <c r="E902" s="73">
        <v>0</v>
      </c>
      <c r="F902" s="73">
        <v>0</v>
      </c>
      <c r="G902" s="56">
        <f t="shared" si="124"/>
        <v>0</v>
      </c>
      <c r="H902" s="56">
        <f t="shared" si="126"/>
        <v>138.09119999999999</v>
      </c>
      <c r="I902" s="56">
        <f t="shared" si="125"/>
        <v>0</v>
      </c>
    </row>
    <row r="903" spans="1:9" ht="72.75" customHeight="1">
      <c r="A903" s="68" t="s">
        <v>428</v>
      </c>
      <c r="B903" s="26" t="s">
        <v>17</v>
      </c>
      <c r="C903" s="60" t="s">
        <v>453</v>
      </c>
      <c r="D903" s="73">
        <v>11.996040000000001</v>
      </c>
      <c r="E903" s="73">
        <v>0</v>
      </c>
      <c r="F903" s="73">
        <v>0</v>
      </c>
      <c r="G903" s="56">
        <f t="shared" si="124"/>
        <v>0</v>
      </c>
      <c r="H903" s="56">
        <f t="shared" si="126"/>
        <v>11.996040000000001</v>
      </c>
      <c r="I903" s="56">
        <f t="shared" si="125"/>
        <v>0</v>
      </c>
    </row>
    <row r="904" spans="1:9" ht="70.5" customHeight="1">
      <c r="A904" s="68" t="s">
        <v>1183</v>
      </c>
      <c r="B904" s="26" t="s">
        <v>17</v>
      </c>
      <c r="C904" s="60" t="s">
        <v>1225</v>
      </c>
      <c r="D904" s="73">
        <v>138.2304</v>
      </c>
      <c r="E904" s="73">
        <v>0</v>
      </c>
      <c r="F904" s="73">
        <v>0</v>
      </c>
      <c r="G904" s="56">
        <f t="shared" si="124"/>
        <v>0</v>
      </c>
      <c r="H904" s="56">
        <f t="shared" si="126"/>
        <v>138.2304</v>
      </c>
      <c r="I904" s="56">
        <f t="shared" si="125"/>
        <v>0</v>
      </c>
    </row>
    <row r="905" spans="1:9" ht="28.5" customHeight="1">
      <c r="A905" s="68" t="s">
        <v>38</v>
      </c>
      <c r="B905" s="26" t="s">
        <v>17</v>
      </c>
      <c r="C905" s="60" t="s">
        <v>315</v>
      </c>
      <c r="D905" s="73">
        <v>5564.6459999999997</v>
      </c>
      <c r="E905" s="73">
        <v>0</v>
      </c>
      <c r="F905" s="73">
        <v>0</v>
      </c>
      <c r="G905" s="56">
        <f t="shared" si="124"/>
        <v>0</v>
      </c>
      <c r="H905" s="56">
        <f t="shared" si="126"/>
        <v>5564.6459999999997</v>
      </c>
      <c r="I905" s="56">
        <f t="shared" si="125"/>
        <v>0</v>
      </c>
    </row>
    <row r="906" spans="1:9" ht="42.75" customHeight="1">
      <c r="A906" s="68" t="s">
        <v>1184</v>
      </c>
      <c r="B906" s="26" t="s">
        <v>17</v>
      </c>
      <c r="C906" s="60" t="s">
        <v>454</v>
      </c>
      <c r="D906" s="73">
        <v>266.38679999999999</v>
      </c>
      <c r="E906" s="73">
        <v>137.3064</v>
      </c>
      <c r="F906" s="73">
        <v>137.3064</v>
      </c>
      <c r="G906" s="56">
        <f t="shared" si="124"/>
        <v>0</v>
      </c>
      <c r="H906" s="56">
        <f t="shared" si="126"/>
        <v>129.0804</v>
      </c>
      <c r="I906" s="56">
        <f t="shared" si="125"/>
        <v>51.543995423196641</v>
      </c>
    </row>
    <row r="907" spans="1:9" ht="42" customHeight="1">
      <c r="A907" s="68" t="s">
        <v>608</v>
      </c>
      <c r="B907" s="61">
        <v>441</v>
      </c>
      <c r="C907" s="60" t="s">
        <v>611</v>
      </c>
      <c r="D907" s="73">
        <v>1277.0092999999999</v>
      </c>
      <c r="E907" s="73">
        <v>0</v>
      </c>
      <c r="F907" s="73">
        <v>0</v>
      </c>
      <c r="G907" s="56">
        <f t="shared" si="124"/>
        <v>0</v>
      </c>
      <c r="H907" s="56">
        <f t="shared" si="126"/>
        <v>1277.0092999999999</v>
      </c>
      <c r="I907" s="56">
        <f t="shared" si="125"/>
        <v>0</v>
      </c>
    </row>
    <row r="908" spans="1:9" ht="43.5" customHeight="1">
      <c r="A908" s="68" t="s">
        <v>1185</v>
      </c>
      <c r="B908" s="61">
        <v>441</v>
      </c>
      <c r="C908" s="60" t="s">
        <v>1226</v>
      </c>
      <c r="D908" s="73">
        <v>181.59360000000001</v>
      </c>
      <c r="E908" s="73">
        <v>0</v>
      </c>
      <c r="F908" s="73">
        <v>0</v>
      </c>
      <c r="G908" s="56">
        <f t="shared" si="124"/>
        <v>0</v>
      </c>
      <c r="H908" s="56">
        <f t="shared" si="126"/>
        <v>181.59360000000001</v>
      </c>
      <c r="I908" s="56">
        <f t="shared" si="125"/>
        <v>0</v>
      </c>
    </row>
    <row r="909" spans="1:9" ht="52.5" customHeight="1">
      <c r="A909" s="68" t="s">
        <v>1186</v>
      </c>
      <c r="B909" s="61">
        <v>441</v>
      </c>
      <c r="C909" s="60" t="s">
        <v>1227</v>
      </c>
      <c r="D909" s="73">
        <v>164.01400000000001</v>
      </c>
      <c r="E909" s="73">
        <v>0</v>
      </c>
      <c r="F909" s="73">
        <v>0</v>
      </c>
      <c r="G909" s="56">
        <f t="shared" si="124"/>
        <v>0</v>
      </c>
      <c r="H909" s="56">
        <f t="shared" si="126"/>
        <v>164.01400000000001</v>
      </c>
      <c r="I909" s="56">
        <f t="shared" si="125"/>
        <v>0</v>
      </c>
    </row>
    <row r="910" spans="1:9" ht="31.5" customHeight="1">
      <c r="A910" s="68" t="s">
        <v>1187</v>
      </c>
      <c r="B910" s="61">
        <v>441</v>
      </c>
      <c r="C910" s="60" t="s">
        <v>1228</v>
      </c>
      <c r="D910" s="73">
        <v>114.7032</v>
      </c>
      <c r="E910" s="73">
        <v>0</v>
      </c>
      <c r="F910" s="73">
        <v>0</v>
      </c>
      <c r="G910" s="56">
        <f t="shared" si="124"/>
        <v>0</v>
      </c>
      <c r="H910" s="56">
        <f t="shared" si="126"/>
        <v>114.7032</v>
      </c>
      <c r="I910" s="56">
        <f t="shared" si="125"/>
        <v>0</v>
      </c>
    </row>
    <row r="911" spans="1:9" s="89" customFormat="1" ht="61.5" customHeight="1">
      <c r="A911" s="164" t="s">
        <v>546</v>
      </c>
      <c r="B911" s="25"/>
      <c r="C911" s="59">
        <v>2220000000</v>
      </c>
      <c r="D911" s="57">
        <f>SUM(D912:D922)</f>
        <v>69064.562950000007</v>
      </c>
      <c r="E911" s="57">
        <f>SUM(E912:E922)</f>
        <v>675</v>
      </c>
      <c r="F911" s="57">
        <f>SUM(F912:F922)</f>
        <v>675</v>
      </c>
      <c r="G911" s="55">
        <f t="shared" si="121"/>
        <v>0</v>
      </c>
      <c r="H911" s="55">
        <f t="shared" si="122"/>
        <v>68389.562950000007</v>
      </c>
      <c r="I911" s="55">
        <f t="shared" si="123"/>
        <v>0.97734637152293735</v>
      </c>
    </row>
    <row r="912" spans="1:9" ht="144.75" customHeight="1">
      <c r="A912" s="71" t="s">
        <v>545</v>
      </c>
      <c r="B912" s="26" t="s">
        <v>17</v>
      </c>
      <c r="C912" s="60" t="s">
        <v>316</v>
      </c>
      <c r="D912" s="73">
        <v>1878</v>
      </c>
      <c r="E912" s="73">
        <v>0</v>
      </c>
      <c r="F912" s="73">
        <v>0</v>
      </c>
      <c r="G912" s="56">
        <f t="shared" si="124"/>
        <v>0</v>
      </c>
      <c r="H912" s="56">
        <f t="shared" si="122"/>
        <v>1878</v>
      </c>
      <c r="I912" s="56">
        <f t="shared" si="123"/>
        <v>0</v>
      </c>
    </row>
    <row r="913" spans="1:9" ht="147.75" customHeight="1">
      <c r="A913" s="71" t="s">
        <v>1229</v>
      </c>
      <c r="B913" s="26" t="s">
        <v>17</v>
      </c>
      <c r="C913" s="60" t="s">
        <v>1237</v>
      </c>
      <c r="D913" s="73">
        <v>42000</v>
      </c>
      <c r="E913" s="73">
        <v>0</v>
      </c>
      <c r="F913" s="73">
        <v>0</v>
      </c>
      <c r="G913" s="56">
        <f t="shared" si="124"/>
        <v>0</v>
      </c>
      <c r="H913" s="56">
        <f t="shared" si="122"/>
        <v>42000</v>
      </c>
      <c r="I913" s="56">
        <f t="shared" si="123"/>
        <v>0</v>
      </c>
    </row>
    <row r="914" spans="1:9" ht="81" customHeight="1">
      <c r="A914" s="68" t="s">
        <v>612</v>
      </c>
      <c r="B914" s="26" t="s">
        <v>17</v>
      </c>
      <c r="C914" s="60" t="s">
        <v>411</v>
      </c>
      <c r="D914" s="73">
        <v>15</v>
      </c>
      <c r="E914" s="73">
        <v>0</v>
      </c>
      <c r="F914" s="73">
        <v>0</v>
      </c>
      <c r="G914" s="56">
        <f t="shared" si="124"/>
        <v>0</v>
      </c>
      <c r="H914" s="56">
        <f t="shared" si="122"/>
        <v>15</v>
      </c>
      <c r="I914" s="56">
        <f t="shared" si="123"/>
        <v>0</v>
      </c>
    </row>
    <row r="915" spans="1:9" ht="56.25" customHeight="1">
      <c r="A915" s="68" t="s">
        <v>1230</v>
      </c>
      <c r="B915" s="26" t="s">
        <v>17</v>
      </c>
      <c r="C915" s="60" t="s">
        <v>1238</v>
      </c>
      <c r="D915" s="73">
        <v>500</v>
      </c>
      <c r="E915" s="73">
        <v>75</v>
      </c>
      <c r="F915" s="73">
        <v>75</v>
      </c>
      <c r="G915" s="56">
        <f t="shared" si="124"/>
        <v>0</v>
      </c>
      <c r="H915" s="56">
        <f t="shared" si="122"/>
        <v>425</v>
      </c>
      <c r="I915" s="56">
        <f t="shared" si="123"/>
        <v>15</v>
      </c>
    </row>
    <row r="916" spans="1:9" ht="45.75" customHeight="1">
      <c r="A916" s="68" t="s">
        <v>1231</v>
      </c>
      <c r="B916" s="26" t="s">
        <v>17</v>
      </c>
      <c r="C916" s="60" t="s">
        <v>1239</v>
      </c>
      <c r="D916" s="73">
        <v>1200</v>
      </c>
      <c r="E916" s="73">
        <v>0</v>
      </c>
      <c r="F916" s="73">
        <v>0</v>
      </c>
      <c r="G916" s="56">
        <f t="shared" si="124"/>
        <v>0</v>
      </c>
      <c r="H916" s="56">
        <f t="shared" si="122"/>
        <v>1200</v>
      </c>
      <c r="I916" s="56">
        <f t="shared" si="123"/>
        <v>0</v>
      </c>
    </row>
    <row r="917" spans="1:9" ht="87" customHeight="1">
      <c r="A917" s="68" t="s">
        <v>1232</v>
      </c>
      <c r="B917" s="26" t="s">
        <v>17</v>
      </c>
      <c r="C917" s="60" t="s">
        <v>1240</v>
      </c>
      <c r="D917" s="73">
        <v>1800</v>
      </c>
      <c r="E917" s="73">
        <v>600</v>
      </c>
      <c r="F917" s="73">
        <v>600</v>
      </c>
      <c r="G917" s="56">
        <f t="shared" si="124"/>
        <v>0</v>
      </c>
      <c r="H917" s="56">
        <f t="shared" si="122"/>
        <v>1200</v>
      </c>
      <c r="I917" s="56">
        <f t="shared" si="123"/>
        <v>33.333333333333329</v>
      </c>
    </row>
    <row r="918" spans="1:9" ht="87" customHeight="1">
      <c r="A918" s="68" t="s">
        <v>1233</v>
      </c>
      <c r="B918" s="26" t="s">
        <v>17</v>
      </c>
      <c r="C918" s="60" t="s">
        <v>1241</v>
      </c>
      <c r="D918" s="73">
        <v>20000</v>
      </c>
      <c r="E918" s="73">
        <v>0</v>
      </c>
      <c r="F918" s="73">
        <v>0</v>
      </c>
      <c r="G918" s="56">
        <f t="shared" si="124"/>
        <v>0</v>
      </c>
      <c r="H918" s="56">
        <f t="shared" si="122"/>
        <v>20000</v>
      </c>
      <c r="I918" s="56">
        <f t="shared" si="123"/>
        <v>0</v>
      </c>
    </row>
    <row r="919" spans="1:9" ht="66.75" customHeight="1">
      <c r="A919" s="68" t="s">
        <v>1234</v>
      </c>
      <c r="B919" s="26" t="s">
        <v>17</v>
      </c>
      <c r="C919" s="60" t="s">
        <v>1242</v>
      </c>
      <c r="D919" s="73">
        <v>84.458240000000004</v>
      </c>
      <c r="E919" s="73">
        <v>0</v>
      </c>
      <c r="F919" s="73">
        <v>0</v>
      </c>
      <c r="G919" s="56">
        <f t="shared" si="124"/>
        <v>0</v>
      </c>
      <c r="H919" s="56">
        <f t="shared" si="122"/>
        <v>84.458240000000004</v>
      </c>
      <c r="I919" s="56">
        <f t="shared" si="123"/>
        <v>0</v>
      </c>
    </row>
    <row r="920" spans="1:9" ht="75" customHeight="1">
      <c r="A920" s="68" t="s">
        <v>1235</v>
      </c>
      <c r="B920" s="26" t="s">
        <v>17</v>
      </c>
      <c r="C920" s="60" t="s">
        <v>1243</v>
      </c>
      <c r="D920" s="73">
        <v>79.172709999999995</v>
      </c>
      <c r="E920" s="73">
        <v>0</v>
      </c>
      <c r="F920" s="73">
        <v>0</v>
      </c>
      <c r="G920" s="56">
        <f t="shared" si="124"/>
        <v>0</v>
      </c>
      <c r="H920" s="56">
        <f t="shared" si="122"/>
        <v>79.172709999999995</v>
      </c>
      <c r="I920" s="56">
        <f t="shared" si="123"/>
        <v>0</v>
      </c>
    </row>
    <row r="921" spans="1:9" ht="165.75" customHeight="1">
      <c r="A921" s="71" t="s">
        <v>613</v>
      </c>
      <c r="B921" s="26" t="s">
        <v>17</v>
      </c>
      <c r="C921" s="60" t="s">
        <v>455</v>
      </c>
      <c r="D921" s="73">
        <v>7.9320000000000004</v>
      </c>
      <c r="E921" s="73">
        <v>0</v>
      </c>
      <c r="F921" s="73">
        <v>0</v>
      </c>
      <c r="G921" s="56">
        <f t="shared" si="124"/>
        <v>0</v>
      </c>
      <c r="H921" s="56">
        <f t="shared" si="122"/>
        <v>7.9320000000000004</v>
      </c>
      <c r="I921" s="56">
        <f t="shared" si="123"/>
        <v>0</v>
      </c>
    </row>
    <row r="922" spans="1:9" ht="140.25" customHeight="1">
      <c r="A922" s="71" t="s">
        <v>1236</v>
      </c>
      <c r="B922" s="26" t="s">
        <v>17</v>
      </c>
      <c r="C922" s="60" t="s">
        <v>1244</v>
      </c>
      <c r="D922" s="73">
        <v>1500</v>
      </c>
      <c r="E922" s="73">
        <v>0</v>
      </c>
      <c r="F922" s="73">
        <v>0</v>
      </c>
      <c r="G922" s="56">
        <f t="shared" si="124"/>
        <v>0</v>
      </c>
      <c r="H922" s="56">
        <f t="shared" si="122"/>
        <v>1500</v>
      </c>
      <c r="I922" s="56">
        <f t="shared" si="123"/>
        <v>0</v>
      </c>
    </row>
    <row r="923" spans="1:9" s="89" customFormat="1" ht="88.5" customHeight="1">
      <c r="A923" s="164" t="s">
        <v>1245</v>
      </c>
      <c r="B923" s="25"/>
      <c r="C923" s="59">
        <v>2230000000</v>
      </c>
      <c r="D923" s="57">
        <f>SUM(D924:D946)</f>
        <v>12045.829</v>
      </c>
      <c r="E923" s="57">
        <f>SUM(E924:E946)</f>
        <v>4014.89896</v>
      </c>
      <c r="F923" s="57">
        <f>SUM(F924:F946)</f>
        <v>4014.89896</v>
      </c>
      <c r="G923" s="58">
        <f t="shared" si="121"/>
        <v>0</v>
      </c>
      <c r="H923" s="58">
        <f t="shared" si="122"/>
        <v>8030.9300399999993</v>
      </c>
      <c r="I923" s="55">
        <f t="shared" si="123"/>
        <v>33.33020052003063</v>
      </c>
    </row>
    <row r="924" spans="1:9" ht="90.75" customHeight="1">
      <c r="A924" s="71" t="s">
        <v>1246</v>
      </c>
      <c r="B924" s="62">
        <v>441</v>
      </c>
      <c r="C924" s="60" t="s">
        <v>547</v>
      </c>
      <c r="D924" s="73">
        <v>340.07299999999998</v>
      </c>
      <c r="E924" s="73">
        <v>201.64032</v>
      </c>
      <c r="F924" s="73">
        <v>201.64032</v>
      </c>
      <c r="G924" s="56">
        <f t="shared" si="121"/>
        <v>0</v>
      </c>
      <c r="H924" s="56">
        <f t="shared" si="122"/>
        <v>138.43267999999998</v>
      </c>
      <c r="I924" s="56">
        <f t="shared" si="123"/>
        <v>59.293245861917889</v>
      </c>
    </row>
    <row r="925" spans="1:9" ht="99.75" customHeight="1">
      <c r="A925" s="71" t="s">
        <v>1247</v>
      </c>
      <c r="B925" s="62">
        <v>441</v>
      </c>
      <c r="C925" s="60" t="s">
        <v>548</v>
      </c>
      <c r="D925" s="73">
        <v>3.1259999999999999</v>
      </c>
      <c r="E925" s="73">
        <v>1.8563799999999999</v>
      </c>
      <c r="F925" s="73">
        <v>1.8563799999999999</v>
      </c>
      <c r="G925" s="56">
        <f t="shared" si="121"/>
        <v>0</v>
      </c>
      <c r="H925" s="56">
        <f t="shared" si="122"/>
        <v>1.26962</v>
      </c>
      <c r="I925" s="56">
        <f t="shared" si="123"/>
        <v>59.38515674984005</v>
      </c>
    </row>
    <row r="926" spans="1:9" ht="85.5" customHeight="1">
      <c r="A926" s="71" t="s">
        <v>1248</v>
      </c>
      <c r="B926" s="62">
        <v>441</v>
      </c>
      <c r="C926" s="60" t="s">
        <v>549</v>
      </c>
      <c r="D926" s="73">
        <v>2.605</v>
      </c>
      <c r="E926" s="73">
        <v>1.41629</v>
      </c>
      <c r="F926" s="73">
        <v>1.41629</v>
      </c>
      <c r="G926" s="56">
        <f t="shared" si="121"/>
        <v>0</v>
      </c>
      <c r="H926" s="56">
        <f t="shared" si="122"/>
        <v>1.1887099999999999</v>
      </c>
      <c r="I926" s="56">
        <f t="shared" si="123"/>
        <v>54.368138195777348</v>
      </c>
    </row>
    <row r="927" spans="1:9" ht="82.5" customHeight="1">
      <c r="A927" s="71" t="s">
        <v>1249</v>
      </c>
      <c r="B927" s="62">
        <v>441</v>
      </c>
      <c r="C927" s="60" t="s">
        <v>550</v>
      </c>
      <c r="D927" s="73">
        <v>2.605</v>
      </c>
      <c r="E927" s="73">
        <v>1.41629</v>
      </c>
      <c r="F927" s="73">
        <v>1.41629</v>
      </c>
      <c r="G927" s="56">
        <f t="shared" si="121"/>
        <v>0</v>
      </c>
      <c r="H927" s="56">
        <f t="shared" si="122"/>
        <v>1.1887099999999999</v>
      </c>
      <c r="I927" s="56">
        <f t="shared" si="123"/>
        <v>54.368138195777348</v>
      </c>
    </row>
    <row r="928" spans="1:9" ht="89.25" customHeight="1">
      <c r="A928" s="71" t="s">
        <v>1250</v>
      </c>
      <c r="B928" s="62">
        <v>441</v>
      </c>
      <c r="C928" s="60" t="s">
        <v>551</v>
      </c>
      <c r="D928" s="73">
        <v>2.605</v>
      </c>
      <c r="E928" s="73">
        <v>1.41629</v>
      </c>
      <c r="F928" s="73">
        <v>1.41629</v>
      </c>
      <c r="G928" s="56">
        <f t="shared" si="121"/>
        <v>0</v>
      </c>
      <c r="H928" s="56">
        <f t="shared" si="122"/>
        <v>1.1887099999999999</v>
      </c>
      <c r="I928" s="56">
        <f t="shared" si="123"/>
        <v>54.368138195777348</v>
      </c>
    </row>
    <row r="929" spans="1:9" ht="77.25" customHeight="1">
      <c r="A929" s="71" t="s">
        <v>1251</v>
      </c>
      <c r="B929" s="62">
        <v>441</v>
      </c>
      <c r="C929" s="60" t="s">
        <v>552</v>
      </c>
      <c r="D929" s="73">
        <v>13.632</v>
      </c>
      <c r="E929" s="73">
        <v>7.4955699999999998</v>
      </c>
      <c r="F929" s="73">
        <v>7.4955699999999998</v>
      </c>
      <c r="G929" s="56">
        <f t="shared" si="121"/>
        <v>0</v>
      </c>
      <c r="H929" s="56">
        <f t="shared" si="122"/>
        <v>6.1364299999999998</v>
      </c>
      <c r="I929" s="56">
        <f t="shared" si="123"/>
        <v>54.985108568075113</v>
      </c>
    </row>
    <row r="930" spans="1:9" ht="78" customHeight="1">
      <c r="A930" s="68" t="s">
        <v>1252</v>
      </c>
      <c r="B930" s="62">
        <v>441</v>
      </c>
      <c r="C930" s="60" t="s">
        <v>317</v>
      </c>
      <c r="D930" s="73">
        <v>1969.854</v>
      </c>
      <c r="E930" s="73">
        <v>739.43731000000002</v>
      </c>
      <c r="F930" s="73">
        <v>739.43731000000002</v>
      </c>
      <c r="G930" s="56">
        <f t="shared" si="121"/>
        <v>0</v>
      </c>
      <c r="H930" s="56">
        <f t="shared" si="122"/>
        <v>1230.41669</v>
      </c>
      <c r="I930" s="56">
        <f t="shared" si="123"/>
        <v>37.537670812151561</v>
      </c>
    </row>
    <row r="931" spans="1:9" ht="76.5" customHeight="1">
      <c r="A931" s="68" t="s">
        <v>1253</v>
      </c>
      <c r="B931" s="62">
        <v>441</v>
      </c>
      <c r="C931" s="60" t="s">
        <v>318</v>
      </c>
      <c r="D931" s="73">
        <v>914.452</v>
      </c>
      <c r="E931" s="73">
        <v>336.28707000000003</v>
      </c>
      <c r="F931" s="73">
        <v>336.28707000000003</v>
      </c>
      <c r="G931" s="56">
        <f t="shared" si="121"/>
        <v>0</v>
      </c>
      <c r="H931" s="56">
        <f t="shared" si="122"/>
        <v>578.16492999999991</v>
      </c>
      <c r="I931" s="56">
        <f t="shared" si="123"/>
        <v>36.774709880890413</v>
      </c>
    </row>
    <row r="932" spans="1:9" ht="75.75" customHeight="1">
      <c r="A932" s="68" t="s">
        <v>1254</v>
      </c>
      <c r="B932" s="62">
        <v>441</v>
      </c>
      <c r="C932" s="60" t="s">
        <v>319</v>
      </c>
      <c r="D932" s="73">
        <v>308.774</v>
      </c>
      <c r="E932" s="73">
        <v>19.382739999999998</v>
      </c>
      <c r="F932" s="73">
        <v>19.382739999999998</v>
      </c>
      <c r="G932" s="56">
        <f t="shared" si="121"/>
        <v>0</v>
      </c>
      <c r="H932" s="56">
        <f t="shared" si="122"/>
        <v>289.39125999999999</v>
      </c>
      <c r="I932" s="56">
        <f t="shared" si="123"/>
        <v>6.2773225724963879</v>
      </c>
    </row>
    <row r="933" spans="1:9" ht="65.25" customHeight="1">
      <c r="A933" s="68" t="s">
        <v>1255</v>
      </c>
      <c r="B933" s="62">
        <v>441</v>
      </c>
      <c r="C933" s="60" t="s">
        <v>320</v>
      </c>
      <c r="D933" s="73">
        <v>71.111000000000004</v>
      </c>
      <c r="E933" s="73">
        <v>16.531510000000001</v>
      </c>
      <c r="F933" s="73">
        <v>16.531510000000001</v>
      </c>
      <c r="G933" s="56">
        <f t="shared" si="121"/>
        <v>0</v>
      </c>
      <c r="H933" s="56">
        <f t="shared" si="122"/>
        <v>54.579490000000007</v>
      </c>
      <c r="I933" s="56">
        <f t="shared" si="123"/>
        <v>23.247472261675409</v>
      </c>
    </row>
    <row r="934" spans="1:9" ht="62.25" customHeight="1">
      <c r="A934" s="68" t="s">
        <v>1256</v>
      </c>
      <c r="B934" s="62">
        <v>441</v>
      </c>
      <c r="C934" s="60" t="s">
        <v>321</v>
      </c>
      <c r="D934" s="73">
        <v>142.22200000000001</v>
      </c>
      <c r="E934" s="73">
        <v>41.42239</v>
      </c>
      <c r="F934" s="73">
        <v>41.42239</v>
      </c>
      <c r="G934" s="56">
        <f t="shared" si="121"/>
        <v>0</v>
      </c>
      <c r="H934" s="56">
        <f t="shared" si="122"/>
        <v>100.79961</v>
      </c>
      <c r="I934" s="56">
        <f t="shared" si="123"/>
        <v>29.125163476817935</v>
      </c>
    </row>
    <row r="935" spans="1:9" ht="69.75" customHeight="1">
      <c r="A935" s="68" t="s">
        <v>1257</v>
      </c>
      <c r="B935" s="62">
        <v>441</v>
      </c>
      <c r="C935" s="60" t="s">
        <v>322</v>
      </c>
      <c r="D935" s="73">
        <v>60.945</v>
      </c>
      <c r="E935" s="73">
        <v>4.4691400000000003</v>
      </c>
      <c r="F935" s="73">
        <v>4.4691400000000003</v>
      </c>
      <c r="G935" s="56">
        <f t="shared" si="121"/>
        <v>0</v>
      </c>
      <c r="H935" s="56">
        <f t="shared" si="122"/>
        <v>56.475859999999997</v>
      </c>
      <c r="I935" s="56">
        <f t="shared" si="123"/>
        <v>7.3330708015423758</v>
      </c>
    </row>
    <row r="936" spans="1:9" ht="62.25" customHeight="1">
      <c r="A936" s="68" t="s">
        <v>1258</v>
      </c>
      <c r="B936" s="62">
        <v>441</v>
      </c>
      <c r="C936" s="60" t="s">
        <v>323</v>
      </c>
      <c r="D936" s="73">
        <v>2018.261</v>
      </c>
      <c r="E936" s="73">
        <v>806.00175999999999</v>
      </c>
      <c r="F936" s="73">
        <v>806.00175999999999</v>
      </c>
      <c r="G936" s="56">
        <f t="shared" si="121"/>
        <v>0</v>
      </c>
      <c r="H936" s="56">
        <f t="shared" si="122"/>
        <v>1212.2592399999999</v>
      </c>
      <c r="I936" s="56">
        <f t="shared" si="123"/>
        <v>39.935457307057909</v>
      </c>
    </row>
    <row r="937" spans="1:9" ht="69" customHeight="1">
      <c r="A937" s="68" t="s">
        <v>1259</v>
      </c>
      <c r="B937" s="62">
        <v>441</v>
      </c>
      <c r="C937" s="60" t="s">
        <v>324</v>
      </c>
      <c r="D937" s="73">
        <v>400.20299999999997</v>
      </c>
      <c r="E937" s="73">
        <v>161.14254</v>
      </c>
      <c r="F937" s="73">
        <v>161.14254</v>
      </c>
      <c r="G937" s="56">
        <f t="shared" si="121"/>
        <v>0</v>
      </c>
      <c r="H937" s="56">
        <f t="shared" si="122"/>
        <v>239.06045999999998</v>
      </c>
      <c r="I937" s="56">
        <f t="shared" si="123"/>
        <v>40.265200410791522</v>
      </c>
    </row>
    <row r="938" spans="1:9" ht="81" customHeight="1">
      <c r="A938" s="71" t="s">
        <v>1260</v>
      </c>
      <c r="B938" s="62">
        <v>441</v>
      </c>
      <c r="C938" s="60" t="s">
        <v>325</v>
      </c>
      <c r="D938" s="73">
        <v>6</v>
      </c>
      <c r="E938" s="73">
        <v>0.59584999999999999</v>
      </c>
      <c r="F938" s="73">
        <v>0.59584999999999999</v>
      </c>
      <c r="G938" s="56">
        <f t="shared" si="121"/>
        <v>0</v>
      </c>
      <c r="H938" s="56">
        <f t="shared" si="122"/>
        <v>5.4041499999999996</v>
      </c>
      <c r="I938" s="56">
        <f t="shared" si="123"/>
        <v>9.9308333333333323</v>
      </c>
    </row>
    <row r="939" spans="1:9" ht="86.25" customHeight="1">
      <c r="A939" s="71" t="s">
        <v>1261</v>
      </c>
      <c r="B939" s="62">
        <v>441</v>
      </c>
      <c r="C939" s="60" t="s">
        <v>326</v>
      </c>
      <c r="D939" s="73">
        <v>3071.058</v>
      </c>
      <c r="E939" s="73">
        <v>920.12774000000002</v>
      </c>
      <c r="F939" s="73">
        <v>920.12774000000002</v>
      </c>
      <c r="G939" s="56">
        <f t="shared" si="121"/>
        <v>0</v>
      </c>
      <c r="H939" s="56">
        <f t="shared" si="122"/>
        <v>2150.9302600000001</v>
      </c>
      <c r="I939" s="56">
        <f t="shared" si="123"/>
        <v>29.961262209961522</v>
      </c>
    </row>
    <row r="940" spans="1:9" ht="78.75" customHeight="1">
      <c r="A940" s="71" t="s">
        <v>1262</v>
      </c>
      <c r="B940" s="62">
        <v>441</v>
      </c>
      <c r="C940" s="60" t="s">
        <v>327</v>
      </c>
      <c r="D940" s="73">
        <v>1458.65</v>
      </c>
      <c r="E940" s="73">
        <v>461.90622000000002</v>
      </c>
      <c r="F940" s="73">
        <v>461.90622000000002</v>
      </c>
      <c r="G940" s="56">
        <f t="shared" si="121"/>
        <v>0</v>
      </c>
      <c r="H940" s="56">
        <f t="shared" si="122"/>
        <v>996.74378000000002</v>
      </c>
      <c r="I940" s="56">
        <f t="shared" si="123"/>
        <v>31.666693175196244</v>
      </c>
    </row>
    <row r="941" spans="1:9" ht="85.5" customHeight="1">
      <c r="A941" s="71" t="s">
        <v>1263</v>
      </c>
      <c r="B941" s="62">
        <v>441</v>
      </c>
      <c r="C941" s="60" t="s">
        <v>328</v>
      </c>
      <c r="D941" s="73">
        <v>241.79499999999999</v>
      </c>
      <c r="E941" s="73">
        <v>58.82808</v>
      </c>
      <c r="F941" s="73">
        <v>58.82808</v>
      </c>
      <c r="G941" s="56">
        <f t="shared" si="121"/>
        <v>0</v>
      </c>
      <c r="H941" s="56">
        <f t="shared" si="122"/>
        <v>182.96691999999999</v>
      </c>
      <c r="I941" s="56">
        <f t="shared" si="123"/>
        <v>24.329733865464547</v>
      </c>
    </row>
    <row r="942" spans="1:9" ht="84" customHeight="1">
      <c r="A942" s="71" t="s">
        <v>1264</v>
      </c>
      <c r="B942" s="62">
        <v>441</v>
      </c>
      <c r="C942" s="60" t="s">
        <v>329</v>
      </c>
      <c r="D942" s="73">
        <v>410.96</v>
      </c>
      <c r="E942" s="73">
        <v>114.65269000000001</v>
      </c>
      <c r="F942" s="73">
        <v>114.65269000000001</v>
      </c>
      <c r="G942" s="56">
        <f t="shared" si="121"/>
        <v>0</v>
      </c>
      <c r="H942" s="56">
        <f t="shared" si="122"/>
        <v>296.30730999999997</v>
      </c>
      <c r="I942" s="56">
        <f t="shared" si="123"/>
        <v>27.898746836675102</v>
      </c>
    </row>
    <row r="943" spans="1:9" ht="80.25" customHeight="1">
      <c r="A943" s="71" t="s">
        <v>1265</v>
      </c>
      <c r="B943" s="62">
        <v>441</v>
      </c>
      <c r="C943" s="60" t="s">
        <v>330</v>
      </c>
      <c r="D943" s="73">
        <v>271.18700000000001</v>
      </c>
      <c r="E943" s="73">
        <v>73.858249999999998</v>
      </c>
      <c r="F943" s="73">
        <v>73.858249999999998</v>
      </c>
      <c r="G943" s="56">
        <f t="shared" si="121"/>
        <v>0</v>
      </c>
      <c r="H943" s="56">
        <f t="shared" si="122"/>
        <v>197.32875000000001</v>
      </c>
      <c r="I943" s="56">
        <f t="shared" si="123"/>
        <v>27.235173514954624</v>
      </c>
    </row>
    <row r="944" spans="1:9" ht="87.75" customHeight="1">
      <c r="A944" s="71" t="s">
        <v>1266</v>
      </c>
      <c r="B944" s="62">
        <v>441</v>
      </c>
      <c r="C944" s="60" t="s">
        <v>331</v>
      </c>
      <c r="D944" s="73">
        <v>225.684</v>
      </c>
      <c r="E944" s="73">
        <v>21.350829999999998</v>
      </c>
      <c r="F944" s="73">
        <v>21.350829999999998</v>
      </c>
      <c r="G944" s="56">
        <f t="shared" si="121"/>
        <v>0</v>
      </c>
      <c r="H944" s="56">
        <f t="shared" si="122"/>
        <v>204.33317</v>
      </c>
      <c r="I944" s="56">
        <f t="shared" si="123"/>
        <v>9.4604978642703959</v>
      </c>
    </row>
    <row r="945" spans="1:9" ht="79.5" customHeight="1">
      <c r="A945" s="71" t="s">
        <v>1267</v>
      </c>
      <c r="B945" s="62">
        <v>441</v>
      </c>
      <c r="C945" s="60" t="s">
        <v>332</v>
      </c>
      <c r="D945" s="73">
        <v>70.239999999999995</v>
      </c>
      <c r="E945" s="73">
        <v>14.04706</v>
      </c>
      <c r="F945" s="73">
        <v>14.04706</v>
      </c>
      <c r="G945" s="56">
        <f t="shared" si="121"/>
        <v>0</v>
      </c>
      <c r="H945" s="56">
        <f t="shared" si="122"/>
        <v>56.192939999999993</v>
      </c>
      <c r="I945" s="56">
        <f t="shared" si="123"/>
        <v>19.998661731207289</v>
      </c>
    </row>
    <row r="946" spans="1:9" ht="79.5" customHeight="1">
      <c r="A946" s="71" t="s">
        <v>1268</v>
      </c>
      <c r="B946" s="62">
        <v>441</v>
      </c>
      <c r="C946" s="60" t="s">
        <v>333</v>
      </c>
      <c r="D946" s="73">
        <v>39.786999999999999</v>
      </c>
      <c r="E946" s="73">
        <v>9.6166400000000003</v>
      </c>
      <c r="F946" s="73">
        <v>9.6166400000000003</v>
      </c>
      <c r="G946" s="56">
        <f t="shared" si="121"/>
        <v>0</v>
      </c>
      <c r="H946" s="56">
        <f t="shared" si="122"/>
        <v>30.170359999999999</v>
      </c>
      <c r="I946" s="56">
        <f t="shared" si="123"/>
        <v>24.170306884158144</v>
      </c>
    </row>
    <row r="947" spans="1:9" s="89" customFormat="1" ht="101.25" customHeight="1">
      <c r="A947" s="164" t="s">
        <v>553</v>
      </c>
      <c r="B947" s="25"/>
      <c r="C947" s="16" t="s">
        <v>337</v>
      </c>
      <c r="D947" s="57">
        <f>D948</f>
        <v>182.815</v>
      </c>
      <c r="E947" s="57">
        <f>E948</f>
        <v>38.073</v>
      </c>
      <c r="F947" s="57">
        <f>F948</f>
        <v>38.073</v>
      </c>
      <c r="G947" s="55">
        <f t="shared" si="121"/>
        <v>0</v>
      </c>
      <c r="H947" s="55">
        <f t="shared" si="122"/>
        <v>144.74199999999999</v>
      </c>
      <c r="I947" s="55">
        <f t="shared" si="123"/>
        <v>20.825971610644643</v>
      </c>
    </row>
    <row r="948" spans="1:9" ht="93" customHeight="1">
      <c r="A948" s="68" t="s">
        <v>554</v>
      </c>
      <c r="B948" s="62">
        <v>441</v>
      </c>
      <c r="C948" s="60" t="s">
        <v>334</v>
      </c>
      <c r="D948" s="73">
        <v>182.815</v>
      </c>
      <c r="E948" s="73">
        <v>38.073</v>
      </c>
      <c r="F948" s="73">
        <v>38.073</v>
      </c>
      <c r="G948" s="56">
        <f t="shared" si="121"/>
        <v>0</v>
      </c>
      <c r="H948" s="56">
        <f t="shared" si="122"/>
        <v>144.74199999999999</v>
      </c>
      <c r="I948" s="56">
        <f t="shared" si="123"/>
        <v>20.825971610644643</v>
      </c>
    </row>
    <row r="949" spans="1:9" s="89" customFormat="1" ht="45.75" customHeight="1">
      <c r="A949" s="164" t="s">
        <v>1269</v>
      </c>
      <c r="B949" s="25"/>
      <c r="C949" s="16" t="s">
        <v>336</v>
      </c>
      <c r="D949" s="57">
        <f>D950+D951+D952+D962</f>
        <v>1317.1</v>
      </c>
      <c r="E949" s="57">
        <f>SUM(E950:E962)</f>
        <v>37.069769999999998</v>
      </c>
      <c r="F949" s="57">
        <f>SUM(F950:F962)</f>
        <v>37.069769999999998</v>
      </c>
      <c r="G949" s="55">
        <f t="shared" ref="G949:G962" si="127">E949-F949</f>
        <v>0</v>
      </c>
      <c r="H949" s="55">
        <f t="shared" ref="H949:H962" si="128">D949-F949</f>
        <v>1280.0302299999998</v>
      </c>
      <c r="I949" s="55">
        <f t="shared" ref="I949:I962" si="129">F949/D949*100</f>
        <v>2.8144992787183964</v>
      </c>
    </row>
    <row r="950" spans="1:9" s="89" customFormat="1" ht="135.75" customHeight="1">
      <c r="A950" s="71" t="s">
        <v>614</v>
      </c>
      <c r="B950" s="193">
        <v>441</v>
      </c>
      <c r="C950" s="60" t="s">
        <v>335</v>
      </c>
      <c r="D950" s="73">
        <v>1213</v>
      </c>
      <c r="E950" s="73">
        <v>0</v>
      </c>
      <c r="F950" s="73">
        <v>0</v>
      </c>
      <c r="G950" s="70">
        <f t="shared" si="127"/>
        <v>0</v>
      </c>
      <c r="H950" s="70">
        <f t="shared" si="128"/>
        <v>1213</v>
      </c>
      <c r="I950" s="70">
        <f t="shared" si="129"/>
        <v>0</v>
      </c>
    </row>
    <row r="951" spans="1:9" s="89" customFormat="1" ht="143.25" customHeight="1">
      <c r="A951" s="71" t="s">
        <v>1270</v>
      </c>
      <c r="B951" s="193">
        <v>441</v>
      </c>
      <c r="C951" s="60" t="s">
        <v>1271</v>
      </c>
      <c r="D951" s="73">
        <v>74.070999999999998</v>
      </c>
      <c r="E951" s="73">
        <v>28.47147</v>
      </c>
      <c r="F951" s="73">
        <v>28.47147</v>
      </c>
      <c r="G951" s="70">
        <f t="shared" si="127"/>
        <v>0</v>
      </c>
      <c r="H951" s="70">
        <f t="shared" si="128"/>
        <v>45.599530000000001</v>
      </c>
      <c r="I951" s="70">
        <f t="shared" si="129"/>
        <v>38.438079680306735</v>
      </c>
    </row>
    <row r="952" spans="1:9" ht="142.5" customHeight="1">
      <c r="A952" s="71" t="s">
        <v>1270</v>
      </c>
      <c r="B952" s="193">
        <v>441</v>
      </c>
      <c r="C952" s="60" t="s">
        <v>1271</v>
      </c>
      <c r="D952" s="73">
        <v>22.369</v>
      </c>
      <c r="E952" s="73">
        <v>8.5983000000000001</v>
      </c>
      <c r="F952" s="73">
        <v>8.5983000000000001</v>
      </c>
      <c r="G952" s="70">
        <f t="shared" si="127"/>
        <v>0</v>
      </c>
      <c r="H952" s="70">
        <f t="shared" si="128"/>
        <v>13.7707</v>
      </c>
      <c r="I952" s="70">
        <f t="shared" si="129"/>
        <v>38.438463945639057</v>
      </c>
    </row>
    <row r="953" spans="1:9" ht="15.75" hidden="1">
      <c r="A953" s="191"/>
      <c r="B953" s="193">
        <v>441</v>
      </c>
      <c r="C953" s="60" t="s">
        <v>1271</v>
      </c>
      <c r="D953" s="73">
        <v>7660</v>
      </c>
      <c r="E953" s="73">
        <v>0</v>
      </c>
      <c r="F953" s="73">
        <v>0</v>
      </c>
      <c r="G953" s="70">
        <f t="shared" si="127"/>
        <v>0</v>
      </c>
      <c r="H953" s="70">
        <f t="shared" si="128"/>
        <v>7660</v>
      </c>
      <c r="I953" s="70">
        <f t="shared" si="129"/>
        <v>0</v>
      </c>
    </row>
    <row r="954" spans="1:9" ht="15.75" hidden="1">
      <c r="A954" s="191"/>
      <c r="B954" s="193">
        <v>441</v>
      </c>
      <c r="C954" s="60" t="s">
        <v>1271</v>
      </c>
      <c r="D954" s="192"/>
      <c r="E954" s="192"/>
      <c r="F954" s="192"/>
      <c r="G954" s="70">
        <f t="shared" si="127"/>
        <v>0</v>
      </c>
      <c r="H954" s="70">
        <f t="shared" si="128"/>
        <v>0</v>
      </c>
      <c r="I954" s="70" t="e">
        <f t="shared" si="129"/>
        <v>#DIV/0!</v>
      </c>
    </row>
    <row r="955" spans="1:9" ht="15.75" hidden="1">
      <c r="A955" s="191"/>
      <c r="B955" s="193">
        <v>441</v>
      </c>
      <c r="C955" s="60" t="s">
        <v>1271</v>
      </c>
      <c r="D955" s="192"/>
      <c r="E955" s="192"/>
      <c r="F955" s="192"/>
      <c r="G955" s="70">
        <f t="shared" si="127"/>
        <v>0</v>
      </c>
      <c r="H955" s="70">
        <f t="shared" si="128"/>
        <v>0</v>
      </c>
      <c r="I955" s="70" t="e">
        <f t="shared" si="129"/>
        <v>#DIV/0!</v>
      </c>
    </row>
    <row r="956" spans="1:9" ht="15.75" hidden="1">
      <c r="A956" s="191"/>
      <c r="B956" s="193">
        <v>441</v>
      </c>
      <c r="C956" s="60" t="s">
        <v>1271</v>
      </c>
      <c r="D956" s="192"/>
      <c r="E956" s="192"/>
      <c r="F956" s="192"/>
      <c r="G956" s="70">
        <f t="shared" si="127"/>
        <v>0</v>
      </c>
      <c r="H956" s="70">
        <f t="shared" si="128"/>
        <v>0</v>
      </c>
      <c r="I956" s="70" t="e">
        <f t="shared" si="129"/>
        <v>#DIV/0!</v>
      </c>
    </row>
    <row r="957" spans="1:9" ht="15.75" hidden="1">
      <c r="A957" s="191"/>
      <c r="B957" s="193">
        <v>441</v>
      </c>
      <c r="C957" s="60" t="s">
        <v>1271</v>
      </c>
      <c r="D957" s="192"/>
      <c r="E957" s="192"/>
      <c r="F957" s="192"/>
      <c r="G957" s="70">
        <f t="shared" si="127"/>
        <v>0</v>
      </c>
      <c r="H957" s="70">
        <f t="shared" si="128"/>
        <v>0</v>
      </c>
      <c r="I957" s="70" t="e">
        <f t="shared" si="129"/>
        <v>#DIV/0!</v>
      </c>
    </row>
    <row r="958" spans="1:9" ht="15.75" hidden="1">
      <c r="A958" s="191"/>
      <c r="B958" s="193">
        <v>441</v>
      </c>
      <c r="C958" s="60" t="s">
        <v>1271</v>
      </c>
      <c r="D958" s="192"/>
      <c r="E958" s="192"/>
      <c r="F958" s="192"/>
      <c r="G958" s="70">
        <f t="shared" si="127"/>
        <v>0</v>
      </c>
      <c r="H958" s="70">
        <f t="shared" si="128"/>
        <v>0</v>
      </c>
      <c r="I958" s="70" t="e">
        <f t="shared" si="129"/>
        <v>#DIV/0!</v>
      </c>
    </row>
    <row r="959" spans="1:9" ht="15.75" hidden="1">
      <c r="A959" s="191"/>
      <c r="B959" s="193">
        <v>441</v>
      </c>
      <c r="C959" s="60" t="s">
        <v>1271</v>
      </c>
      <c r="D959" s="192"/>
      <c r="E959" s="192"/>
      <c r="F959" s="192"/>
      <c r="G959" s="70">
        <f t="shared" si="127"/>
        <v>0</v>
      </c>
      <c r="H959" s="70">
        <f t="shared" si="128"/>
        <v>0</v>
      </c>
      <c r="I959" s="70" t="e">
        <f t="shared" si="129"/>
        <v>#DIV/0!</v>
      </c>
    </row>
    <row r="960" spans="1:9" ht="15.75" hidden="1">
      <c r="A960" s="191"/>
      <c r="B960" s="193">
        <v>441</v>
      </c>
      <c r="C960" s="60" t="s">
        <v>1271</v>
      </c>
      <c r="D960" s="192"/>
      <c r="E960" s="192"/>
      <c r="F960" s="192"/>
      <c r="G960" s="70">
        <f t="shared" si="127"/>
        <v>0</v>
      </c>
      <c r="H960" s="70">
        <f t="shared" si="128"/>
        <v>0</v>
      </c>
      <c r="I960" s="70" t="e">
        <f t="shared" si="129"/>
        <v>#DIV/0!</v>
      </c>
    </row>
    <row r="961" spans="1:10" ht="15.75" hidden="1">
      <c r="A961" s="191"/>
      <c r="B961" s="193">
        <v>441</v>
      </c>
      <c r="C961" s="60" t="s">
        <v>1271</v>
      </c>
      <c r="D961" s="192"/>
      <c r="E961" s="192"/>
      <c r="F961" s="192"/>
      <c r="G961" s="70">
        <f t="shared" si="127"/>
        <v>0</v>
      </c>
      <c r="H961" s="70">
        <f t="shared" si="128"/>
        <v>0</v>
      </c>
      <c r="I961" s="70" t="e">
        <f t="shared" si="129"/>
        <v>#DIV/0!</v>
      </c>
    </row>
    <row r="962" spans="1:10" ht="126">
      <c r="A962" s="71" t="s">
        <v>1270</v>
      </c>
      <c r="B962" s="193">
        <v>441</v>
      </c>
      <c r="C962" s="60" t="s">
        <v>1271</v>
      </c>
      <c r="D962" s="73">
        <v>7.66</v>
      </c>
      <c r="E962" s="73">
        <v>0</v>
      </c>
      <c r="F962" s="73">
        <v>0</v>
      </c>
      <c r="G962" s="70">
        <f t="shared" si="127"/>
        <v>0</v>
      </c>
      <c r="H962" s="70">
        <f t="shared" si="128"/>
        <v>7.66</v>
      </c>
      <c r="I962" s="70">
        <f t="shared" si="129"/>
        <v>0</v>
      </c>
    </row>
    <row r="963" spans="1:10" ht="77.25" customHeight="1">
      <c r="A963" s="164" t="s">
        <v>555</v>
      </c>
      <c r="B963" s="172"/>
      <c r="C963" s="165" t="s">
        <v>556</v>
      </c>
      <c r="D963" s="179">
        <f>SUM(D964:D965)</f>
        <v>887.93719999999996</v>
      </c>
      <c r="E963" s="179">
        <f>SUM(E964:E965)</f>
        <v>0</v>
      </c>
      <c r="F963" s="179">
        <f>SUM(F964:F965)</f>
        <v>0</v>
      </c>
      <c r="G963" s="179">
        <f t="shared" ref="G963:G965" si="130">E963-F963</f>
        <v>0</v>
      </c>
      <c r="H963" s="174">
        <f t="shared" ref="H963:H965" si="131">D963-F963</f>
        <v>887.93719999999996</v>
      </c>
      <c r="I963" s="174">
        <f t="shared" ref="I963:I965" si="132">F963/D963*100</f>
        <v>0</v>
      </c>
    </row>
    <row r="964" spans="1:10" ht="64.5" customHeight="1">
      <c r="A964" s="68" t="s">
        <v>615</v>
      </c>
      <c r="B964" s="183">
        <v>441</v>
      </c>
      <c r="C964" s="60" t="s">
        <v>557</v>
      </c>
      <c r="D964" s="73">
        <v>793.59397999999999</v>
      </c>
      <c r="E964" s="73">
        <v>0</v>
      </c>
      <c r="F964" s="73">
        <v>0</v>
      </c>
      <c r="G964" s="173">
        <f t="shared" si="130"/>
        <v>0</v>
      </c>
      <c r="H964" s="173">
        <f t="shared" si="131"/>
        <v>793.59397999999999</v>
      </c>
      <c r="I964" s="173">
        <f t="shared" si="132"/>
        <v>0</v>
      </c>
    </row>
    <row r="965" spans="1:10" ht="77.25" customHeight="1">
      <c r="A965" s="68" t="s">
        <v>616</v>
      </c>
      <c r="B965" s="183">
        <v>441</v>
      </c>
      <c r="C965" s="60" t="s">
        <v>558</v>
      </c>
      <c r="D965" s="73">
        <v>94.343220000000002</v>
      </c>
      <c r="E965" s="73">
        <v>0</v>
      </c>
      <c r="F965" s="73">
        <v>0</v>
      </c>
      <c r="G965" s="173">
        <f t="shared" si="130"/>
        <v>0</v>
      </c>
      <c r="H965" s="173">
        <f t="shared" si="131"/>
        <v>94.343220000000002</v>
      </c>
      <c r="I965" s="173">
        <f t="shared" si="132"/>
        <v>0</v>
      </c>
    </row>
    <row r="966" spans="1:10" ht="70.5" hidden="1" customHeight="1">
      <c r="A966" s="201" t="s">
        <v>681</v>
      </c>
      <c r="B966" s="202"/>
      <c r="C966" s="202"/>
      <c r="D966" s="202"/>
      <c r="E966" s="202"/>
      <c r="F966" s="202"/>
      <c r="G966" s="202"/>
      <c r="H966" s="202"/>
      <c r="I966" s="202"/>
    </row>
    <row r="967" spans="1:10" ht="34.5" hidden="1" customHeight="1">
      <c r="A967" s="8" t="s">
        <v>1</v>
      </c>
      <c r="B967" s="139"/>
      <c r="C967" s="141" t="s">
        <v>458</v>
      </c>
      <c r="D967" s="121">
        <f>SUM(D969)</f>
        <v>0</v>
      </c>
      <c r="E967" s="121">
        <f>SUM(E969)</f>
        <v>0</v>
      </c>
      <c r="F967" s="121">
        <f>SUM(F969)</f>
        <v>0</v>
      </c>
      <c r="G967" s="128">
        <f t="shared" ref="G967:G972" si="133">E967-F967</f>
        <v>0</v>
      </c>
      <c r="H967" s="121">
        <f t="shared" ref="H967:H972" si="134">D967-F967</f>
        <v>0</v>
      </c>
      <c r="I967" s="121" t="e">
        <f t="shared" ref="I967:I972" si="135">F967/D967*100</f>
        <v>#DIV/0!</v>
      </c>
    </row>
    <row r="968" spans="1:10" ht="37.5" hidden="1" customHeight="1">
      <c r="A968" s="11" t="s">
        <v>5</v>
      </c>
      <c r="B968" s="139"/>
      <c r="C968" s="139"/>
      <c r="D968" s="139"/>
      <c r="E968" s="139"/>
      <c r="F968" s="139"/>
      <c r="G968" s="140"/>
      <c r="H968" s="106"/>
      <c r="I968" s="106"/>
    </row>
    <row r="969" spans="1:10" ht="48" hidden="1" customHeight="1">
      <c r="A969" s="136" t="s">
        <v>456</v>
      </c>
      <c r="B969" s="172"/>
      <c r="C969" s="72" t="s">
        <v>458</v>
      </c>
      <c r="D969" s="34">
        <f>SUM(D970:D972)</f>
        <v>0</v>
      </c>
      <c r="E969" s="34">
        <f>SUM(E970:E972)</f>
        <v>0</v>
      </c>
      <c r="F969" s="34">
        <f>SUM(F970:F972)</f>
        <v>0</v>
      </c>
      <c r="G969" s="18">
        <f t="shared" si="133"/>
        <v>0</v>
      </c>
      <c r="H969" s="18">
        <f t="shared" si="134"/>
        <v>0</v>
      </c>
      <c r="I969" s="18" t="e">
        <f t="shared" si="135"/>
        <v>#DIV/0!</v>
      </c>
    </row>
    <row r="970" spans="1:10" ht="142.5" hidden="1" customHeight="1">
      <c r="A970" s="71" t="s">
        <v>617</v>
      </c>
      <c r="B970" s="184">
        <v>441</v>
      </c>
      <c r="C970" s="60" t="s">
        <v>619</v>
      </c>
      <c r="D970" s="73">
        <v>0</v>
      </c>
      <c r="E970" s="73">
        <v>0</v>
      </c>
      <c r="F970" s="73">
        <v>0</v>
      </c>
      <c r="G970" s="70">
        <f t="shared" si="133"/>
        <v>0</v>
      </c>
      <c r="H970" s="23">
        <f t="shared" si="134"/>
        <v>0</v>
      </c>
      <c r="I970" s="23" t="e">
        <f t="shared" si="135"/>
        <v>#DIV/0!</v>
      </c>
    </row>
    <row r="971" spans="1:10" ht="79.5" hidden="1" customHeight="1">
      <c r="A971" s="68" t="s">
        <v>457</v>
      </c>
      <c r="B971" s="184">
        <v>441</v>
      </c>
      <c r="C971" s="60" t="s">
        <v>459</v>
      </c>
      <c r="D971" s="73"/>
      <c r="E971" s="73"/>
      <c r="F971" s="73"/>
      <c r="G971" s="70">
        <f t="shared" si="133"/>
        <v>0</v>
      </c>
      <c r="H971" s="23">
        <f t="shared" si="134"/>
        <v>0</v>
      </c>
      <c r="I971" s="23" t="e">
        <f t="shared" si="135"/>
        <v>#DIV/0!</v>
      </c>
    </row>
    <row r="972" spans="1:10" ht="137.25" hidden="1" customHeight="1">
      <c r="A972" s="71" t="s">
        <v>618</v>
      </c>
      <c r="B972" s="184">
        <v>441</v>
      </c>
      <c r="C972" s="60" t="s">
        <v>620</v>
      </c>
      <c r="D972" s="73"/>
      <c r="E972" s="73"/>
      <c r="F972" s="73"/>
      <c r="G972" s="70">
        <f t="shared" si="133"/>
        <v>0</v>
      </c>
      <c r="H972" s="23">
        <f t="shared" si="134"/>
        <v>0</v>
      </c>
      <c r="I972" s="23" t="e">
        <f t="shared" si="135"/>
        <v>#DIV/0!</v>
      </c>
    </row>
    <row r="973" spans="1:10">
      <c r="A973" s="147"/>
      <c r="B973" s="148"/>
      <c r="C973" s="148"/>
      <c r="D973" s="149"/>
      <c r="E973" s="149"/>
      <c r="F973" s="150"/>
      <c r="G973" s="149"/>
      <c r="H973" s="149"/>
      <c r="I973" s="149"/>
      <c r="J973" s="142"/>
    </row>
    <row r="974" spans="1:10">
      <c r="A974" s="147"/>
      <c r="B974" s="148"/>
      <c r="C974" s="148"/>
      <c r="D974" s="149"/>
      <c r="E974" s="149"/>
      <c r="F974" s="150"/>
      <c r="G974" s="149"/>
      <c r="H974" s="149"/>
      <c r="I974" s="149"/>
      <c r="J974" s="142"/>
    </row>
    <row r="975" spans="1:10">
      <c r="A975" s="151"/>
      <c r="B975" s="152"/>
      <c r="C975" s="152"/>
      <c r="D975" s="153"/>
      <c r="E975" s="153"/>
      <c r="F975" s="154"/>
      <c r="G975" s="153"/>
      <c r="H975" s="153"/>
      <c r="I975" s="153"/>
      <c r="J975" s="142"/>
    </row>
    <row r="976" spans="1:10">
      <c r="A976" s="151"/>
      <c r="B976" s="152"/>
      <c r="C976" s="152"/>
      <c r="D976" s="153"/>
      <c r="E976" s="153"/>
      <c r="F976" s="154"/>
      <c r="G976" s="153"/>
      <c r="H976" s="153"/>
      <c r="I976" s="153"/>
      <c r="J976" s="142"/>
    </row>
    <row r="977" spans="1:10">
      <c r="A977" s="151"/>
      <c r="B977" s="152"/>
      <c r="C977" s="152"/>
      <c r="D977" s="153"/>
      <c r="E977" s="153"/>
      <c r="F977" s="154"/>
      <c r="G977" s="153"/>
      <c r="H977" s="153"/>
      <c r="I977" s="153"/>
      <c r="J977" s="142"/>
    </row>
    <row r="978" spans="1:10">
      <c r="A978" s="151"/>
      <c r="B978" s="152"/>
      <c r="C978" s="152"/>
      <c r="D978" s="153"/>
      <c r="E978" s="153"/>
      <c r="F978" s="154"/>
      <c r="G978" s="153"/>
      <c r="H978" s="153"/>
      <c r="I978" s="153"/>
      <c r="J978" s="142"/>
    </row>
    <row r="979" spans="1:10">
      <c r="A979" s="151"/>
      <c r="B979" s="152"/>
      <c r="C979" s="152"/>
      <c r="D979" s="153"/>
      <c r="E979" s="153"/>
      <c r="F979" s="154"/>
      <c r="G979" s="153"/>
      <c r="H979" s="153"/>
      <c r="I979" s="153"/>
      <c r="J979" s="142"/>
    </row>
    <row r="980" spans="1:10">
      <c r="A980" s="151"/>
      <c r="B980" s="152"/>
      <c r="C980" s="152"/>
      <c r="D980" s="153"/>
      <c r="E980" s="153"/>
      <c r="F980" s="154"/>
      <c r="G980" s="153"/>
      <c r="H980" s="153"/>
      <c r="I980" s="153"/>
      <c r="J980" s="142"/>
    </row>
    <row r="981" spans="1:10">
      <c r="A981" s="151"/>
      <c r="B981" s="152"/>
      <c r="C981" s="152"/>
      <c r="D981" s="153"/>
      <c r="E981" s="153"/>
      <c r="F981" s="154"/>
      <c r="G981" s="153"/>
      <c r="H981" s="153"/>
      <c r="I981" s="153"/>
      <c r="J981" s="142"/>
    </row>
    <row r="982" spans="1:10">
      <c r="A982" s="151"/>
      <c r="B982" s="152"/>
      <c r="C982" s="152"/>
      <c r="D982" s="153"/>
      <c r="E982" s="153"/>
      <c r="F982" s="154"/>
      <c r="G982" s="153"/>
      <c r="H982" s="153"/>
      <c r="I982" s="153"/>
      <c r="J982" s="142"/>
    </row>
    <row r="983" spans="1:10">
      <c r="A983" s="151"/>
      <c r="B983" s="152"/>
      <c r="C983" s="152"/>
      <c r="D983" s="153"/>
      <c r="E983" s="153"/>
      <c r="F983" s="154"/>
      <c r="G983" s="153"/>
      <c r="H983" s="153"/>
      <c r="I983" s="153"/>
      <c r="J983" s="142"/>
    </row>
    <row r="984" spans="1:10">
      <c r="A984" s="151"/>
      <c r="B984" s="152"/>
      <c r="C984" s="152"/>
      <c r="D984" s="153"/>
      <c r="E984" s="153"/>
      <c r="F984" s="154"/>
      <c r="G984" s="153"/>
      <c r="H984" s="153"/>
      <c r="I984" s="153"/>
      <c r="J984" s="142"/>
    </row>
    <row r="985" spans="1:10">
      <c r="A985" s="151"/>
      <c r="B985" s="152"/>
      <c r="C985" s="152"/>
      <c r="D985" s="153"/>
      <c r="E985" s="153"/>
      <c r="F985" s="154"/>
      <c r="G985" s="153"/>
      <c r="H985" s="153"/>
      <c r="I985" s="153"/>
      <c r="J985" s="142"/>
    </row>
    <row r="986" spans="1:10">
      <c r="A986" s="151"/>
      <c r="B986" s="152"/>
      <c r="C986" s="152"/>
      <c r="D986" s="153"/>
      <c r="E986" s="153"/>
      <c r="F986" s="154"/>
      <c r="G986" s="153"/>
      <c r="H986" s="153"/>
      <c r="I986" s="153"/>
      <c r="J986" s="142"/>
    </row>
    <row r="987" spans="1:10">
      <c r="A987" s="151"/>
      <c r="B987" s="152"/>
      <c r="C987" s="152"/>
      <c r="D987" s="153"/>
      <c r="E987" s="153"/>
      <c r="F987" s="154"/>
      <c r="G987" s="153"/>
      <c r="H987" s="153"/>
      <c r="I987" s="153"/>
      <c r="J987" s="142"/>
    </row>
    <row r="988" spans="1:10">
      <c r="A988" s="151"/>
      <c r="B988" s="152"/>
      <c r="C988" s="152"/>
      <c r="D988" s="153"/>
      <c r="E988" s="153"/>
      <c r="F988" s="154"/>
      <c r="G988" s="153"/>
      <c r="H988" s="153"/>
      <c r="I988" s="153"/>
      <c r="J988" s="142"/>
    </row>
    <row r="989" spans="1:10">
      <c r="A989" s="151"/>
      <c r="B989" s="152"/>
      <c r="C989" s="152"/>
      <c r="D989" s="153"/>
      <c r="E989" s="153"/>
      <c r="F989" s="154"/>
      <c r="G989" s="153"/>
      <c r="H989" s="153"/>
      <c r="I989" s="153"/>
      <c r="J989" s="142"/>
    </row>
    <row r="990" spans="1:10">
      <c r="A990" s="151"/>
      <c r="B990" s="152"/>
      <c r="C990" s="152"/>
      <c r="D990" s="153"/>
      <c r="E990" s="153"/>
      <c r="F990" s="154"/>
      <c r="G990" s="153"/>
      <c r="H990" s="153"/>
      <c r="I990" s="153"/>
      <c r="J990" s="142"/>
    </row>
    <row r="991" spans="1:10">
      <c r="A991" s="151"/>
      <c r="B991" s="152"/>
      <c r="C991" s="152"/>
      <c r="D991" s="153"/>
      <c r="E991" s="153"/>
      <c r="F991" s="154"/>
      <c r="G991" s="153"/>
      <c r="H991" s="153"/>
      <c r="I991" s="153"/>
      <c r="J991" s="142"/>
    </row>
    <row r="992" spans="1:10">
      <c r="A992" s="151"/>
      <c r="B992" s="152"/>
      <c r="C992" s="152"/>
      <c r="D992" s="153"/>
      <c r="E992" s="153"/>
      <c r="F992" s="154"/>
      <c r="G992" s="153"/>
      <c r="H992" s="153"/>
      <c r="I992" s="153"/>
      <c r="J992" s="142"/>
    </row>
    <row r="993" spans="1:10">
      <c r="A993" s="151"/>
      <c r="B993" s="152"/>
      <c r="C993" s="152"/>
      <c r="D993" s="153"/>
      <c r="E993" s="153"/>
      <c r="F993" s="154"/>
      <c r="G993" s="153"/>
      <c r="H993" s="153"/>
      <c r="I993" s="153"/>
      <c r="J993" s="142"/>
    </row>
    <row r="994" spans="1:10">
      <c r="A994" s="151"/>
      <c r="B994" s="152"/>
      <c r="C994" s="152"/>
      <c r="D994" s="153"/>
      <c r="E994" s="153"/>
      <c r="F994" s="154"/>
      <c r="G994" s="153"/>
      <c r="H994" s="153"/>
      <c r="I994" s="153"/>
      <c r="J994" s="142"/>
    </row>
    <row r="995" spans="1:10">
      <c r="A995" s="151"/>
      <c r="B995" s="152"/>
      <c r="C995" s="152"/>
      <c r="D995" s="153"/>
      <c r="E995" s="153"/>
      <c r="F995" s="154"/>
      <c r="G995" s="153"/>
      <c r="H995" s="153"/>
      <c r="I995" s="153"/>
      <c r="J995" s="142"/>
    </row>
    <row r="996" spans="1:10">
      <c r="A996" s="151"/>
      <c r="B996" s="152"/>
      <c r="C996" s="152"/>
      <c r="D996" s="153"/>
      <c r="E996" s="153"/>
      <c r="F996" s="154"/>
      <c r="G996" s="153"/>
      <c r="H996" s="153"/>
      <c r="I996" s="153"/>
      <c r="J996" s="142"/>
    </row>
    <row r="997" spans="1:10">
      <c r="A997" s="151"/>
      <c r="B997" s="152"/>
      <c r="C997" s="152"/>
      <c r="D997" s="153"/>
      <c r="E997" s="153"/>
      <c r="F997" s="154"/>
      <c r="G997" s="153"/>
      <c r="H997" s="153"/>
      <c r="I997" s="153"/>
      <c r="J997" s="142"/>
    </row>
    <row r="998" spans="1:10">
      <c r="A998" s="151"/>
      <c r="B998" s="152"/>
      <c r="C998" s="152"/>
      <c r="D998" s="153"/>
      <c r="E998" s="153"/>
      <c r="F998" s="154"/>
      <c r="G998" s="153"/>
      <c r="H998" s="153"/>
      <c r="I998" s="153"/>
      <c r="J998" s="142"/>
    </row>
    <row r="999" spans="1:10">
      <c r="A999" s="151"/>
      <c r="B999" s="152"/>
      <c r="C999" s="152"/>
      <c r="D999" s="153"/>
      <c r="E999" s="153"/>
      <c r="F999" s="154"/>
      <c r="G999" s="153"/>
      <c r="H999" s="153"/>
      <c r="I999" s="153"/>
      <c r="J999" s="142"/>
    </row>
    <row r="1000" spans="1:10">
      <c r="A1000" s="151"/>
      <c r="B1000" s="152"/>
      <c r="C1000" s="152"/>
      <c r="D1000" s="153"/>
      <c r="E1000" s="153"/>
      <c r="F1000" s="154"/>
      <c r="G1000" s="153"/>
      <c r="H1000" s="153"/>
      <c r="I1000" s="153"/>
      <c r="J1000" s="142"/>
    </row>
    <row r="1001" spans="1:10">
      <c r="A1001" s="151"/>
      <c r="B1001" s="152"/>
      <c r="C1001" s="152"/>
      <c r="D1001" s="153"/>
      <c r="E1001" s="153"/>
      <c r="F1001" s="154"/>
      <c r="G1001" s="153"/>
      <c r="H1001" s="153"/>
      <c r="I1001" s="153"/>
      <c r="J1001" s="142"/>
    </row>
    <row r="1002" spans="1:10">
      <c r="A1002" s="151"/>
      <c r="B1002" s="152"/>
      <c r="C1002" s="152"/>
      <c r="D1002" s="153"/>
      <c r="E1002" s="153"/>
      <c r="F1002" s="154"/>
      <c r="G1002" s="153"/>
      <c r="H1002" s="153"/>
      <c r="I1002" s="153"/>
      <c r="J1002" s="142"/>
    </row>
    <row r="1003" spans="1:10">
      <c r="A1003" s="151"/>
      <c r="B1003" s="152"/>
      <c r="C1003" s="152"/>
      <c r="D1003" s="153"/>
      <c r="E1003" s="153"/>
      <c r="F1003" s="154"/>
      <c r="G1003" s="153"/>
      <c r="H1003" s="153"/>
      <c r="I1003" s="153"/>
      <c r="J1003" s="142"/>
    </row>
    <row r="1004" spans="1:10">
      <c r="A1004" s="151"/>
      <c r="B1004" s="152"/>
      <c r="C1004" s="152"/>
      <c r="D1004" s="153"/>
      <c r="E1004" s="153"/>
      <c r="F1004" s="154"/>
      <c r="G1004" s="153"/>
      <c r="H1004" s="153"/>
      <c r="I1004" s="153"/>
      <c r="J1004" s="142"/>
    </row>
    <row r="1005" spans="1:10">
      <c r="A1005" s="151"/>
      <c r="B1005" s="152"/>
      <c r="C1005" s="152"/>
      <c r="D1005" s="153"/>
      <c r="E1005" s="153"/>
      <c r="F1005" s="154"/>
      <c r="G1005" s="153"/>
      <c r="H1005" s="153"/>
      <c r="I1005" s="153"/>
      <c r="J1005" s="142"/>
    </row>
    <row r="1006" spans="1:10">
      <c r="A1006" s="151"/>
      <c r="B1006" s="152"/>
      <c r="C1006" s="152"/>
      <c r="D1006" s="153"/>
      <c r="E1006" s="153"/>
      <c r="F1006" s="154"/>
      <c r="G1006" s="153"/>
      <c r="H1006" s="153"/>
      <c r="I1006" s="153"/>
      <c r="J1006" s="142"/>
    </row>
    <row r="1007" spans="1:10">
      <c r="A1007" s="151"/>
      <c r="B1007" s="152"/>
      <c r="C1007" s="152"/>
      <c r="D1007" s="153"/>
      <c r="E1007" s="153"/>
      <c r="F1007" s="154"/>
      <c r="G1007" s="153"/>
      <c r="H1007" s="153"/>
      <c r="I1007" s="153"/>
      <c r="J1007" s="142"/>
    </row>
    <row r="1008" spans="1:10">
      <c r="A1008" s="151"/>
      <c r="B1008" s="152"/>
      <c r="C1008" s="152"/>
      <c r="D1008" s="153"/>
      <c r="E1008" s="153"/>
      <c r="F1008" s="154"/>
      <c r="G1008" s="153"/>
      <c r="H1008" s="153"/>
      <c r="I1008" s="153"/>
      <c r="J1008" s="142"/>
    </row>
    <row r="1009" spans="1:10">
      <c r="A1009" s="151"/>
      <c r="B1009" s="152"/>
      <c r="C1009" s="152"/>
      <c r="D1009" s="153"/>
      <c r="E1009" s="153"/>
      <c r="F1009" s="154"/>
      <c r="G1009" s="153"/>
      <c r="H1009" s="153"/>
      <c r="I1009" s="153"/>
      <c r="J1009" s="142"/>
    </row>
    <row r="1010" spans="1:10">
      <c r="A1010" s="151"/>
      <c r="B1010" s="152"/>
      <c r="C1010" s="152"/>
      <c r="D1010" s="153"/>
      <c r="E1010" s="153"/>
      <c r="F1010" s="154"/>
      <c r="G1010" s="153"/>
      <c r="H1010" s="153"/>
      <c r="I1010" s="153"/>
      <c r="J1010" s="142"/>
    </row>
    <row r="1011" spans="1:10">
      <c r="A1011" s="151"/>
      <c r="B1011" s="152"/>
      <c r="C1011" s="152"/>
      <c r="D1011" s="153"/>
      <c r="E1011" s="153"/>
      <c r="F1011" s="154"/>
      <c r="G1011" s="153"/>
      <c r="H1011" s="153"/>
      <c r="I1011" s="153"/>
      <c r="J1011" s="142"/>
    </row>
    <row r="1012" spans="1:10">
      <c r="A1012" s="151"/>
      <c r="B1012" s="152"/>
      <c r="C1012" s="152"/>
      <c r="D1012" s="153"/>
      <c r="E1012" s="153"/>
      <c r="F1012" s="154"/>
      <c r="G1012" s="153"/>
      <c r="H1012" s="153"/>
      <c r="I1012" s="153"/>
      <c r="J1012" s="142"/>
    </row>
    <row r="1013" spans="1:10">
      <c r="A1013" s="151"/>
      <c r="B1013" s="152"/>
      <c r="C1013" s="152"/>
      <c r="D1013" s="153"/>
      <c r="E1013" s="153"/>
      <c r="F1013" s="154"/>
      <c r="G1013" s="153"/>
      <c r="H1013" s="153"/>
      <c r="I1013" s="153"/>
      <c r="J1013" s="142"/>
    </row>
    <row r="1014" spans="1:10">
      <c r="A1014" s="151"/>
      <c r="B1014" s="152"/>
      <c r="C1014" s="152"/>
      <c r="D1014" s="153"/>
      <c r="E1014" s="153"/>
      <c r="F1014" s="154"/>
      <c r="G1014" s="153"/>
      <c r="H1014" s="153"/>
      <c r="I1014" s="153"/>
      <c r="J1014" s="142"/>
    </row>
    <row r="1015" spans="1:10">
      <c r="A1015" s="151"/>
      <c r="B1015" s="152"/>
      <c r="C1015" s="152"/>
      <c r="D1015" s="153"/>
      <c r="E1015" s="153"/>
      <c r="F1015" s="154"/>
      <c r="G1015" s="153"/>
      <c r="H1015" s="153"/>
      <c r="I1015" s="153"/>
      <c r="J1015" s="142"/>
    </row>
    <row r="1016" spans="1:10">
      <c r="A1016" s="151"/>
      <c r="B1016" s="152"/>
      <c r="C1016" s="152"/>
      <c r="D1016" s="153"/>
      <c r="E1016" s="153"/>
      <c r="F1016" s="154"/>
      <c r="G1016" s="153"/>
      <c r="H1016" s="153"/>
      <c r="I1016" s="153"/>
      <c r="J1016" s="142"/>
    </row>
    <row r="1017" spans="1:10">
      <c r="A1017" s="151"/>
      <c r="B1017" s="152"/>
      <c r="C1017" s="152"/>
      <c r="D1017" s="153"/>
      <c r="E1017" s="153"/>
      <c r="F1017" s="154"/>
      <c r="G1017" s="153"/>
      <c r="H1017" s="153"/>
      <c r="I1017" s="153"/>
      <c r="J1017" s="142"/>
    </row>
    <row r="1018" spans="1:10">
      <c r="A1018" s="151"/>
      <c r="B1018" s="152"/>
      <c r="C1018" s="152"/>
      <c r="D1018" s="153"/>
      <c r="E1018" s="153"/>
      <c r="F1018" s="154"/>
      <c r="G1018" s="153"/>
      <c r="H1018" s="153"/>
      <c r="I1018" s="153"/>
      <c r="J1018" s="142"/>
    </row>
    <row r="1019" spans="1:10">
      <c r="A1019" s="151"/>
      <c r="B1019" s="152"/>
      <c r="C1019" s="152"/>
      <c r="D1019" s="153"/>
      <c r="E1019" s="153"/>
      <c r="F1019" s="154"/>
      <c r="G1019" s="153"/>
      <c r="H1019" s="153"/>
      <c r="I1019" s="153"/>
      <c r="J1019" s="142"/>
    </row>
    <row r="1020" spans="1:10">
      <c r="A1020" s="151"/>
      <c r="B1020" s="152"/>
      <c r="C1020" s="152"/>
      <c r="D1020" s="153"/>
      <c r="E1020" s="153"/>
      <c r="F1020" s="154"/>
      <c r="G1020" s="153"/>
      <c r="H1020" s="153"/>
      <c r="I1020" s="153"/>
      <c r="J1020" s="142"/>
    </row>
    <row r="1021" spans="1:10">
      <c r="A1021" s="151"/>
      <c r="B1021" s="152"/>
      <c r="C1021" s="152"/>
      <c r="D1021" s="153"/>
      <c r="E1021" s="153"/>
      <c r="F1021" s="154"/>
      <c r="G1021" s="153"/>
      <c r="H1021" s="153"/>
      <c r="I1021" s="153"/>
      <c r="J1021" s="142"/>
    </row>
    <row r="1022" spans="1:10">
      <c r="A1022" s="151"/>
      <c r="B1022" s="152"/>
      <c r="C1022" s="152"/>
      <c r="D1022" s="153"/>
      <c r="E1022" s="153"/>
      <c r="F1022" s="154"/>
      <c r="G1022" s="153"/>
      <c r="H1022" s="153"/>
      <c r="I1022" s="153"/>
      <c r="J1022" s="142"/>
    </row>
    <row r="1023" spans="1:10">
      <c r="A1023" s="151"/>
      <c r="B1023" s="152"/>
      <c r="C1023" s="152"/>
      <c r="D1023" s="153"/>
      <c r="E1023" s="153"/>
      <c r="F1023" s="154"/>
      <c r="G1023" s="153"/>
      <c r="H1023" s="153"/>
      <c r="I1023" s="153"/>
      <c r="J1023" s="142"/>
    </row>
    <row r="1024" spans="1:10">
      <c r="A1024" s="151"/>
      <c r="B1024" s="152"/>
      <c r="C1024" s="152"/>
      <c r="D1024" s="153"/>
      <c r="E1024" s="153"/>
      <c r="F1024" s="154"/>
      <c r="G1024" s="153"/>
      <c r="H1024" s="153"/>
      <c r="I1024" s="153"/>
      <c r="J1024" s="142"/>
    </row>
    <row r="1025" spans="1:10">
      <c r="A1025" s="151"/>
      <c r="B1025" s="152"/>
      <c r="C1025" s="152"/>
      <c r="D1025" s="153"/>
      <c r="E1025" s="153"/>
      <c r="F1025" s="154"/>
      <c r="G1025" s="153"/>
      <c r="H1025" s="153"/>
      <c r="I1025" s="153"/>
      <c r="J1025" s="142"/>
    </row>
    <row r="1026" spans="1:10">
      <c r="A1026" s="151"/>
      <c r="B1026" s="152"/>
      <c r="C1026" s="152"/>
      <c r="D1026" s="153"/>
      <c r="E1026" s="153"/>
      <c r="F1026" s="154"/>
      <c r="G1026" s="153"/>
      <c r="H1026" s="153"/>
      <c r="I1026" s="153"/>
      <c r="J1026" s="142"/>
    </row>
    <row r="1027" spans="1:10">
      <c r="A1027" s="151"/>
      <c r="B1027" s="152"/>
      <c r="C1027" s="152"/>
      <c r="D1027" s="153"/>
      <c r="E1027" s="153"/>
      <c r="F1027" s="154"/>
      <c r="G1027" s="153"/>
      <c r="H1027" s="153"/>
      <c r="I1027" s="153"/>
      <c r="J1027" s="142"/>
    </row>
    <row r="1028" spans="1:10">
      <c r="A1028" s="151"/>
      <c r="B1028" s="152"/>
      <c r="C1028" s="152"/>
      <c r="D1028" s="153"/>
      <c r="E1028" s="153"/>
      <c r="F1028" s="154"/>
      <c r="G1028" s="153"/>
      <c r="H1028" s="153"/>
      <c r="I1028" s="153"/>
      <c r="J1028" s="142"/>
    </row>
    <row r="1029" spans="1:10">
      <c r="A1029" s="151"/>
      <c r="B1029" s="152"/>
      <c r="C1029" s="152"/>
      <c r="D1029" s="153"/>
      <c r="E1029" s="153"/>
      <c r="F1029" s="154"/>
      <c r="G1029" s="153"/>
      <c r="H1029" s="153"/>
      <c r="I1029" s="153"/>
      <c r="J1029" s="142"/>
    </row>
    <row r="1030" spans="1:10">
      <c r="A1030" s="151"/>
      <c r="B1030" s="152"/>
      <c r="C1030" s="152"/>
      <c r="D1030" s="153"/>
      <c r="E1030" s="153"/>
      <c r="F1030" s="154"/>
      <c r="G1030" s="153"/>
      <c r="H1030" s="153"/>
      <c r="I1030" s="153"/>
      <c r="J1030" s="142"/>
    </row>
    <row r="1031" spans="1:10">
      <c r="A1031" s="151"/>
      <c r="B1031" s="152"/>
      <c r="C1031" s="152"/>
      <c r="D1031" s="153"/>
      <c r="E1031" s="153"/>
      <c r="F1031" s="154"/>
      <c r="G1031" s="153"/>
      <c r="H1031" s="153"/>
      <c r="I1031" s="153"/>
      <c r="J1031" s="142"/>
    </row>
    <row r="1032" spans="1:10">
      <c r="A1032" s="151"/>
      <c r="B1032" s="152"/>
      <c r="C1032" s="152"/>
      <c r="D1032" s="153"/>
      <c r="E1032" s="153"/>
      <c r="F1032" s="154"/>
      <c r="G1032" s="153"/>
      <c r="H1032" s="153"/>
      <c r="I1032" s="153"/>
      <c r="J1032" s="142"/>
    </row>
    <row r="1033" spans="1:10">
      <c r="A1033" s="151"/>
      <c r="B1033" s="152"/>
      <c r="C1033" s="152"/>
      <c r="D1033" s="153"/>
      <c r="E1033" s="153"/>
      <c r="F1033" s="154"/>
      <c r="G1033" s="153"/>
      <c r="H1033" s="153"/>
      <c r="I1033" s="153"/>
      <c r="J1033" s="142"/>
    </row>
    <row r="1034" spans="1:10">
      <c r="A1034" s="151"/>
      <c r="B1034" s="152"/>
      <c r="C1034" s="152"/>
      <c r="D1034" s="153"/>
      <c r="E1034" s="153"/>
      <c r="F1034" s="154"/>
      <c r="G1034" s="153"/>
      <c r="H1034" s="153"/>
      <c r="I1034" s="153"/>
      <c r="J1034" s="142"/>
    </row>
    <row r="1035" spans="1:10">
      <c r="A1035" s="151"/>
      <c r="B1035" s="152"/>
      <c r="C1035" s="152"/>
      <c r="D1035" s="153"/>
      <c r="E1035" s="153"/>
      <c r="F1035" s="154"/>
      <c r="G1035" s="153"/>
      <c r="H1035" s="153"/>
      <c r="I1035" s="153"/>
      <c r="J1035" s="142"/>
    </row>
    <row r="1036" spans="1:10">
      <c r="A1036" s="151"/>
      <c r="B1036" s="152"/>
      <c r="C1036" s="152"/>
      <c r="D1036" s="153"/>
      <c r="E1036" s="153"/>
      <c r="F1036" s="154"/>
      <c r="G1036" s="153"/>
      <c r="H1036" s="153"/>
      <c r="I1036" s="153"/>
      <c r="J1036" s="142"/>
    </row>
    <row r="1037" spans="1:10">
      <c r="A1037" s="151"/>
      <c r="B1037" s="152"/>
      <c r="C1037" s="152"/>
      <c r="D1037" s="153"/>
      <c r="E1037" s="153"/>
      <c r="F1037" s="154"/>
      <c r="G1037" s="153"/>
      <c r="H1037" s="153"/>
      <c r="I1037" s="153"/>
      <c r="J1037" s="142"/>
    </row>
    <row r="1038" spans="1:10">
      <c r="A1038" s="151"/>
      <c r="B1038" s="152"/>
      <c r="C1038" s="152"/>
      <c r="D1038" s="153"/>
      <c r="E1038" s="153"/>
      <c r="F1038" s="154"/>
      <c r="G1038" s="153"/>
      <c r="H1038" s="153"/>
      <c r="I1038" s="153"/>
      <c r="J1038" s="142"/>
    </row>
    <row r="1039" spans="1:10">
      <c r="A1039" s="151"/>
      <c r="B1039" s="152"/>
      <c r="C1039" s="152"/>
      <c r="D1039" s="153"/>
      <c r="E1039" s="153"/>
      <c r="F1039" s="154"/>
      <c r="G1039" s="153"/>
      <c r="H1039" s="153"/>
      <c r="I1039" s="153"/>
      <c r="J1039" s="142"/>
    </row>
    <row r="1040" spans="1:10">
      <c r="A1040" s="151"/>
      <c r="B1040" s="152"/>
      <c r="C1040" s="152"/>
      <c r="D1040" s="153"/>
      <c r="E1040" s="153"/>
      <c r="F1040" s="154"/>
      <c r="G1040" s="153"/>
      <c r="H1040" s="153"/>
      <c r="I1040" s="153"/>
      <c r="J1040" s="142"/>
    </row>
    <row r="1041" spans="1:10">
      <c r="A1041" s="151"/>
      <c r="B1041" s="152"/>
      <c r="C1041" s="152"/>
      <c r="D1041" s="153"/>
      <c r="E1041" s="153"/>
      <c r="F1041" s="154"/>
      <c r="G1041" s="153"/>
      <c r="H1041" s="153"/>
      <c r="I1041" s="153"/>
      <c r="J1041" s="142"/>
    </row>
    <row r="1042" spans="1:10">
      <c r="A1042" s="151"/>
      <c r="B1042" s="152"/>
      <c r="C1042" s="152"/>
      <c r="D1042" s="153"/>
      <c r="E1042" s="153"/>
      <c r="F1042" s="154"/>
      <c r="G1042" s="153"/>
      <c r="H1042" s="153"/>
      <c r="I1042" s="153"/>
      <c r="J1042" s="142"/>
    </row>
    <row r="1043" spans="1:10">
      <c r="A1043" s="151"/>
      <c r="B1043" s="152"/>
      <c r="C1043" s="152"/>
      <c r="D1043" s="153"/>
      <c r="E1043" s="153"/>
      <c r="F1043" s="154"/>
      <c r="G1043" s="153"/>
      <c r="H1043" s="153"/>
      <c r="I1043" s="153"/>
      <c r="J1043" s="142"/>
    </row>
    <row r="1044" spans="1:10">
      <c r="A1044" s="151"/>
      <c r="B1044" s="152"/>
      <c r="C1044" s="152"/>
      <c r="D1044" s="153"/>
      <c r="E1044" s="153"/>
      <c r="F1044" s="154"/>
      <c r="G1044" s="153"/>
      <c r="H1044" s="153"/>
      <c r="I1044" s="153"/>
      <c r="J1044" s="142"/>
    </row>
    <row r="1045" spans="1:10">
      <c r="A1045" s="151"/>
      <c r="B1045" s="152"/>
      <c r="C1045" s="152"/>
      <c r="D1045" s="153"/>
      <c r="E1045" s="153"/>
      <c r="F1045" s="154"/>
      <c r="G1045" s="153"/>
      <c r="H1045" s="153"/>
      <c r="I1045" s="153"/>
      <c r="J1045" s="142"/>
    </row>
    <row r="1046" spans="1:10">
      <c r="A1046" s="151"/>
      <c r="B1046" s="152"/>
      <c r="C1046" s="152"/>
      <c r="D1046" s="153"/>
      <c r="E1046" s="153"/>
      <c r="F1046" s="154"/>
      <c r="G1046" s="153"/>
      <c r="H1046" s="153"/>
      <c r="I1046" s="153"/>
      <c r="J1046" s="142"/>
    </row>
    <row r="1047" spans="1:10">
      <c r="A1047" s="151"/>
      <c r="B1047" s="152"/>
      <c r="C1047" s="152"/>
      <c r="D1047" s="153"/>
      <c r="E1047" s="153"/>
      <c r="F1047" s="154"/>
      <c r="G1047" s="153"/>
      <c r="H1047" s="153"/>
      <c r="I1047" s="153"/>
      <c r="J1047" s="142"/>
    </row>
    <row r="1048" spans="1:10">
      <c r="A1048" s="151"/>
      <c r="B1048" s="152"/>
      <c r="C1048" s="152"/>
      <c r="D1048" s="153"/>
      <c r="E1048" s="153"/>
      <c r="F1048" s="154"/>
      <c r="G1048" s="153"/>
      <c r="H1048" s="153"/>
      <c r="I1048" s="153"/>
      <c r="J1048" s="142"/>
    </row>
    <row r="1049" spans="1:10">
      <c r="A1049" s="151"/>
      <c r="B1049" s="152"/>
      <c r="C1049" s="152"/>
      <c r="D1049" s="153"/>
      <c r="E1049" s="153"/>
      <c r="F1049" s="154"/>
      <c r="G1049" s="153"/>
      <c r="H1049" s="153"/>
      <c r="I1049" s="153"/>
      <c r="J1049" s="142"/>
    </row>
    <row r="1050" spans="1:10">
      <c r="A1050" s="151"/>
      <c r="B1050" s="152"/>
      <c r="C1050" s="152"/>
      <c r="D1050" s="153"/>
      <c r="E1050" s="153"/>
      <c r="F1050" s="154"/>
      <c r="G1050" s="153"/>
      <c r="H1050" s="153"/>
      <c r="I1050" s="153"/>
      <c r="J1050" s="142"/>
    </row>
    <row r="1051" spans="1:10">
      <c r="A1051" s="151"/>
      <c r="B1051" s="152"/>
      <c r="C1051" s="152"/>
      <c r="D1051" s="153"/>
      <c r="E1051" s="153"/>
      <c r="F1051" s="154"/>
      <c r="G1051" s="153"/>
      <c r="H1051" s="153"/>
      <c r="I1051" s="153"/>
      <c r="J1051" s="142"/>
    </row>
    <row r="1052" spans="1:10">
      <c r="A1052" s="151"/>
      <c r="B1052" s="152"/>
      <c r="C1052" s="152"/>
      <c r="D1052" s="153"/>
      <c r="E1052" s="153"/>
      <c r="F1052" s="154"/>
      <c r="G1052" s="153"/>
      <c r="H1052" s="153"/>
      <c r="I1052" s="153"/>
      <c r="J1052" s="142"/>
    </row>
    <row r="1053" spans="1:10">
      <c r="A1053" s="151"/>
      <c r="B1053" s="152"/>
      <c r="C1053" s="152"/>
      <c r="D1053" s="153"/>
      <c r="E1053" s="153"/>
      <c r="F1053" s="154"/>
      <c r="G1053" s="153"/>
      <c r="H1053" s="153"/>
      <c r="I1053" s="153"/>
      <c r="J1053" s="142"/>
    </row>
    <row r="1054" spans="1:10">
      <c r="A1054" s="151"/>
      <c r="B1054" s="152"/>
      <c r="C1054" s="152"/>
      <c r="D1054" s="153"/>
      <c r="E1054" s="153"/>
      <c r="F1054" s="154"/>
      <c r="G1054" s="153"/>
      <c r="H1054" s="153"/>
      <c r="I1054" s="153"/>
      <c r="J1054" s="142"/>
    </row>
    <row r="1055" spans="1:10">
      <c r="A1055" s="151"/>
      <c r="B1055" s="152"/>
      <c r="C1055" s="152"/>
      <c r="D1055" s="153"/>
      <c r="E1055" s="153"/>
      <c r="F1055" s="154"/>
      <c r="G1055" s="153"/>
      <c r="H1055" s="153"/>
      <c r="I1055" s="153"/>
      <c r="J1055" s="142"/>
    </row>
    <row r="1056" spans="1:10">
      <c r="A1056" s="151"/>
      <c r="B1056" s="152"/>
      <c r="C1056" s="152"/>
      <c r="D1056" s="153"/>
      <c r="E1056" s="153"/>
      <c r="F1056" s="154"/>
      <c r="G1056" s="153"/>
      <c r="H1056" s="153"/>
      <c r="I1056" s="153"/>
      <c r="J1056" s="142"/>
    </row>
    <row r="1057" spans="1:9">
      <c r="A1057" s="143"/>
      <c r="B1057" s="144"/>
      <c r="C1057" s="144"/>
      <c r="D1057" s="145"/>
      <c r="E1057" s="145"/>
      <c r="F1057" s="146"/>
      <c r="G1057" s="145"/>
      <c r="H1057" s="145"/>
      <c r="I1057" s="145"/>
    </row>
    <row r="1058" spans="1:9">
      <c r="A1058" s="99"/>
      <c r="B1058" s="100"/>
      <c r="C1058" s="100"/>
      <c r="D1058" s="101"/>
      <c r="E1058" s="101"/>
      <c r="F1058" s="118"/>
      <c r="G1058" s="101"/>
      <c r="H1058" s="101"/>
      <c r="I1058" s="101"/>
    </row>
    <row r="1059" spans="1:9">
      <c r="A1059" s="99"/>
      <c r="B1059" s="100"/>
      <c r="C1059" s="100"/>
      <c r="D1059" s="101"/>
      <c r="E1059" s="101"/>
      <c r="F1059" s="118"/>
      <c r="G1059" s="101"/>
      <c r="H1059" s="101"/>
      <c r="I1059" s="101"/>
    </row>
    <row r="1060" spans="1:9">
      <c r="A1060" s="99"/>
      <c r="B1060" s="100"/>
      <c r="C1060" s="100"/>
      <c r="D1060" s="101"/>
      <c r="E1060" s="101"/>
      <c r="F1060" s="118"/>
      <c r="G1060" s="101"/>
      <c r="H1060" s="101"/>
      <c r="I1060" s="101"/>
    </row>
    <row r="1061" spans="1:9">
      <c r="A1061" s="99"/>
      <c r="B1061" s="100"/>
      <c r="C1061" s="100"/>
      <c r="D1061" s="101"/>
      <c r="E1061" s="101"/>
      <c r="F1061" s="118"/>
      <c r="G1061" s="101"/>
      <c r="H1061" s="101"/>
      <c r="I1061" s="101"/>
    </row>
    <row r="1062" spans="1:9">
      <c r="A1062" s="99"/>
      <c r="B1062" s="100"/>
      <c r="C1062" s="100"/>
      <c r="D1062" s="101"/>
      <c r="E1062" s="101"/>
      <c r="F1062" s="118"/>
      <c r="G1062" s="101"/>
      <c r="H1062" s="101"/>
      <c r="I1062" s="101"/>
    </row>
    <row r="1063" spans="1:9">
      <c r="A1063" s="99"/>
      <c r="B1063" s="100"/>
      <c r="C1063" s="100"/>
      <c r="D1063" s="101"/>
      <c r="E1063" s="101"/>
      <c r="F1063" s="118"/>
      <c r="G1063" s="101"/>
      <c r="H1063" s="101"/>
      <c r="I1063" s="101"/>
    </row>
    <row r="1064" spans="1:9">
      <c r="A1064" s="99"/>
      <c r="B1064" s="100"/>
      <c r="C1064" s="100"/>
      <c r="D1064" s="101"/>
      <c r="E1064" s="101"/>
      <c r="F1064" s="118"/>
      <c r="G1064" s="101"/>
      <c r="H1064" s="101"/>
      <c r="I1064" s="101"/>
    </row>
    <row r="1065" spans="1:9">
      <c r="A1065" s="99"/>
      <c r="B1065" s="100"/>
      <c r="C1065" s="100"/>
      <c r="D1065" s="101"/>
      <c r="E1065" s="101"/>
      <c r="F1065" s="118"/>
      <c r="G1065" s="101"/>
      <c r="H1065" s="101"/>
      <c r="I1065" s="101"/>
    </row>
    <row r="1066" spans="1:9">
      <c r="A1066" s="99"/>
      <c r="B1066" s="100"/>
      <c r="C1066" s="100"/>
      <c r="D1066" s="101"/>
      <c r="E1066" s="101"/>
      <c r="F1066" s="118"/>
      <c r="G1066" s="101"/>
      <c r="H1066" s="101"/>
      <c r="I1066" s="101"/>
    </row>
    <row r="1067" spans="1:9">
      <c r="A1067" s="99"/>
      <c r="B1067" s="100"/>
      <c r="C1067" s="100"/>
      <c r="D1067" s="101"/>
      <c r="E1067" s="101"/>
      <c r="F1067" s="118"/>
      <c r="G1067" s="101"/>
      <c r="H1067" s="101"/>
      <c r="I1067" s="101"/>
    </row>
    <row r="1068" spans="1:9">
      <c r="A1068" s="99"/>
      <c r="B1068" s="100"/>
      <c r="C1068" s="100"/>
      <c r="D1068" s="101"/>
      <c r="E1068" s="101"/>
      <c r="F1068" s="118"/>
      <c r="G1068" s="101"/>
      <c r="H1068" s="101"/>
      <c r="I1068" s="101"/>
    </row>
    <row r="1069" spans="1:9">
      <c r="A1069" s="99"/>
      <c r="B1069" s="100"/>
      <c r="C1069" s="100"/>
      <c r="D1069" s="101"/>
      <c r="E1069" s="101"/>
      <c r="F1069" s="118"/>
      <c r="G1069" s="101"/>
      <c r="H1069" s="101"/>
      <c r="I1069" s="101"/>
    </row>
    <row r="1070" spans="1:9">
      <c r="A1070" s="99"/>
      <c r="B1070" s="100"/>
      <c r="C1070" s="100"/>
      <c r="D1070" s="101"/>
      <c r="E1070" s="101"/>
      <c r="F1070" s="118"/>
      <c r="G1070" s="101"/>
      <c r="H1070" s="101"/>
      <c r="I1070" s="101"/>
    </row>
    <row r="1071" spans="1:9">
      <c r="A1071" s="99"/>
      <c r="B1071" s="100"/>
      <c r="C1071" s="100"/>
      <c r="D1071" s="101"/>
      <c r="E1071" s="101"/>
      <c r="F1071" s="118"/>
      <c r="G1071" s="101"/>
      <c r="H1071" s="101"/>
      <c r="I1071" s="101"/>
    </row>
    <row r="1072" spans="1:9">
      <c r="A1072" s="99"/>
      <c r="B1072" s="100"/>
      <c r="C1072" s="100"/>
      <c r="D1072" s="101"/>
      <c r="E1072" s="101"/>
      <c r="F1072" s="118"/>
      <c r="G1072" s="101"/>
      <c r="H1072" s="101"/>
      <c r="I1072" s="101"/>
    </row>
    <row r="1073" spans="1:9">
      <c r="A1073" s="99"/>
      <c r="B1073" s="100"/>
      <c r="C1073" s="100"/>
      <c r="D1073" s="101"/>
      <c r="E1073" s="101"/>
      <c r="F1073" s="118"/>
      <c r="G1073" s="101"/>
      <c r="H1073" s="101"/>
      <c r="I1073" s="101"/>
    </row>
    <row r="1074" spans="1:9">
      <c r="A1074" s="99"/>
      <c r="B1074" s="100"/>
      <c r="C1074" s="100"/>
      <c r="D1074" s="101"/>
      <c r="E1074" s="101"/>
      <c r="F1074" s="118"/>
      <c r="G1074" s="101"/>
      <c r="H1074" s="101"/>
      <c r="I1074" s="101"/>
    </row>
    <row r="1075" spans="1:9">
      <c r="A1075" s="99"/>
      <c r="B1075" s="100"/>
      <c r="C1075" s="100"/>
      <c r="D1075" s="101"/>
      <c r="E1075" s="101"/>
      <c r="F1075" s="118"/>
      <c r="G1075" s="101"/>
      <c r="H1075" s="101"/>
      <c r="I1075" s="101"/>
    </row>
    <row r="1076" spans="1:9">
      <c r="A1076" s="99"/>
      <c r="B1076" s="100"/>
      <c r="C1076" s="100"/>
      <c r="D1076" s="101"/>
      <c r="E1076" s="101"/>
      <c r="F1076" s="118"/>
      <c r="G1076" s="101"/>
      <c r="H1076" s="101"/>
      <c r="I1076" s="101"/>
    </row>
    <row r="1077" spans="1:9">
      <c r="A1077" s="99"/>
      <c r="B1077" s="100"/>
      <c r="C1077" s="100"/>
      <c r="D1077" s="101"/>
      <c r="E1077" s="101"/>
      <c r="F1077" s="118"/>
      <c r="G1077" s="101"/>
      <c r="H1077" s="101"/>
      <c r="I1077" s="101"/>
    </row>
    <row r="1078" spans="1:9">
      <c r="A1078" s="99"/>
      <c r="B1078" s="100"/>
      <c r="C1078" s="100"/>
      <c r="D1078" s="101"/>
      <c r="E1078" s="101"/>
      <c r="F1078" s="118"/>
      <c r="G1078" s="101"/>
      <c r="H1078" s="101"/>
      <c r="I1078" s="101"/>
    </row>
    <row r="1079" spans="1:9">
      <c r="A1079" s="99"/>
      <c r="B1079" s="100"/>
      <c r="C1079" s="100"/>
      <c r="D1079" s="101"/>
      <c r="E1079" s="101"/>
      <c r="F1079" s="118"/>
      <c r="G1079" s="101"/>
      <c r="H1079" s="101"/>
      <c r="I1079" s="101"/>
    </row>
    <row r="1080" spans="1:9">
      <c r="A1080" s="99"/>
      <c r="B1080" s="100"/>
      <c r="C1080" s="100"/>
      <c r="D1080" s="101"/>
      <c r="E1080" s="101"/>
      <c r="F1080" s="118"/>
      <c r="G1080" s="101"/>
      <c r="H1080" s="101"/>
      <c r="I1080" s="101"/>
    </row>
    <row r="1081" spans="1:9">
      <c r="A1081" s="99"/>
      <c r="B1081" s="100"/>
      <c r="C1081" s="100"/>
      <c r="D1081" s="101"/>
      <c r="E1081" s="101"/>
      <c r="F1081" s="118"/>
      <c r="G1081" s="101"/>
      <c r="H1081" s="101"/>
      <c r="I1081" s="101"/>
    </row>
    <row r="1082" spans="1:9">
      <c r="A1082" s="99"/>
      <c r="B1082" s="100"/>
      <c r="C1082" s="100"/>
      <c r="D1082" s="101"/>
      <c r="E1082" s="101"/>
      <c r="F1082" s="118"/>
      <c r="G1082" s="101"/>
      <c r="H1082" s="101"/>
      <c r="I1082" s="101"/>
    </row>
    <row r="1083" spans="1:9">
      <c r="A1083" s="99"/>
      <c r="B1083" s="100"/>
      <c r="C1083" s="100"/>
      <c r="D1083" s="101"/>
      <c r="E1083" s="101"/>
      <c r="F1083" s="118"/>
      <c r="G1083" s="101"/>
      <c r="H1083" s="101"/>
      <c r="I1083" s="101"/>
    </row>
    <row r="1084" spans="1:9">
      <c r="A1084" s="99"/>
      <c r="B1084" s="100"/>
      <c r="C1084" s="100"/>
      <c r="D1084" s="101"/>
      <c r="E1084" s="101"/>
      <c r="F1084" s="118"/>
      <c r="G1084" s="101"/>
      <c r="H1084" s="101"/>
      <c r="I1084" s="101"/>
    </row>
    <row r="1085" spans="1:9">
      <c r="A1085" s="99"/>
      <c r="B1085" s="100"/>
      <c r="C1085" s="100"/>
      <c r="D1085" s="101"/>
      <c r="E1085" s="101"/>
      <c r="F1085" s="118"/>
      <c r="G1085" s="101"/>
      <c r="H1085" s="101"/>
      <c r="I1085" s="101"/>
    </row>
    <row r="1086" spans="1:9">
      <c r="A1086" s="99"/>
      <c r="B1086" s="100"/>
      <c r="C1086" s="100"/>
      <c r="D1086" s="101"/>
      <c r="E1086" s="101"/>
      <c r="F1086" s="118"/>
      <c r="G1086" s="101"/>
      <c r="H1086" s="101"/>
      <c r="I1086" s="101"/>
    </row>
    <row r="1087" spans="1:9">
      <c r="A1087" s="99"/>
      <c r="B1087" s="100"/>
      <c r="C1087" s="100"/>
      <c r="D1087" s="101"/>
      <c r="E1087" s="101"/>
      <c r="F1087" s="118"/>
      <c r="G1087" s="101"/>
      <c r="H1087" s="101"/>
      <c r="I1087" s="101"/>
    </row>
    <row r="1088" spans="1:9">
      <c r="A1088" s="99"/>
      <c r="B1088" s="100"/>
      <c r="C1088" s="100"/>
      <c r="D1088" s="101"/>
      <c r="E1088" s="101"/>
      <c r="F1088" s="118"/>
      <c r="G1088" s="101"/>
      <c r="H1088" s="101"/>
      <c r="I1088" s="101"/>
    </row>
    <row r="1089" spans="1:9">
      <c r="A1089" s="99"/>
      <c r="B1089" s="100"/>
      <c r="C1089" s="100"/>
      <c r="D1089" s="101"/>
      <c r="E1089" s="101"/>
      <c r="F1089" s="118"/>
      <c r="G1089" s="101"/>
      <c r="H1089" s="101"/>
      <c r="I1089" s="101"/>
    </row>
    <row r="1090" spans="1:9">
      <c r="A1090" s="99"/>
      <c r="B1090" s="100"/>
      <c r="C1090" s="100"/>
      <c r="D1090" s="101"/>
      <c r="E1090" s="101"/>
      <c r="F1090" s="118"/>
      <c r="G1090" s="101"/>
      <c r="H1090" s="101"/>
      <c r="I1090" s="101"/>
    </row>
    <row r="1091" spans="1:9">
      <c r="A1091" s="99"/>
      <c r="B1091" s="100"/>
      <c r="C1091" s="100"/>
      <c r="D1091" s="101"/>
      <c r="E1091" s="101"/>
      <c r="F1091" s="118"/>
      <c r="G1091" s="101"/>
      <c r="H1091" s="101"/>
      <c r="I1091" s="101"/>
    </row>
    <row r="1092" spans="1:9">
      <c r="A1092" s="99"/>
      <c r="B1092" s="100"/>
      <c r="C1092" s="100"/>
      <c r="D1092" s="101"/>
      <c r="E1092" s="101"/>
      <c r="F1092" s="118"/>
      <c r="G1092" s="101"/>
      <c r="H1092" s="101"/>
      <c r="I1092" s="101"/>
    </row>
    <row r="1093" spans="1:9">
      <c r="A1093" s="99"/>
      <c r="B1093" s="100"/>
      <c r="C1093" s="100"/>
      <c r="D1093" s="101"/>
      <c r="E1093" s="101"/>
      <c r="F1093" s="118"/>
      <c r="G1093" s="101"/>
      <c r="H1093" s="101"/>
      <c r="I1093" s="101"/>
    </row>
    <row r="1094" spans="1:9">
      <c r="A1094" s="99"/>
      <c r="B1094" s="100"/>
      <c r="C1094" s="100"/>
      <c r="D1094" s="101"/>
      <c r="E1094" s="101"/>
      <c r="F1094" s="118"/>
      <c r="G1094" s="101"/>
      <c r="H1094" s="101"/>
      <c r="I1094" s="101"/>
    </row>
    <row r="1095" spans="1:9">
      <c r="A1095" s="99"/>
      <c r="B1095" s="100"/>
      <c r="C1095" s="100"/>
      <c r="D1095" s="101"/>
      <c r="E1095" s="101"/>
      <c r="F1095" s="118"/>
      <c r="G1095" s="101"/>
      <c r="H1095" s="101"/>
      <c r="I1095" s="101"/>
    </row>
    <row r="1096" spans="1:9">
      <c r="A1096" s="99"/>
      <c r="B1096" s="100"/>
      <c r="C1096" s="100"/>
      <c r="D1096" s="101"/>
      <c r="E1096" s="101"/>
      <c r="F1096" s="118"/>
      <c r="G1096" s="101"/>
      <c r="H1096" s="101"/>
      <c r="I1096" s="101"/>
    </row>
    <row r="1097" spans="1:9">
      <c r="A1097" s="99"/>
      <c r="B1097" s="100"/>
      <c r="C1097" s="100"/>
      <c r="D1097" s="101"/>
      <c r="E1097" s="101"/>
      <c r="F1097" s="118"/>
      <c r="G1097" s="101"/>
      <c r="H1097" s="101"/>
      <c r="I1097" s="101"/>
    </row>
    <row r="1098" spans="1:9">
      <c r="A1098" s="99"/>
      <c r="B1098" s="100"/>
      <c r="C1098" s="100"/>
      <c r="D1098" s="101"/>
      <c r="E1098" s="101"/>
      <c r="F1098" s="118"/>
      <c r="G1098" s="101"/>
      <c r="H1098" s="101"/>
      <c r="I1098" s="101"/>
    </row>
    <row r="1099" spans="1:9">
      <c r="A1099" s="99"/>
      <c r="B1099" s="100"/>
      <c r="C1099" s="100"/>
      <c r="D1099" s="101"/>
      <c r="E1099" s="101"/>
      <c r="F1099" s="118"/>
      <c r="G1099" s="101"/>
      <c r="H1099" s="101"/>
      <c r="I1099" s="101"/>
    </row>
    <row r="1100" spans="1:9">
      <c r="A1100" s="99"/>
      <c r="B1100" s="100"/>
      <c r="C1100" s="100"/>
      <c r="D1100" s="101"/>
      <c r="E1100" s="101"/>
      <c r="F1100" s="118"/>
      <c r="G1100" s="101"/>
      <c r="H1100" s="101"/>
      <c r="I1100" s="101"/>
    </row>
    <row r="1101" spans="1:9">
      <c r="A1101" s="99"/>
      <c r="B1101" s="100"/>
      <c r="C1101" s="100"/>
      <c r="D1101" s="101"/>
      <c r="E1101" s="101"/>
      <c r="F1101" s="118"/>
      <c r="G1101" s="101"/>
      <c r="H1101" s="101"/>
      <c r="I1101" s="101"/>
    </row>
    <row r="1102" spans="1:9">
      <c r="A1102" s="99"/>
      <c r="B1102" s="100"/>
      <c r="C1102" s="100"/>
      <c r="D1102" s="101"/>
      <c r="E1102" s="101"/>
      <c r="F1102" s="118"/>
      <c r="G1102" s="101"/>
      <c r="H1102" s="101"/>
      <c r="I1102" s="101"/>
    </row>
    <row r="1103" spans="1:9">
      <c r="A1103" s="99"/>
      <c r="B1103" s="100"/>
      <c r="C1103" s="100"/>
      <c r="D1103" s="101"/>
      <c r="E1103" s="101"/>
      <c r="F1103" s="118"/>
      <c r="G1103" s="101"/>
      <c r="H1103" s="101"/>
      <c r="I1103" s="101"/>
    </row>
    <row r="1104" spans="1:9">
      <c r="A1104" s="99"/>
      <c r="B1104" s="100"/>
      <c r="C1104" s="100"/>
      <c r="D1104" s="101"/>
      <c r="E1104" s="101"/>
      <c r="F1104" s="118"/>
      <c r="G1104" s="101"/>
      <c r="H1104" s="101"/>
      <c r="I1104" s="101"/>
    </row>
    <row r="1105" spans="1:9">
      <c r="A1105" s="99"/>
      <c r="B1105" s="100"/>
      <c r="C1105" s="100"/>
      <c r="D1105" s="101"/>
      <c r="E1105" s="101"/>
      <c r="F1105" s="118"/>
      <c r="G1105" s="101"/>
      <c r="H1105" s="101"/>
      <c r="I1105" s="101"/>
    </row>
    <row r="1106" spans="1:9">
      <c r="A1106" s="99"/>
      <c r="B1106" s="100"/>
      <c r="C1106" s="100"/>
      <c r="D1106" s="101"/>
      <c r="E1106" s="101"/>
      <c r="F1106" s="118"/>
      <c r="G1106" s="101"/>
      <c r="H1106" s="101"/>
      <c r="I1106" s="101"/>
    </row>
    <row r="1107" spans="1:9">
      <c r="A1107" s="99"/>
      <c r="B1107" s="100"/>
      <c r="C1107" s="100"/>
      <c r="D1107" s="101"/>
      <c r="E1107" s="101"/>
      <c r="F1107" s="118"/>
      <c r="G1107" s="101"/>
      <c r="H1107" s="101"/>
      <c r="I1107" s="101"/>
    </row>
    <row r="1108" spans="1:9">
      <c r="A1108" s="99"/>
      <c r="B1108" s="100"/>
      <c r="C1108" s="100"/>
      <c r="D1108" s="101"/>
      <c r="E1108" s="101"/>
      <c r="F1108" s="118"/>
      <c r="G1108" s="101"/>
      <c r="H1108" s="101"/>
      <c r="I1108" s="101"/>
    </row>
    <row r="1109" spans="1:9">
      <c r="A1109" s="99"/>
      <c r="B1109" s="100"/>
      <c r="C1109" s="100"/>
      <c r="D1109" s="101"/>
      <c r="E1109" s="101"/>
      <c r="F1109" s="118"/>
      <c r="G1109" s="101"/>
      <c r="H1109" s="101"/>
      <c r="I1109" s="101"/>
    </row>
    <row r="1110" spans="1:9">
      <c r="A1110" s="99"/>
      <c r="B1110" s="100"/>
      <c r="C1110" s="100"/>
      <c r="D1110" s="101"/>
      <c r="E1110" s="101"/>
      <c r="F1110" s="118"/>
      <c r="G1110" s="101"/>
      <c r="H1110" s="101"/>
      <c r="I1110" s="101"/>
    </row>
    <row r="1111" spans="1:9">
      <c r="A1111" s="99"/>
      <c r="B1111" s="100"/>
      <c r="C1111" s="100"/>
      <c r="D1111" s="101"/>
      <c r="E1111" s="101"/>
      <c r="F1111" s="118"/>
      <c r="G1111" s="101"/>
      <c r="H1111" s="101"/>
      <c r="I1111" s="101"/>
    </row>
    <row r="1112" spans="1:9">
      <c r="A1112" s="99"/>
      <c r="B1112" s="100"/>
      <c r="C1112" s="100"/>
      <c r="D1112" s="101"/>
      <c r="E1112" s="101"/>
      <c r="F1112" s="118"/>
      <c r="G1112" s="101"/>
      <c r="H1112" s="101"/>
      <c r="I1112" s="101"/>
    </row>
    <row r="1113" spans="1:9">
      <c r="A1113" s="99"/>
      <c r="B1113" s="100"/>
      <c r="C1113" s="100"/>
      <c r="D1113" s="101"/>
      <c r="E1113" s="101"/>
      <c r="F1113" s="118"/>
      <c r="G1113" s="101"/>
      <c r="H1113" s="101"/>
      <c r="I1113" s="101"/>
    </row>
    <row r="1114" spans="1:9">
      <c r="A1114" s="99"/>
      <c r="B1114" s="100"/>
      <c r="C1114" s="100"/>
      <c r="D1114" s="101"/>
      <c r="E1114" s="101"/>
      <c r="F1114" s="118"/>
      <c r="G1114" s="101"/>
      <c r="H1114" s="101"/>
      <c r="I1114" s="101"/>
    </row>
    <row r="1115" spans="1:9">
      <c r="A1115" s="99"/>
      <c r="B1115" s="100"/>
      <c r="C1115" s="100"/>
      <c r="D1115" s="101"/>
      <c r="E1115" s="101"/>
      <c r="F1115" s="118"/>
      <c r="G1115" s="101"/>
      <c r="H1115" s="101"/>
      <c r="I1115" s="101"/>
    </row>
    <row r="1116" spans="1:9">
      <c r="A1116" s="99"/>
      <c r="B1116" s="100"/>
      <c r="C1116" s="100"/>
      <c r="D1116" s="101"/>
      <c r="E1116" s="101"/>
      <c r="F1116" s="118"/>
      <c r="G1116" s="101"/>
      <c r="H1116" s="101"/>
      <c r="I1116" s="101"/>
    </row>
    <row r="1117" spans="1:9">
      <c r="A1117" s="99"/>
      <c r="B1117" s="100"/>
      <c r="C1117" s="100"/>
      <c r="D1117" s="101"/>
      <c r="E1117" s="101"/>
      <c r="F1117" s="118"/>
      <c r="G1117" s="101"/>
      <c r="H1117" s="101"/>
      <c r="I1117" s="101"/>
    </row>
  </sheetData>
  <mergeCells count="27">
    <mergeCell ref="I6:I9"/>
    <mergeCell ref="A12:I12"/>
    <mergeCell ref="A763:I763"/>
    <mergeCell ref="A792:I792"/>
    <mergeCell ref="A842:I842"/>
    <mergeCell ref="A257:I257"/>
    <mergeCell ref="A315:I315"/>
    <mergeCell ref="A365:I365"/>
    <mergeCell ref="A665:I665"/>
    <mergeCell ref="A674:I675"/>
    <mergeCell ref="A741:I741"/>
    <mergeCell ref="A966:I966"/>
    <mergeCell ref="F1:I2"/>
    <mergeCell ref="A595:I595"/>
    <mergeCell ref="A3:I3"/>
    <mergeCell ref="A4:I4"/>
    <mergeCell ref="D6:D9"/>
    <mergeCell ref="E8:E9"/>
    <mergeCell ref="H6:H9"/>
    <mergeCell ref="A6:A9"/>
    <mergeCell ref="C6:C9"/>
    <mergeCell ref="F8:F9"/>
    <mergeCell ref="B6:B9"/>
    <mergeCell ref="A181:I181"/>
    <mergeCell ref="A506:I507"/>
    <mergeCell ref="E6:G7"/>
    <mergeCell ref="G8:G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1" fitToHeight="70" orientation="landscape" r:id="rId1"/>
  <headerFooter>
    <oddFooter>&amp;C&amp;P/&amp;N</oddFooter>
  </headerFooter>
  <rowBreaks count="11" manualBreakCount="11">
    <brk id="51" max="8" man="1"/>
    <brk id="135" max="8" man="1"/>
    <brk id="221" max="8" man="1"/>
    <brk id="233" max="8" man="1"/>
    <brk id="246" max="8" man="1"/>
    <brk id="296" max="8" man="1"/>
    <brk id="411" max="8" man="1"/>
    <brk id="671" max="8" man="1"/>
    <brk id="682" max="8" man="1"/>
    <brk id="765" max="8" man="1"/>
    <brk id="84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Саенко Татьяна Владимировна</dc:creator>
  <cp:lastModifiedBy>SMA</cp:lastModifiedBy>
  <cp:lastPrinted>2021-08-23T03:34:12Z</cp:lastPrinted>
  <dcterms:created xsi:type="dcterms:W3CDTF">2013-05-30T10:15:38Z</dcterms:created>
  <dcterms:modified xsi:type="dcterms:W3CDTF">2021-08-23T10:54:03Z</dcterms:modified>
</cp:coreProperties>
</file>