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5" yWindow="90" windowWidth="15090" windowHeight="1285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_FilterDatabase" localSheetId="0" hidden="1">Лист1!$A$908:$M$908</definedName>
    <definedName name="_xlnm.Print_Titles" localSheetId="0">Лист1!$6:$10</definedName>
    <definedName name="_xlnm.Print_Area" localSheetId="0">Лист1!$A$1:$I$1018</definedName>
  </definedNames>
  <calcPr calcId="125725"/>
</workbook>
</file>

<file path=xl/calcChain.xml><?xml version="1.0" encoding="utf-8"?>
<calcChain xmlns="http://schemas.openxmlformats.org/spreadsheetml/2006/main">
  <c r="F11" i="1"/>
  <c r="E11"/>
  <c r="D11"/>
  <c r="F1002"/>
  <c r="E1002"/>
  <c r="D1002"/>
  <c r="E830"/>
  <c r="F830"/>
  <c r="D830"/>
  <c r="E529"/>
  <c r="D529"/>
  <c r="F260"/>
  <c r="E260"/>
  <c r="D260"/>
  <c r="F179"/>
  <c r="E179"/>
  <c r="D179"/>
  <c r="I256"/>
  <c r="H256"/>
  <c r="G256"/>
  <c r="E253"/>
  <c r="H255"/>
  <c r="F253"/>
  <c r="D294"/>
  <c r="I250"/>
  <c r="I251"/>
  <c r="H250"/>
  <c r="H251"/>
  <c r="G250"/>
  <c r="G251"/>
  <c r="D249"/>
  <c r="G249"/>
  <c r="F249"/>
  <c r="E249"/>
  <c r="I248"/>
  <c r="H248"/>
  <c r="G248"/>
  <c r="F247"/>
  <c r="E247"/>
  <c r="G247" s="1"/>
  <c r="D247"/>
  <c r="D1011"/>
  <c r="I1015"/>
  <c r="I1016"/>
  <c r="I1017"/>
  <c r="H1015"/>
  <c r="H1016"/>
  <c r="H1017"/>
  <c r="G1015"/>
  <c r="G1016"/>
  <c r="G1017"/>
  <c r="F1011"/>
  <c r="E1011"/>
  <c r="I1014"/>
  <c r="I1013"/>
  <c r="I1012"/>
  <c r="H1014"/>
  <c r="G1014"/>
  <c r="H1013"/>
  <c r="G1013"/>
  <c r="H1012"/>
  <c r="G1012"/>
  <c r="I1007"/>
  <c r="H1007"/>
  <c r="G1007"/>
  <c r="I1006"/>
  <c r="H1006"/>
  <c r="G1006"/>
  <c r="I1005"/>
  <c r="H1005"/>
  <c r="G1005"/>
  <c r="F1004"/>
  <c r="E1004"/>
  <c r="D1004"/>
  <c r="G253" l="1"/>
  <c r="G255"/>
  <c r="I247"/>
  <c r="H249"/>
  <c r="I255"/>
  <c r="D253"/>
  <c r="H253" s="1"/>
  <c r="I249"/>
  <c r="H247"/>
  <c r="I1004"/>
  <c r="G1004"/>
  <c r="H1004"/>
  <c r="G1011"/>
  <c r="H1011"/>
  <c r="I1011"/>
  <c r="H1002"/>
  <c r="I1002"/>
  <c r="I253" l="1"/>
  <c r="G1002"/>
  <c r="E907"/>
  <c r="F907"/>
  <c r="D907"/>
  <c r="D996"/>
  <c r="G999"/>
  <c r="G1000"/>
  <c r="I998"/>
  <c r="I999"/>
  <c r="I1000"/>
  <c r="H998"/>
  <c r="H999"/>
  <c r="H1000"/>
  <c r="G998"/>
  <c r="I964"/>
  <c r="H964"/>
  <c r="G964"/>
  <c r="I891"/>
  <c r="I892"/>
  <c r="I893"/>
  <c r="I894"/>
  <c r="I895"/>
  <c r="I896"/>
  <c r="I897"/>
  <c r="I898"/>
  <c r="I899"/>
  <c r="I900"/>
  <c r="I901"/>
  <c r="I902"/>
  <c r="I903"/>
  <c r="H891"/>
  <c r="H892"/>
  <c r="H893"/>
  <c r="H894"/>
  <c r="H895"/>
  <c r="H896"/>
  <c r="H897"/>
  <c r="H898"/>
  <c r="H899"/>
  <c r="H900"/>
  <c r="H901"/>
  <c r="H902"/>
  <c r="H903"/>
  <c r="D890"/>
  <c r="F890"/>
  <c r="E890"/>
  <c r="D860"/>
  <c r="I877"/>
  <c r="I878"/>
  <c r="I879"/>
  <c r="I880"/>
  <c r="I881"/>
  <c r="I882"/>
  <c r="I883"/>
  <c r="I884"/>
  <c r="I885"/>
  <c r="I886"/>
  <c r="I887"/>
  <c r="I888"/>
  <c r="I889"/>
  <c r="H877"/>
  <c r="H878"/>
  <c r="H879"/>
  <c r="H880"/>
  <c r="H881"/>
  <c r="H882"/>
  <c r="H883"/>
  <c r="H884"/>
  <c r="H885"/>
  <c r="H886"/>
  <c r="H887"/>
  <c r="H888"/>
  <c r="H889"/>
  <c r="I852"/>
  <c r="I853"/>
  <c r="I854"/>
  <c r="I855"/>
  <c r="I856"/>
  <c r="H852"/>
  <c r="H853"/>
  <c r="H854"/>
  <c r="H855"/>
  <c r="H856"/>
  <c r="G852"/>
  <c r="G853"/>
  <c r="G854"/>
  <c r="G855"/>
  <c r="G856"/>
  <c r="E799"/>
  <c r="D799"/>
  <c r="F799"/>
  <c r="I800"/>
  <c r="H800"/>
  <c r="G800"/>
  <c r="I754"/>
  <c r="I755"/>
  <c r="H754"/>
  <c r="H755"/>
  <c r="G754"/>
  <c r="G755"/>
  <c r="I735"/>
  <c r="I736"/>
  <c r="I737"/>
  <c r="I738"/>
  <c r="I739"/>
  <c r="I740"/>
  <c r="I741"/>
  <c r="I742"/>
  <c r="I743"/>
  <c r="I744"/>
  <c r="I745"/>
  <c r="I746"/>
  <c r="I747"/>
  <c r="I748"/>
  <c r="I749"/>
  <c r="H735"/>
  <c r="H736"/>
  <c r="H737"/>
  <c r="H738"/>
  <c r="H739"/>
  <c r="H740"/>
  <c r="H741"/>
  <c r="H742"/>
  <c r="H743"/>
  <c r="H744"/>
  <c r="H745"/>
  <c r="H746"/>
  <c r="H747"/>
  <c r="H748"/>
  <c r="H749"/>
  <c r="H750"/>
  <c r="G735"/>
  <c r="G736"/>
  <c r="G737"/>
  <c r="G738"/>
  <c r="G739"/>
  <c r="G740"/>
  <c r="G741"/>
  <c r="G742"/>
  <c r="G743"/>
  <c r="G744"/>
  <c r="G745"/>
  <c r="G746"/>
  <c r="G747"/>
  <c r="G748"/>
  <c r="G749"/>
  <c r="G750"/>
  <c r="I722"/>
  <c r="I723"/>
  <c r="I724"/>
  <c r="I725"/>
  <c r="I726"/>
  <c r="I727"/>
  <c r="H722"/>
  <c r="H723"/>
  <c r="H724"/>
  <c r="H725"/>
  <c r="H726"/>
  <c r="H727"/>
  <c r="G722"/>
  <c r="G723"/>
  <c r="G724"/>
  <c r="G725"/>
  <c r="G726"/>
  <c r="G727"/>
  <c r="I712"/>
  <c r="H712"/>
  <c r="G71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I682"/>
  <c r="H682"/>
  <c r="G682"/>
  <c r="D681"/>
  <c r="F681"/>
  <c r="E681"/>
  <c r="D677"/>
  <c r="I678"/>
  <c r="H678"/>
  <c r="G678"/>
  <c r="F677"/>
  <c r="E677"/>
  <c r="I669"/>
  <c r="I670"/>
  <c r="I671"/>
  <c r="I672"/>
  <c r="I673"/>
  <c r="I674"/>
  <c r="I675"/>
  <c r="I676"/>
  <c r="H669"/>
  <c r="H670"/>
  <c r="H671"/>
  <c r="H672"/>
  <c r="H673"/>
  <c r="H674"/>
  <c r="H675"/>
  <c r="H676"/>
  <c r="G669"/>
  <c r="G670"/>
  <c r="G671"/>
  <c r="G672"/>
  <c r="G673"/>
  <c r="G674"/>
  <c r="G675"/>
  <c r="G676"/>
  <c r="D664"/>
  <c r="F664"/>
  <c r="E664"/>
  <c r="E657"/>
  <c r="F657"/>
  <c r="I533"/>
  <c r="I534"/>
  <c r="I535"/>
  <c r="I536"/>
  <c r="I537"/>
  <c r="I538"/>
  <c r="I539"/>
  <c r="I540"/>
  <c r="D531"/>
  <c r="H533"/>
  <c r="H534"/>
  <c r="H535"/>
  <c r="H536"/>
  <c r="H537"/>
  <c r="H538"/>
  <c r="H539"/>
  <c r="H540"/>
  <c r="H541"/>
  <c r="H54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I522"/>
  <c r="I523"/>
  <c r="I524"/>
  <c r="I525"/>
  <c r="I526"/>
  <c r="H522"/>
  <c r="H523"/>
  <c r="H524"/>
  <c r="H525"/>
  <c r="H526"/>
  <c r="G522"/>
  <c r="G523"/>
  <c r="G524"/>
  <c r="G525"/>
  <c r="G526"/>
  <c r="I497"/>
  <c r="H497"/>
  <c r="G497"/>
  <c r="D478"/>
  <c r="F478"/>
  <c r="E478"/>
  <c r="F424"/>
  <c r="I412"/>
  <c r="I413"/>
  <c r="I414"/>
  <c r="I415"/>
  <c r="I416"/>
  <c r="I417"/>
  <c r="I418"/>
  <c r="I419"/>
  <c r="I420"/>
  <c r="I421"/>
  <c r="I422"/>
  <c r="I423"/>
  <c r="H412"/>
  <c r="H413"/>
  <c r="H414"/>
  <c r="H415"/>
  <c r="H416"/>
  <c r="H417"/>
  <c r="H418"/>
  <c r="H419"/>
  <c r="H420"/>
  <c r="H421"/>
  <c r="H422"/>
  <c r="H423"/>
  <c r="G412"/>
  <c r="G413"/>
  <c r="G414"/>
  <c r="G415"/>
  <c r="G416"/>
  <c r="G417"/>
  <c r="G418"/>
  <c r="G419"/>
  <c r="G420"/>
  <c r="G421"/>
  <c r="G422"/>
  <c r="G423"/>
  <c r="D357"/>
  <c r="I366"/>
  <c r="I367"/>
  <c r="I368"/>
  <c r="I369"/>
  <c r="I370"/>
  <c r="H366"/>
  <c r="H367"/>
  <c r="H368"/>
  <c r="H369"/>
  <c r="H370"/>
  <c r="G366"/>
  <c r="G367"/>
  <c r="G368"/>
  <c r="G369"/>
  <c r="G370"/>
  <c r="F357"/>
  <c r="E357"/>
  <c r="H345"/>
  <c r="H346"/>
  <c r="H347"/>
  <c r="H348"/>
  <c r="H349"/>
  <c r="H350"/>
  <c r="H351"/>
  <c r="H352"/>
  <c r="H353"/>
  <c r="H354"/>
  <c r="H355"/>
  <c r="H356"/>
  <c r="G345"/>
  <c r="G346"/>
  <c r="G347"/>
  <c r="G348"/>
  <c r="G349"/>
  <c r="G350"/>
  <c r="G351"/>
  <c r="G352"/>
  <c r="G353"/>
  <c r="G354"/>
  <c r="G355"/>
  <c r="G356"/>
  <c r="I309"/>
  <c r="I310"/>
  <c r="I311"/>
  <c r="H309"/>
  <c r="H310"/>
  <c r="H311"/>
  <c r="G309"/>
  <c r="G310"/>
  <c r="G311"/>
  <c r="F294"/>
  <c r="E294"/>
  <c r="I288"/>
  <c r="I289"/>
  <c r="I290"/>
  <c r="I291"/>
  <c r="H288"/>
  <c r="H289"/>
  <c r="H290"/>
  <c r="H291"/>
  <c r="G288"/>
  <c r="G289"/>
  <c r="G290"/>
  <c r="G291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F68"/>
  <c r="E68"/>
  <c r="D68"/>
  <c r="I136"/>
  <c r="H136"/>
  <c r="G136"/>
  <c r="I70"/>
  <c r="I71"/>
  <c r="H70"/>
  <c r="H71"/>
  <c r="G70"/>
  <c r="G71"/>
  <c r="I61"/>
  <c r="I62"/>
  <c r="I63"/>
  <c r="H61"/>
  <c r="H62"/>
  <c r="H63"/>
  <c r="G61"/>
  <c r="G62"/>
  <c r="G63"/>
  <c r="I50"/>
  <c r="I51"/>
  <c r="I52"/>
  <c r="I53"/>
  <c r="I54"/>
  <c r="I55"/>
  <c r="I56"/>
  <c r="I57"/>
  <c r="I58"/>
  <c r="H50"/>
  <c r="H51"/>
  <c r="H52"/>
  <c r="H53"/>
  <c r="H54"/>
  <c r="H55"/>
  <c r="H56"/>
  <c r="H57"/>
  <c r="H58"/>
  <c r="G50"/>
  <c r="G51"/>
  <c r="G52"/>
  <c r="G53"/>
  <c r="G54"/>
  <c r="G55"/>
  <c r="G56"/>
  <c r="G57"/>
  <c r="G58"/>
  <c r="I36"/>
  <c r="I37"/>
  <c r="I38"/>
  <c r="I39"/>
  <c r="H36"/>
  <c r="H37"/>
  <c r="H38"/>
  <c r="H39"/>
  <c r="G36"/>
  <c r="G37"/>
  <c r="G38"/>
  <c r="G39"/>
  <c r="F35"/>
  <c r="E35"/>
  <c r="D35"/>
  <c r="D15"/>
  <c r="I16"/>
  <c r="G11"/>
  <c r="G770"/>
  <c r="H770"/>
  <c r="I770"/>
  <c r="G771"/>
  <c r="H771"/>
  <c r="I771"/>
  <c r="G772"/>
  <c r="H772"/>
  <c r="I772"/>
  <c r="G773"/>
  <c r="H773"/>
  <c r="I773"/>
  <c r="G774"/>
  <c r="H774"/>
  <c r="I774"/>
  <c r="G775"/>
  <c r="H775"/>
  <c r="I775"/>
  <c r="G776"/>
  <c r="H776"/>
  <c r="I776"/>
  <c r="D715"/>
  <c r="E531"/>
  <c r="D424"/>
  <c r="G339"/>
  <c r="F40"/>
  <c r="G890" l="1"/>
  <c r="H681"/>
  <c r="I681"/>
  <c r="G681"/>
  <c r="H35"/>
  <c r="G35"/>
  <c r="I35"/>
  <c r="I87"/>
  <c r="E243"/>
  <c r="I597"/>
  <c r="I598"/>
  <c r="I599"/>
  <c r="I600"/>
  <c r="H597"/>
  <c r="H598"/>
  <c r="H599"/>
  <c r="H600"/>
  <c r="G597"/>
  <c r="G598"/>
  <c r="G599"/>
  <c r="G600"/>
  <c r="I967"/>
  <c r="I968"/>
  <c r="I969"/>
  <c r="H967"/>
  <c r="H968"/>
  <c r="H969"/>
  <c r="G967"/>
  <c r="G968"/>
  <c r="G969"/>
  <c r="I966"/>
  <c r="H966"/>
  <c r="G966"/>
  <c r="I857"/>
  <c r="I858"/>
  <c r="I859"/>
  <c r="H857"/>
  <c r="H858"/>
  <c r="H859"/>
  <c r="G857"/>
  <c r="G858"/>
  <c r="G859"/>
  <c r="I828"/>
  <c r="H828"/>
  <c r="G828"/>
  <c r="I801"/>
  <c r="H801"/>
  <c r="G801"/>
  <c r="I799"/>
  <c r="G799"/>
  <c r="H799"/>
  <c r="I665"/>
  <c r="H665"/>
  <c r="G665"/>
  <c r="I659"/>
  <c r="I660"/>
  <c r="H659"/>
  <c r="H660"/>
  <c r="G659"/>
  <c r="G660"/>
  <c r="I520"/>
  <c r="I521"/>
  <c r="H520"/>
  <c r="H521"/>
  <c r="G520"/>
  <c r="G521"/>
  <c r="I491"/>
  <c r="I492"/>
  <c r="I493"/>
  <c r="I494"/>
  <c r="I495"/>
  <c r="I496"/>
  <c r="H491"/>
  <c r="H492"/>
  <c r="H493"/>
  <c r="H494"/>
  <c r="H495"/>
  <c r="H496"/>
  <c r="G491"/>
  <c r="G492"/>
  <c r="G493"/>
  <c r="G494"/>
  <c r="G495"/>
  <c r="G496"/>
  <c r="E371"/>
  <c r="F371"/>
  <c r="D371"/>
  <c r="I303"/>
  <c r="I304"/>
  <c r="I305"/>
  <c r="H303"/>
  <c r="H304"/>
  <c r="H305"/>
  <c r="G303"/>
  <c r="G304"/>
  <c r="G305"/>
  <c r="I65"/>
  <c r="I66"/>
  <c r="I67"/>
  <c r="H65"/>
  <c r="H66"/>
  <c r="H67"/>
  <c r="G65"/>
  <c r="G66"/>
  <c r="G67"/>
  <c r="F996"/>
  <c r="I453"/>
  <c r="I454"/>
  <c r="I455"/>
  <c r="I456"/>
  <c r="I457"/>
  <c r="I458"/>
  <c r="I459"/>
  <c r="I460"/>
  <c r="I461"/>
  <c r="I462"/>
  <c r="I463"/>
  <c r="I464"/>
  <c r="I465"/>
  <c r="I473"/>
  <c r="H453"/>
  <c r="H454"/>
  <c r="H455"/>
  <c r="H456"/>
  <c r="H457"/>
  <c r="H458"/>
  <c r="H459"/>
  <c r="H460"/>
  <c r="H461"/>
  <c r="H462"/>
  <c r="H463"/>
  <c r="H464"/>
  <c r="H465"/>
  <c r="H473"/>
  <c r="G453"/>
  <c r="G454"/>
  <c r="G455"/>
  <c r="G456"/>
  <c r="G457"/>
  <c r="G458"/>
  <c r="G459"/>
  <c r="G460"/>
  <c r="G461"/>
  <c r="G462"/>
  <c r="G463"/>
  <c r="G464"/>
  <c r="G465"/>
  <c r="G473"/>
  <c r="G313"/>
  <c r="I246"/>
  <c r="H246"/>
  <c r="G246"/>
  <c r="F245"/>
  <c r="E245"/>
  <c r="D245"/>
  <c r="D243"/>
  <c r="G244"/>
  <c r="H244"/>
  <c r="I242"/>
  <c r="H242"/>
  <c r="G242"/>
  <c r="F240"/>
  <c r="E240"/>
  <c r="D240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I201"/>
  <c r="I198"/>
  <c r="I199"/>
  <c r="I200"/>
  <c r="H198"/>
  <c r="H199"/>
  <c r="H200"/>
  <c r="H201"/>
  <c r="G198"/>
  <c r="G199"/>
  <c r="G200"/>
  <c r="G201"/>
  <c r="G202"/>
  <c r="G203"/>
  <c r="G204"/>
  <c r="I184"/>
  <c r="I185"/>
  <c r="I186"/>
  <c r="I187"/>
  <c r="I188"/>
  <c r="I189"/>
  <c r="I190"/>
  <c r="I191"/>
  <c r="I192"/>
  <c r="I193"/>
  <c r="I194"/>
  <c r="I195"/>
  <c r="H184"/>
  <c r="H185"/>
  <c r="H186"/>
  <c r="H187"/>
  <c r="H188"/>
  <c r="H189"/>
  <c r="H190"/>
  <c r="H191"/>
  <c r="H192"/>
  <c r="H193"/>
  <c r="H194"/>
  <c r="H195"/>
  <c r="G184"/>
  <c r="G185"/>
  <c r="G186"/>
  <c r="G187"/>
  <c r="G188"/>
  <c r="G189"/>
  <c r="G190"/>
  <c r="G191"/>
  <c r="G192"/>
  <c r="G193"/>
  <c r="G194"/>
  <c r="G195"/>
  <c r="I997"/>
  <c r="H997"/>
  <c r="G997"/>
  <c r="E996"/>
  <c r="I944"/>
  <c r="I945"/>
  <c r="I946"/>
  <c r="I947"/>
  <c r="I948"/>
  <c r="I949"/>
  <c r="I950"/>
  <c r="I951"/>
  <c r="I952"/>
  <c r="I953"/>
  <c r="I954"/>
  <c r="I955"/>
  <c r="I956"/>
  <c r="I957"/>
  <c r="I958"/>
  <c r="H944"/>
  <c r="H945"/>
  <c r="H946"/>
  <c r="H947"/>
  <c r="H948"/>
  <c r="H949"/>
  <c r="H950"/>
  <c r="H951"/>
  <c r="H952"/>
  <c r="H953"/>
  <c r="H954"/>
  <c r="H955"/>
  <c r="H956"/>
  <c r="H957"/>
  <c r="H958"/>
  <c r="G944"/>
  <c r="G945"/>
  <c r="G946"/>
  <c r="G947"/>
  <c r="G948"/>
  <c r="G949"/>
  <c r="G950"/>
  <c r="G951"/>
  <c r="G952"/>
  <c r="G953"/>
  <c r="G954"/>
  <c r="G955"/>
  <c r="G956"/>
  <c r="G957"/>
  <c r="G958"/>
  <c r="I874"/>
  <c r="I875"/>
  <c r="I876"/>
  <c r="H874"/>
  <c r="H875"/>
  <c r="H876"/>
  <c r="I866"/>
  <c r="I867"/>
  <c r="I868"/>
  <c r="I869"/>
  <c r="I870"/>
  <c r="I871"/>
  <c r="H866"/>
  <c r="H867"/>
  <c r="H868"/>
  <c r="H869"/>
  <c r="H870"/>
  <c r="H871"/>
  <c r="I839"/>
  <c r="I840"/>
  <c r="I841"/>
  <c r="I842"/>
  <c r="I843"/>
  <c r="I844"/>
  <c r="I845"/>
  <c r="I846"/>
  <c r="I847"/>
  <c r="I848"/>
  <c r="I849"/>
  <c r="I850"/>
  <c r="I851"/>
  <c r="H839"/>
  <c r="H840"/>
  <c r="H841"/>
  <c r="H842"/>
  <c r="H843"/>
  <c r="H844"/>
  <c r="H845"/>
  <c r="H846"/>
  <c r="H847"/>
  <c r="H848"/>
  <c r="H849"/>
  <c r="H850"/>
  <c r="H851"/>
  <c r="G839"/>
  <c r="G840"/>
  <c r="G841"/>
  <c r="G842"/>
  <c r="G843"/>
  <c r="G844"/>
  <c r="G845"/>
  <c r="G846"/>
  <c r="G847"/>
  <c r="G848"/>
  <c r="G849"/>
  <c r="G850"/>
  <c r="G851"/>
  <c r="I822"/>
  <c r="I823"/>
  <c r="I824"/>
  <c r="I825"/>
  <c r="I826"/>
  <c r="I827"/>
  <c r="H822"/>
  <c r="H823"/>
  <c r="H824"/>
  <c r="H825"/>
  <c r="H826"/>
  <c r="H827"/>
  <c r="G822"/>
  <c r="G823"/>
  <c r="G824"/>
  <c r="G825"/>
  <c r="G826"/>
  <c r="G827"/>
  <c r="I810"/>
  <c r="I811"/>
  <c r="I812"/>
  <c r="I813"/>
  <c r="I814"/>
  <c r="I815"/>
  <c r="I816"/>
  <c r="I817"/>
  <c r="I818"/>
  <c r="I819"/>
  <c r="H810"/>
  <c r="H811"/>
  <c r="H812"/>
  <c r="H813"/>
  <c r="H814"/>
  <c r="H815"/>
  <c r="H816"/>
  <c r="H817"/>
  <c r="H818"/>
  <c r="H819"/>
  <c r="G810"/>
  <c r="G811"/>
  <c r="G812"/>
  <c r="G813"/>
  <c r="G814"/>
  <c r="G815"/>
  <c r="G816"/>
  <c r="G817"/>
  <c r="G818"/>
  <c r="G819"/>
  <c r="I785"/>
  <c r="I786"/>
  <c r="I787"/>
  <c r="I788"/>
  <c r="I789"/>
  <c r="I790"/>
  <c r="I791"/>
  <c r="I792"/>
  <c r="I793"/>
  <c r="I794"/>
  <c r="I795"/>
  <c r="I796"/>
  <c r="I797"/>
  <c r="I798"/>
  <c r="H785"/>
  <c r="H786"/>
  <c r="H787"/>
  <c r="H788"/>
  <c r="H789"/>
  <c r="H790"/>
  <c r="H791"/>
  <c r="H792"/>
  <c r="H793"/>
  <c r="H794"/>
  <c r="H795"/>
  <c r="H796"/>
  <c r="H797"/>
  <c r="H798"/>
  <c r="G785"/>
  <c r="G786"/>
  <c r="G787"/>
  <c r="G788"/>
  <c r="G789"/>
  <c r="G790"/>
  <c r="G791"/>
  <c r="G792"/>
  <c r="G793"/>
  <c r="G794"/>
  <c r="G795"/>
  <c r="G796"/>
  <c r="G797"/>
  <c r="G798"/>
  <c r="I760"/>
  <c r="I761"/>
  <c r="I762"/>
  <c r="I763"/>
  <c r="I764"/>
  <c r="I765"/>
  <c r="I766"/>
  <c r="I767"/>
  <c r="I768"/>
  <c r="H760"/>
  <c r="H761"/>
  <c r="H762"/>
  <c r="H763"/>
  <c r="H764"/>
  <c r="H765"/>
  <c r="H766"/>
  <c r="H767"/>
  <c r="H768"/>
  <c r="G760"/>
  <c r="G761"/>
  <c r="G762"/>
  <c r="G763"/>
  <c r="G764"/>
  <c r="G765"/>
  <c r="G766"/>
  <c r="G767"/>
  <c r="G768"/>
  <c r="I732"/>
  <c r="I733"/>
  <c r="I734"/>
  <c r="I750"/>
  <c r="H732"/>
  <c r="H733"/>
  <c r="H734"/>
  <c r="G732"/>
  <c r="G733"/>
  <c r="G734"/>
  <c r="I717"/>
  <c r="I718"/>
  <c r="I719"/>
  <c r="I720"/>
  <c r="I721"/>
  <c r="H717"/>
  <c r="H718"/>
  <c r="H719"/>
  <c r="H720"/>
  <c r="H721"/>
  <c r="G717"/>
  <c r="G718"/>
  <c r="G719"/>
  <c r="G720"/>
  <c r="G721"/>
  <c r="I653"/>
  <c r="I654"/>
  <c r="I655"/>
  <c r="I656"/>
  <c r="H653"/>
  <c r="H654"/>
  <c r="H655"/>
  <c r="H656"/>
  <c r="G653"/>
  <c r="G654"/>
  <c r="G655"/>
  <c r="G656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I611"/>
  <c r="I612"/>
  <c r="I613"/>
  <c r="I614"/>
  <c r="I615"/>
  <c r="I616"/>
  <c r="I617"/>
  <c r="I618"/>
  <c r="I619"/>
  <c r="I620"/>
  <c r="H611"/>
  <c r="H612"/>
  <c r="H613"/>
  <c r="H614"/>
  <c r="H615"/>
  <c r="H616"/>
  <c r="H617"/>
  <c r="H618"/>
  <c r="H619"/>
  <c r="H620"/>
  <c r="G611"/>
  <c r="G612"/>
  <c r="G613"/>
  <c r="G614"/>
  <c r="G615"/>
  <c r="G616"/>
  <c r="G617"/>
  <c r="G618"/>
  <c r="G619"/>
  <c r="G620"/>
  <c r="I589"/>
  <c r="I590"/>
  <c r="I591"/>
  <c r="I592"/>
  <c r="I593"/>
  <c r="I594"/>
  <c r="I595"/>
  <c r="I596"/>
  <c r="I601"/>
  <c r="H589"/>
  <c r="H590"/>
  <c r="H591"/>
  <c r="H592"/>
  <c r="H593"/>
  <c r="H594"/>
  <c r="H595"/>
  <c r="H596"/>
  <c r="H601"/>
  <c r="G589"/>
  <c r="G590"/>
  <c r="G591"/>
  <c r="G592"/>
  <c r="G593"/>
  <c r="G594"/>
  <c r="G595"/>
  <c r="G596"/>
  <c r="G601"/>
  <c r="I565"/>
  <c r="I566"/>
  <c r="I567"/>
  <c r="I568"/>
  <c r="I569"/>
  <c r="I570"/>
  <c r="I571"/>
  <c r="I572"/>
  <c r="I573"/>
  <c r="I574"/>
  <c r="H565"/>
  <c r="H566"/>
  <c r="H567"/>
  <c r="H568"/>
  <c r="H569"/>
  <c r="H570"/>
  <c r="H571"/>
  <c r="H572"/>
  <c r="H573"/>
  <c r="H574"/>
  <c r="I245" l="1"/>
  <c r="G245"/>
  <c r="H245"/>
  <c r="I244"/>
  <c r="F243"/>
  <c r="H243" s="1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I481"/>
  <c r="I482"/>
  <c r="I483"/>
  <c r="I484"/>
  <c r="I485"/>
  <c r="I486"/>
  <c r="I487"/>
  <c r="I488"/>
  <c r="I489"/>
  <c r="H481"/>
  <c r="H482"/>
  <c r="H483"/>
  <c r="H484"/>
  <c r="H485"/>
  <c r="H486"/>
  <c r="H487"/>
  <c r="H488"/>
  <c r="H489"/>
  <c r="G481"/>
  <c r="G482"/>
  <c r="G483"/>
  <c r="G484"/>
  <c r="G485"/>
  <c r="G486"/>
  <c r="G487"/>
  <c r="G488"/>
  <c r="G489"/>
  <c r="G479"/>
  <c r="I395"/>
  <c r="I396"/>
  <c r="I397"/>
  <c r="I398"/>
  <c r="I399"/>
  <c r="I400"/>
  <c r="I401"/>
  <c r="I402"/>
  <c r="I403"/>
  <c r="I404"/>
  <c r="I405"/>
  <c r="I406"/>
  <c r="I407"/>
  <c r="I408"/>
  <c r="I409"/>
  <c r="H395"/>
  <c r="H396"/>
  <c r="H397"/>
  <c r="H398"/>
  <c r="H399"/>
  <c r="H400"/>
  <c r="H401"/>
  <c r="H402"/>
  <c r="H403"/>
  <c r="H404"/>
  <c r="H405"/>
  <c r="H406"/>
  <c r="H407"/>
  <c r="H408"/>
  <c r="H409"/>
  <c r="G395"/>
  <c r="G396"/>
  <c r="G397"/>
  <c r="G398"/>
  <c r="G399"/>
  <c r="G400"/>
  <c r="G401"/>
  <c r="G402"/>
  <c r="G403"/>
  <c r="G404"/>
  <c r="G405"/>
  <c r="G406"/>
  <c r="G407"/>
  <c r="G408"/>
  <c r="G409"/>
  <c r="I330"/>
  <c r="I331"/>
  <c r="I332"/>
  <c r="I333"/>
  <c r="I334"/>
  <c r="I335"/>
  <c r="I336"/>
  <c r="I337"/>
  <c r="I338"/>
  <c r="I339"/>
  <c r="I340"/>
  <c r="I341"/>
  <c r="I342"/>
  <c r="H330"/>
  <c r="H331"/>
  <c r="H332"/>
  <c r="H333"/>
  <c r="H334"/>
  <c r="H335"/>
  <c r="H336"/>
  <c r="H337"/>
  <c r="H338"/>
  <c r="H339"/>
  <c r="H340"/>
  <c r="H341"/>
  <c r="H342"/>
  <c r="G330"/>
  <c r="G331"/>
  <c r="G332"/>
  <c r="G333"/>
  <c r="G334"/>
  <c r="G335"/>
  <c r="G336"/>
  <c r="G337"/>
  <c r="G338"/>
  <c r="G340"/>
  <c r="G341"/>
  <c r="G342"/>
  <c r="I301"/>
  <c r="I302"/>
  <c r="I306"/>
  <c r="I307"/>
  <c r="I308"/>
  <c r="H301"/>
  <c r="H302"/>
  <c r="H306"/>
  <c r="H307"/>
  <c r="H308"/>
  <c r="G301"/>
  <c r="G302"/>
  <c r="G306"/>
  <c r="G307"/>
  <c r="G308"/>
  <c r="I293"/>
  <c r="H293"/>
  <c r="G293"/>
  <c r="I272"/>
  <c r="I273"/>
  <c r="I274"/>
  <c r="I275"/>
  <c r="I276"/>
  <c r="I277"/>
  <c r="I278"/>
  <c r="I279"/>
  <c r="I280"/>
  <c r="I281"/>
  <c r="I282"/>
  <c r="I283"/>
  <c r="I284"/>
  <c r="I285"/>
  <c r="I286"/>
  <c r="I287"/>
  <c r="H272"/>
  <c r="H273"/>
  <c r="H274"/>
  <c r="H275"/>
  <c r="H276"/>
  <c r="H277"/>
  <c r="H278"/>
  <c r="H279"/>
  <c r="H280"/>
  <c r="H281"/>
  <c r="H282"/>
  <c r="H283"/>
  <c r="H284"/>
  <c r="H285"/>
  <c r="H286"/>
  <c r="H287"/>
  <c r="G272"/>
  <c r="G273"/>
  <c r="G274"/>
  <c r="G275"/>
  <c r="G276"/>
  <c r="G277"/>
  <c r="G278"/>
  <c r="G279"/>
  <c r="G280"/>
  <c r="G281"/>
  <c r="G282"/>
  <c r="G283"/>
  <c r="G284"/>
  <c r="G285"/>
  <c r="G286"/>
  <c r="G287"/>
  <c r="I174"/>
  <c r="I175"/>
  <c r="I176"/>
  <c r="I177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H173"/>
  <c r="H174"/>
  <c r="H175"/>
  <c r="H176"/>
  <c r="H177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G243" l="1"/>
  <c r="I24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E15" l="1"/>
  <c r="I27"/>
  <c r="I28"/>
  <c r="H27"/>
  <c r="H28"/>
  <c r="G27"/>
  <c r="G28"/>
  <c r="H322" l="1"/>
  <c r="H323"/>
  <c r="H324"/>
  <c r="H325"/>
  <c r="H326"/>
  <c r="G322"/>
  <c r="G323"/>
  <c r="G324"/>
  <c r="D181"/>
  <c r="I237"/>
  <c r="I238"/>
  <c r="I239"/>
  <c r="H237"/>
  <c r="H238"/>
  <c r="H239"/>
  <c r="G237"/>
  <c r="G238"/>
  <c r="G239"/>
  <c r="I182"/>
  <c r="I183"/>
  <c r="H182"/>
  <c r="H183"/>
  <c r="G182"/>
  <c r="G183"/>
  <c r="F181"/>
  <c r="E181"/>
  <c r="D780"/>
  <c r="F780"/>
  <c r="E780"/>
  <c r="I716"/>
  <c r="H716"/>
  <c r="G716"/>
  <c r="F715"/>
  <c r="E715"/>
  <c r="F713"/>
  <c r="E713"/>
  <c r="D713"/>
  <c r="D657"/>
  <c r="I315"/>
  <c r="H315"/>
  <c r="G315"/>
  <c r="D314"/>
  <c r="F314"/>
  <c r="E314"/>
  <c r="F292"/>
  <c r="E292"/>
  <c r="D292"/>
  <c r="E312"/>
  <c r="D312"/>
  <c r="F312"/>
  <c r="I300"/>
  <c r="H300"/>
  <c r="G297"/>
  <c r="G298"/>
  <c r="G299"/>
  <c r="G300"/>
  <c r="G17"/>
  <c r="G18"/>
  <c r="G19"/>
  <c r="G20"/>
  <c r="G21"/>
  <c r="G22"/>
  <c r="G23"/>
  <c r="G24"/>
  <c r="G25"/>
  <c r="G26"/>
  <c r="I991"/>
  <c r="I992"/>
  <c r="I993"/>
  <c r="H991"/>
  <c r="H992"/>
  <c r="H993"/>
  <c r="G991"/>
  <c r="G992"/>
  <c r="G993"/>
  <c r="F965"/>
  <c r="E965"/>
  <c r="G314" l="1"/>
  <c r="H314"/>
  <c r="I314"/>
  <c r="I861"/>
  <c r="H861"/>
  <c r="G861"/>
  <c r="F860"/>
  <c r="E860"/>
  <c r="H780"/>
  <c r="G784"/>
  <c r="I729"/>
  <c r="I730"/>
  <c r="I731"/>
  <c r="H729"/>
  <c r="H730"/>
  <c r="H731"/>
  <c r="G729"/>
  <c r="G730"/>
  <c r="G731"/>
  <c r="F728"/>
  <c r="E728"/>
  <c r="D728"/>
  <c r="I714"/>
  <c r="H714"/>
  <c r="G714"/>
  <c r="I713"/>
  <c r="F711"/>
  <c r="E711"/>
  <c r="D711"/>
  <c r="I668"/>
  <c r="H668"/>
  <c r="G668"/>
  <c r="I658"/>
  <c r="H658"/>
  <c r="G658"/>
  <c r="D651"/>
  <c r="E651"/>
  <c r="F651"/>
  <c r="I608"/>
  <c r="I609"/>
  <c r="I610"/>
  <c r="H608"/>
  <c r="H609"/>
  <c r="H610"/>
  <c r="G608"/>
  <c r="G609"/>
  <c r="G610"/>
  <c r="I579"/>
  <c r="H579"/>
  <c r="I501"/>
  <c r="I502"/>
  <c r="H501"/>
  <c r="H502"/>
  <c r="G500"/>
  <c r="G501"/>
  <c r="G502"/>
  <c r="I372"/>
  <c r="H372"/>
  <c r="G372"/>
  <c r="F319"/>
  <c r="D319"/>
  <c r="I312"/>
  <c r="I313"/>
  <c r="H312"/>
  <c r="H313"/>
  <c r="G312"/>
  <c r="F196"/>
  <c r="G181"/>
  <c r="I202"/>
  <c r="I203"/>
  <c r="I204"/>
  <c r="H202"/>
  <c r="H203"/>
  <c r="H204"/>
  <c r="G205"/>
  <c r="G206"/>
  <c r="G207"/>
  <c r="I76"/>
  <c r="H76"/>
  <c r="G76"/>
  <c r="I148"/>
  <c r="I149"/>
  <c r="I150"/>
  <c r="H148"/>
  <c r="H149"/>
  <c r="H150"/>
  <c r="D40"/>
  <c r="I78"/>
  <c r="I79"/>
  <c r="I80"/>
  <c r="I81"/>
  <c r="I82"/>
  <c r="I83"/>
  <c r="I84"/>
  <c r="I85"/>
  <c r="I86"/>
  <c r="H78"/>
  <c r="H79"/>
  <c r="H80"/>
  <c r="H81"/>
  <c r="H82"/>
  <c r="H83"/>
  <c r="H84"/>
  <c r="H85"/>
  <c r="H86"/>
  <c r="H87"/>
  <c r="G78"/>
  <c r="G79"/>
  <c r="G80"/>
  <c r="G81"/>
  <c r="G82"/>
  <c r="G83"/>
  <c r="G84"/>
  <c r="G85"/>
  <c r="G86"/>
  <c r="G87"/>
  <c r="I25"/>
  <c r="I26"/>
  <c r="H25"/>
  <c r="H26"/>
  <c r="G780" l="1"/>
  <c r="I780"/>
  <c r="I711"/>
  <c r="G711"/>
  <c r="G713"/>
  <c r="H713"/>
  <c r="H711"/>
  <c r="G657"/>
  <c r="I667"/>
  <c r="H667"/>
  <c r="G667"/>
  <c r="I657"/>
  <c r="G651"/>
  <c r="H651"/>
  <c r="H657"/>
  <c r="I651"/>
  <c r="G371"/>
  <c r="H371"/>
  <c r="I371"/>
  <c r="I1009"/>
  <c r="I1010"/>
  <c r="H1009"/>
  <c r="H1010"/>
  <c r="G1009"/>
  <c r="G1010"/>
  <c r="I1008"/>
  <c r="H1008"/>
  <c r="G1008"/>
  <c r="I652"/>
  <c r="H652"/>
  <c r="G652"/>
  <c r="I575" l="1"/>
  <c r="I576"/>
  <c r="I577"/>
  <c r="I578"/>
  <c r="H575"/>
  <c r="H576"/>
  <c r="H577"/>
  <c r="H578"/>
  <c r="I292"/>
  <c r="H292"/>
  <c r="G292"/>
  <c r="G295"/>
  <c r="I64"/>
  <c r="H64"/>
  <c r="G64"/>
  <c r="I59"/>
  <c r="I60"/>
  <c r="H59"/>
  <c r="H60"/>
  <c r="G59"/>
  <c r="G60"/>
  <c r="F208" l="1"/>
  <c r="E208"/>
  <c r="D208"/>
  <c r="G197"/>
  <c r="I240"/>
  <c r="I241"/>
  <c r="H240"/>
  <c r="H241"/>
  <c r="G240"/>
  <c r="G241"/>
  <c r="H210"/>
  <c r="H211"/>
  <c r="H212"/>
  <c r="H213"/>
  <c r="H214"/>
  <c r="H215"/>
  <c r="H216"/>
  <c r="H217"/>
  <c r="H235"/>
  <c r="H236"/>
  <c r="H209"/>
  <c r="G210"/>
  <c r="G211"/>
  <c r="G212"/>
  <c r="G213"/>
  <c r="G214"/>
  <c r="G215"/>
  <c r="G216"/>
  <c r="G217"/>
  <c r="G235"/>
  <c r="G236"/>
  <c r="G209"/>
  <c r="H197"/>
  <c r="G321"/>
  <c r="H321"/>
  <c r="I321"/>
  <c r="E498"/>
  <c r="F498"/>
  <c r="D498"/>
  <c r="I500"/>
  <c r="H500"/>
  <c r="I499"/>
  <c r="H499"/>
  <c r="G499"/>
  <c r="I384"/>
  <c r="I385"/>
  <c r="I386"/>
  <c r="I387"/>
  <c r="I388"/>
  <c r="I389"/>
  <c r="I390"/>
  <c r="I391"/>
  <c r="I392"/>
  <c r="I393"/>
  <c r="I394"/>
  <c r="I410"/>
  <c r="I411"/>
  <c r="H384"/>
  <c r="H385"/>
  <c r="H386"/>
  <c r="H387"/>
  <c r="H388"/>
  <c r="H389"/>
  <c r="H390"/>
  <c r="H391"/>
  <c r="H392"/>
  <c r="H393"/>
  <c r="H394"/>
  <c r="H410"/>
  <c r="H411"/>
  <c r="G384"/>
  <c r="G385"/>
  <c r="G386"/>
  <c r="G387"/>
  <c r="G388"/>
  <c r="G389"/>
  <c r="G390"/>
  <c r="G391"/>
  <c r="G392"/>
  <c r="G393"/>
  <c r="G394"/>
  <c r="G410"/>
  <c r="G411"/>
  <c r="I298"/>
  <c r="I299"/>
  <c r="H298"/>
  <c r="H299"/>
  <c r="E258"/>
  <c r="F258"/>
  <c r="D258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59"/>
  <c r="H960"/>
  <c r="H961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F863"/>
  <c r="E863"/>
  <c r="E832"/>
  <c r="F832"/>
  <c r="D832"/>
  <c r="I837"/>
  <c r="H837"/>
  <c r="G837"/>
  <c r="E805"/>
  <c r="F805"/>
  <c r="D805"/>
  <c r="I807"/>
  <c r="I808"/>
  <c r="I809"/>
  <c r="I820"/>
  <c r="H807"/>
  <c r="H808"/>
  <c r="H809"/>
  <c r="H820"/>
  <c r="H821"/>
  <c r="G807"/>
  <c r="G808"/>
  <c r="G809"/>
  <c r="G820"/>
  <c r="G821"/>
  <c r="E782"/>
  <c r="E778" s="1"/>
  <c r="F782"/>
  <c r="F778" s="1"/>
  <c r="D782"/>
  <c r="D778" s="1"/>
  <c r="F756"/>
  <c r="E756"/>
  <c r="D756"/>
  <c r="E751"/>
  <c r="F751"/>
  <c r="F709" s="1"/>
  <c r="D751"/>
  <c r="I752"/>
  <c r="I753"/>
  <c r="H752"/>
  <c r="H753"/>
  <c r="G752"/>
  <c r="G753"/>
  <c r="E679"/>
  <c r="F679"/>
  <c r="F662" s="1"/>
  <c r="D679"/>
  <c r="D662" s="1"/>
  <c r="I680"/>
  <c r="H680"/>
  <c r="G903" l="1"/>
  <c r="G902"/>
  <c r="E709"/>
  <c r="G677"/>
  <c r="E662"/>
  <c r="H677"/>
  <c r="I677"/>
  <c r="G258"/>
  <c r="D709"/>
  <c r="G782"/>
  <c r="H258"/>
  <c r="G679"/>
  <c r="G294"/>
  <c r="G208"/>
  <c r="H208"/>
  <c r="H498"/>
  <c r="G498"/>
  <c r="G680"/>
  <c r="E624"/>
  <c r="E622" s="1"/>
  <c r="F624"/>
  <c r="F622" s="1"/>
  <c r="D624"/>
  <c r="D622" s="1"/>
  <c r="E602"/>
  <c r="F602"/>
  <c r="D602"/>
  <c r="F580"/>
  <c r="E580"/>
  <c r="D580"/>
  <c r="I587"/>
  <c r="I588"/>
  <c r="H587"/>
  <c r="H588"/>
  <c r="G587"/>
  <c r="G588"/>
  <c r="I582"/>
  <c r="H582"/>
  <c r="G582"/>
  <c r="G709" l="1"/>
  <c r="F531"/>
  <c r="F529" s="1"/>
  <c r="H563"/>
  <c r="I563"/>
  <c r="I550"/>
  <c r="I551"/>
  <c r="H550"/>
  <c r="H551"/>
  <c r="I545"/>
  <c r="I546"/>
  <c r="I547"/>
  <c r="I548"/>
  <c r="I549"/>
  <c r="H545"/>
  <c r="H546"/>
  <c r="H547"/>
  <c r="H548"/>
  <c r="H549"/>
  <c r="I544"/>
  <c r="H544"/>
  <c r="E319"/>
  <c r="I322"/>
  <c r="I323"/>
  <c r="D196" l="1"/>
  <c r="I210"/>
  <c r="I211"/>
  <c r="E196"/>
  <c r="I205"/>
  <c r="I206"/>
  <c r="I207"/>
  <c r="H205"/>
  <c r="H206"/>
  <c r="H207"/>
  <c r="G179" l="1"/>
  <c r="H179"/>
  <c r="I179"/>
  <c r="H146"/>
  <c r="H144"/>
  <c r="H145"/>
  <c r="H147"/>
  <c r="I143"/>
  <c r="I144"/>
  <c r="I145"/>
  <c r="I146"/>
  <c r="I147"/>
  <c r="H143"/>
  <c r="H142"/>
  <c r="I142"/>
  <c r="H141"/>
  <c r="I141"/>
  <c r="H140"/>
  <c r="I140"/>
  <c r="I139"/>
  <c r="H139"/>
  <c r="I102"/>
  <c r="G100"/>
  <c r="H100"/>
  <c r="I100"/>
  <c r="G99"/>
  <c r="H99"/>
  <c r="I99"/>
  <c r="G98"/>
  <c r="H98"/>
  <c r="I98"/>
  <c r="G97"/>
  <c r="H97"/>
  <c r="I97"/>
  <c r="G96"/>
  <c r="H96"/>
  <c r="I96"/>
  <c r="G95"/>
  <c r="H95"/>
  <c r="G93"/>
  <c r="H93"/>
  <c r="G92"/>
  <c r="H92"/>
  <c r="I92"/>
  <c r="G91"/>
  <c r="H91"/>
  <c r="I91"/>
  <c r="I88" l="1"/>
  <c r="I89"/>
  <c r="I90"/>
  <c r="H88"/>
  <c r="H89"/>
  <c r="H90"/>
  <c r="G88"/>
  <c r="G89"/>
  <c r="G90"/>
  <c r="I69"/>
  <c r="H69"/>
  <c r="G69"/>
  <c r="I45"/>
  <c r="I46"/>
  <c r="H45"/>
  <c r="H46"/>
  <c r="G45"/>
  <c r="G46"/>
  <c r="F15"/>
  <c r="H16"/>
  <c r="G16"/>
  <c r="I19"/>
  <c r="I18"/>
  <c r="H19"/>
  <c r="H18"/>
  <c r="H17"/>
  <c r="I17"/>
  <c r="H543"/>
  <c r="G532"/>
  <c r="I541"/>
  <c r="I542"/>
  <c r="I325"/>
  <c r="I324"/>
  <c r="I873"/>
  <c r="I872"/>
  <c r="I865"/>
  <c r="I864"/>
  <c r="H873"/>
  <c r="H872"/>
  <c r="H865"/>
  <c r="H864"/>
  <c r="I833"/>
  <c r="D863"/>
  <c r="G838"/>
  <c r="G15" l="1"/>
  <c r="H15"/>
  <c r="G769"/>
  <c r="H769"/>
  <c r="I769"/>
  <c r="G759"/>
  <c r="H759"/>
  <c r="I759"/>
  <c r="I498" l="1"/>
  <c r="D970"/>
  <c r="E970"/>
  <c r="F970"/>
  <c r="G971"/>
  <c r="H971"/>
  <c r="I971"/>
  <c r="I821"/>
  <c r="G586"/>
  <c r="H586"/>
  <c r="I586"/>
  <c r="G585"/>
  <c r="H585"/>
  <c r="I585"/>
  <c r="G584"/>
  <c r="H584"/>
  <c r="I584"/>
  <c r="H564"/>
  <c r="I564"/>
  <c r="H562"/>
  <c r="I562"/>
  <c r="H561"/>
  <c r="I561"/>
  <c r="H560"/>
  <c r="I560"/>
  <c r="H559"/>
  <c r="I559"/>
  <c r="H558"/>
  <c r="I558"/>
  <c r="H557"/>
  <c r="I557"/>
  <c r="H556"/>
  <c r="I556"/>
  <c r="H555"/>
  <c r="I555"/>
  <c r="H554"/>
  <c r="I554"/>
  <c r="H553"/>
  <c r="I553"/>
  <c r="H552"/>
  <c r="I552"/>
  <c r="G360"/>
  <c r="H360"/>
  <c r="I360"/>
  <c r="D317"/>
  <c r="G320"/>
  <c r="I320"/>
  <c r="H320"/>
  <c r="H102"/>
  <c r="G102"/>
  <c r="I970" l="1"/>
  <c r="H970"/>
  <c r="G970"/>
  <c r="I95" l="1"/>
  <c r="G94"/>
  <c r="H94"/>
  <c r="I94"/>
  <c r="H21" l="1"/>
  <c r="F994"/>
  <c r="E994"/>
  <c r="E905" s="1"/>
  <c r="D994"/>
  <c r="I996"/>
  <c r="F803"/>
  <c r="E803"/>
  <c r="D803"/>
  <c r="H602"/>
  <c r="G607"/>
  <c r="H607"/>
  <c r="I607"/>
  <c r="G606"/>
  <c r="H606"/>
  <c r="I606"/>
  <c r="G605"/>
  <c r="H605"/>
  <c r="I605"/>
  <c r="G604"/>
  <c r="H604"/>
  <c r="I604"/>
  <c r="I603"/>
  <c r="H603"/>
  <c r="G603"/>
  <c r="G581"/>
  <c r="H581"/>
  <c r="I581"/>
  <c r="G583"/>
  <c r="H583"/>
  <c r="I583"/>
  <c r="G49"/>
  <c r="H49"/>
  <c r="I49"/>
  <c r="G31"/>
  <c r="H31"/>
  <c r="I31"/>
  <c r="G30"/>
  <c r="H30"/>
  <c r="I30"/>
  <c r="G29"/>
  <c r="H29"/>
  <c r="I29"/>
  <c r="G32"/>
  <c r="H32"/>
  <c r="I32"/>
  <c r="H22"/>
  <c r="I22"/>
  <c r="H23"/>
  <c r="I23"/>
  <c r="H24"/>
  <c r="I24"/>
  <c r="H996"/>
  <c r="G996"/>
  <c r="D965"/>
  <c r="G942"/>
  <c r="I942"/>
  <c r="G943"/>
  <c r="I943"/>
  <c r="G959"/>
  <c r="I959"/>
  <c r="G960"/>
  <c r="I960"/>
  <c r="G961"/>
  <c r="I961"/>
  <c r="G962"/>
  <c r="H962"/>
  <c r="I962"/>
  <c r="G963"/>
  <c r="H963"/>
  <c r="I963"/>
  <c r="G836"/>
  <c r="H836"/>
  <c r="I836"/>
  <c r="H838"/>
  <c r="I838"/>
  <c r="H784"/>
  <c r="I784"/>
  <c r="G758"/>
  <c r="H758"/>
  <c r="I758"/>
  <c r="G629"/>
  <c r="H629"/>
  <c r="I629"/>
  <c r="G630"/>
  <c r="H630"/>
  <c r="I630"/>
  <c r="G631"/>
  <c r="H631"/>
  <c r="I631"/>
  <c r="G480"/>
  <c r="H480"/>
  <c r="I480"/>
  <c r="G490"/>
  <c r="H490"/>
  <c r="I490"/>
  <c r="G427"/>
  <c r="G433"/>
  <c r="H433"/>
  <c r="I433"/>
  <c r="G434"/>
  <c r="H434"/>
  <c r="I434"/>
  <c r="G435"/>
  <c r="H435"/>
  <c r="I435"/>
  <c r="G436"/>
  <c r="H436"/>
  <c r="I436"/>
  <c r="G437"/>
  <c r="H437"/>
  <c r="I437"/>
  <c r="G438"/>
  <c r="H438"/>
  <c r="I438"/>
  <c r="G439"/>
  <c r="H439"/>
  <c r="I439"/>
  <c r="G440"/>
  <c r="H440"/>
  <c r="I440"/>
  <c r="G441"/>
  <c r="H441"/>
  <c r="I441"/>
  <c r="G442"/>
  <c r="H442"/>
  <c r="I442"/>
  <c r="G443"/>
  <c r="H443"/>
  <c r="I443"/>
  <c r="G444"/>
  <c r="H444"/>
  <c r="I444"/>
  <c r="G445"/>
  <c r="H445"/>
  <c r="I445"/>
  <c r="G446"/>
  <c r="H446"/>
  <c r="I446"/>
  <c r="G447"/>
  <c r="H447"/>
  <c r="I447"/>
  <c r="G448"/>
  <c r="H448"/>
  <c r="I448"/>
  <c r="G449"/>
  <c r="H449"/>
  <c r="I449"/>
  <c r="G450"/>
  <c r="H450"/>
  <c r="I450"/>
  <c r="G451"/>
  <c r="H451"/>
  <c r="I451"/>
  <c r="G452"/>
  <c r="H452"/>
  <c r="I452"/>
  <c r="G326"/>
  <c r="I326"/>
  <c r="G327"/>
  <c r="H327"/>
  <c r="I327"/>
  <c r="G328"/>
  <c r="H328"/>
  <c r="I328"/>
  <c r="G329"/>
  <c r="H329"/>
  <c r="I329"/>
  <c r="G343"/>
  <c r="H343"/>
  <c r="I343"/>
  <c r="G344"/>
  <c r="H344"/>
  <c r="I344"/>
  <c r="I353"/>
  <c r="G270"/>
  <c r="H270"/>
  <c r="I270"/>
  <c r="G271"/>
  <c r="H271"/>
  <c r="I271"/>
  <c r="I212"/>
  <c r="I213"/>
  <c r="I214"/>
  <c r="I215"/>
  <c r="I216"/>
  <c r="I217"/>
  <c r="I235"/>
  <c r="I209"/>
  <c r="I236"/>
  <c r="I93"/>
  <c r="G101"/>
  <c r="H101"/>
  <c r="I101"/>
  <c r="G103"/>
  <c r="H103"/>
  <c r="I103"/>
  <c r="I995"/>
  <c r="H995"/>
  <c r="G995"/>
  <c r="I990"/>
  <c r="H990"/>
  <c r="G990"/>
  <c r="I989"/>
  <c r="H989"/>
  <c r="G989"/>
  <c r="I988"/>
  <c r="H988"/>
  <c r="G988"/>
  <c r="I987"/>
  <c r="H987"/>
  <c r="G987"/>
  <c r="I986"/>
  <c r="H986"/>
  <c r="G986"/>
  <c r="I985"/>
  <c r="H985"/>
  <c r="G985"/>
  <c r="I984"/>
  <c r="H984"/>
  <c r="G984"/>
  <c r="I983"/>
  <c r="H983"/>
  <c r="G983"/>
  <c r="I982"/>
  <c r="H982"/>
  <c r="G982"/>
  <c r="I981"/>
  <c r="H981"/>
  <c r="G981"/>
  <c r="I980"/>
  <c r="H980"/>
  <c r="G980"/>
  <c r="I979"/>
  <c r="H979"/>
  <c r="G979"/>
  <c r="I978"/>
  <c r="H978"/>
  <c r="G978"/>
  <c r="I977"/>
  <c r="H977"/>
  <c r="G977"/>
  <c r="I976"/>
  <c r="H976"/>
  <c r="G976"/>
  <c r="I975"/>
  <c r="H975"/>
  <c r="G975"/>
  <c r="I974"/>
  <c r="H974"/>
  <c r="G974"/>
  <c r="I973"/>
  <c r="H973"/>
  <c r="G973"/>
  <c r="I972"/>
  <c r="H972"/>
  <c r="G972"/>
  <c r="I915"/>
  <c r="H915"/>
  <c r="G915"/>
  <c r="G901" s="1"/>
  <c r="I914"/>
  <c r="H914"/>
  <c r="G914"/>
  <c r="I913"/>
  <c r="H913"/>
  <c r="G913"/>
  <c r="I912"/>
  <c r="H912"/>
  <c r="G912"/>
  <c r="I911"/>
  <c r="H911"/>
  <c r="G911"/>
  <c r="I910"/>
  <c r="H910"/>
  <c r="G910"/>
  <c r="I909"/>
  <c r="H909"/>
  <c r="G909"/>
  <c r="I908"/>
  <c r="H908"/>
  <c r="G908"/>
  <c r="I862"/>
  <c r="H862"/>
  <c r="G862"/>
  <c r="I835"/>
  <c r="H835"/>
  <c r="G835"/>
  <c r="I834"/>
  <c r="H834"/>
  <c r="G834"/>
  <c r="I806"/>
  <c r="H806"/>
  <c r="G806"/>
  <c r="I783"/>
  <c r="H783"/>
  <c r="G783"/>
  <c r="I757"/>
  <c r="H757"/>
  <c r="G757"/>
  <c r="I666"/>
  <c r="H666"/>
  <c r="G666"/>
  <c r="I628"/>
  <c r="H628"/>
  <c r="G628"/>
  <c r="I627"/>
  <c r="H627"/>
  <c r="G627"/>
  <c r="I626"/>
  <c r="H626"/>
  <c r="G626"/>
  <c r="I625"/>
  <c r="H625"/>
  <c r="G625"/>
  <c r="I543"/>
  <c r="I532"/>
  <c r="H532"/>
  <c r="I479"/>
  <c r="H479"/>
  <c r="I432"/>
  <c r="H432"/>
  <c r="G432"/>
  <c r="I431"/>
  <c r="H431"/>
  <c r="G431"/>
  <c r="I430"/>
  <c r="H430"/>
  <c r="G430"/>
  <c r="I429"/>
  <c r="H429"/>
  <c r="G429"/>
  <c r="I428"/>
  <c r="H428"/>
  <c r="G428"/>
  <c r="I427"/>
  <c r="H427"/>
  <c r="I426"/>
  <c r="H426"/>
  <c r="G426"/>
  <c r="I425"/>
  <c r="H425"/>
  <c r="G425"/>
  <c r="I383"/>
  <c r="H383"/>
  <c r="G383"/>
  <c r="I382"/>
  <c r="H382"/>
  <c r="G382"/>
  <c r="I381"/>
  <c r="H381"/>
  <c r="G381"/>
  <c r="I380"/>
  <c r="H380"/>
  <c r="G380"/>
  <c r="I379"/>
  <c r="H379"/>
  <c r="G379"/>
  <c r="I378"/>
  <c r="H378"/>
  <c r="G378"/>
  <c r="I377"/>
  <c r="H377"/>
  <c r="G377"/>
  <c r="I365"/>
  <c r="H365"/>
  <c r="G365"/>
  <c r="I364"/>
  <c r="H364"/>
  <c r="I363"/>
  <c r="H363"/>
  <c r="G363"/>
  <c r="I362"/>
  <c r="H362"/>
  <c r="G362"/>
  <c r="I361"/>
  <c r="H361"/>
  <c r="G361"/>
  <c r="I359"/>
  <c r="H359"/>
  <c r="G359"/>
  <c r="I358"/>
  <c r="H358"/>
  <c r="G358"/>
  <c r="I297"/>
  <c r="H297"/>
  <c r="I296"/>
  <c r="H296"/>
  <c r="G296"/>
  <c r="I295"/>
  <c r="H295"/>
  <c r="I269"/>
  <c r="H269"/>
  <c r="G269"/>
  <c r="I268"/>
  <c r="H268"/>
  <c r="G268"/>
  <c r="I267"/>
  <c r="H267"/>
  <c r="G267"/>
  <c r="I266"/>
  <c r="H266"/>
  <c r="G266"/>
  <c r="I265"/>
  <c r="H265"/>
  <c r="G265"/>
  <c r="I264"/>
  <c r="H264"/>
  <c r="G264"/>
  <c r="I263"/>
  <c r="H263"/>
  <c r="G263"/>
  <c r="I262"/>
  <c r="H262"/>
  <c r="G262"/>
  <c r="I261"/>
  <c r="H261"/>
  <c r="G261"/>
  <c r="I197"/>
  <c r="I138"/>
  <c r="H138"/>
  <c r="I77"/>
  <c r="H77"/>
  <c r="G77"/>
  <c r="I75"/>
  <c r="H75"/>
  <c r="G75"/>
  <c r="I74"/>
  <c r="H74"/>
  <c r="G74"/>
  <c r="I73"/>
  <c r="H73"/>
  <c r="G73"/>
  <c r="I72"/>
  <c r="H72"/>
  <c r="G72"/>
  <c r="I48"/>
  <c r="H48"/>
  <c r="G48"/>
  <c r="I47"/>
  <c r="H47"/>
  <c r="G47"/>
  <c r="I44"/>
  <c r="H44"/>
  <c r="G44"/>
  <c r="I43"/>
  <c r="H43"/>
  <c r="G43"/>
  <c r="I42"/>
  <c r="H42"/>
  <c r="G42"/>
  <c r="I41"/>
  <c r="H41"/>
  <c r="G41"/>
  <c r="I21"/>
  <c r="I20"/>
  <c r="H20"/>
  <c r="F376"/>
  <c r="F317"/>
  <c r="F137"/>
  <c r="D905" l="1"/>
  <c r="G900"/>
  <c r="G896"/>
  <c r="G894"/>
  <c r="G898"/>
  <c r="G895"/>
  <c r="G899"/>
  <c r="G897"/>
  <c r="F905"/>
  <c r="G662"/>
  <c r="H662"/>
  <c r="F374"/>
  <c r="G805"/>
  <c r="G863"/>
  <c r="G756"/>
  <c r="H994"/>
  <c r="F13"/>
  <c r="I994"/>
  <c r="H294"/>
  <c r="G994"/>
  <c r="G602"/>
  <c r="I602"/>
  <c r="H580"/>
  <c r="G580"/>
  <c r="I580"/>
  <c r="G728"/>
  <c r="I40"/>
  <c r="I679"/>
  <c r="I803"/>
  <c r="I728"/>
  <c r="H782"/>
  <c r="H756"/>
  <c r="H778"/>
  <c r="I756"/>
  <c r="I782"/>
  <c r="H679"/>
  <c r="H863"/>
  <c r="I863"/>
  <c r="H728"/>
  <c r="H751"/>
  <c r="H860"/>
  <c r="H965"/>
  <c r="G624"/>
  <c r="G664"/>
  <c r="G715"/>
  <c r="G832"/>
  <c r="G907"/>
  <c r="H664"/>
  <c r="H715"/>
  <c r="H907"/>
  <c r="G778"/>
  <c r="I751"/>
  <c r="I860"/>
  <c r="I965"/>
  <c r="G751"/>
  <c r="G860"/>
  <c r="G965"/>
  <c r="I624"/>
  <c r="I715"/>
  <c r="I832"/>
  <c r="H624"/>
  <c r="I664"/>
  <c r="H805"/>
  <c r="H832"/>
  <c r="I805"/>
  <c r="I907"/>
  <c r="H478"/>
  <c r="E424"/>
  <c r="G424" s="1"/>
  <c r="H424"/>
  <c r="E376"/>
  <c r="G376" s="1"/>
  <c r="D376"/>
  <c r="H357"/>
  <c r="G196"/>
  <c r="H196"/>
  <c r="G892" l="1"/>
  <c r="G893"/>
  <c r="I890"/>
  <c r="H890"/>
  <c r="G357"/>
  <c r="E317"/>
  <c r="E374"/>
  <c r="G374" s="1"/>
  <c r="I830"/>
  <c r="I905"/>
  <c r="I662"/>
  <c r="D374"/>
  <c r="G478"/>
  <c r="G803"/>
  <c r="I531"/>
  <c r="H830"/>
  <c r="I622"/>
  <c r="H803"/>
  <c r="G905"/>
  <c r="G891" s="1"/>
  <c r="I260"/>
  <c r="I258"/>
  <c r="I319"/>
  <c r="H317"/>
  <c r="G830"/>
  <c r="I778"/>
  <c r="H905"/>
  <c r="I709"/>
  <c r="G260"/>
  <c r="G319"/>
  <c r="G531"/>
  <c r="G529"/>
  <c r="H709"/>
  <c r="I357"/>
  <c r="I208"/>
  <c r="G622"/>
  <c r="I478"/>
  <c r="H622"/>
  <c r="H181"/>
  <c r="I181"/>
  <c r="H260"/>
  <c r="H319"/>
  <c r="H376"/>
  <c r="H531"/>
  <c r="I376"/>
  <c r="I424"/>
  <c r="I294"/>
  <c r="I196"/>
  <c r="E137"/>
  <c r="D137"/>
  <c r="D13" s="1"/>
  <c r="G68"/>
  <c r="E40"/>
  <c r="I13" l="1"/>
  <c r="G317"/>
  <c r="H529"/>
  <c r="G40"/>
  <c r="E13"/>
  <c r="G137"/>
  <c r="I529"/>
  <c r="H374"/>
  <c r="I374"/>
  <c r="I317"/>
  <c r="H137"/>
  <c r="I137"/>
  <c r="H68"/>
  <c r="I68"/>
  <c r="H40"/>
  <c r="I15"/>
  <c r="H11" l="1"/>
  <c r="I11"/>
  <c r="G13"/>
  <c r="H13"/>
</calcChain>
</file>

<file path=xl/sharedStrings.xml><?xml version="1.0" encoding="utf-8"?>
<sst xmlns="http://schemas.openxmlformats.org/spreadsheetml/2006/main" count="2545" uniqueCount="1368">
  <si>
    <t>Создание информационных центров в библиотеках района</t>
  </si>
  <si>
    <t>Всего по программе:</t>
  </si>
  <si>
    <t>-</t>
  </si>
  <si>
    <t>Сводный отчет о реализации муниципальных программ Северо-Енисейского района</t>
  </si>
  <si>
    <t>Всего по всем муниципальным программам:</t>
  </si>
  <si>
    <t>в том числе по подпрограммам и мероприятиям:</t>
  </si>
  <si>
    <t>Подпрограмма 1 "Обеспечение жизнедеятельности образовательных учреждений"</t>
  </si>
  <si>
    <t>Подпрограмма 2. "Одаренные дети"</t>
  </si>
  <si>
    <t>Организация проведения и обеспечение участия одаренных детей разных возрастных категорий в мероприятиях различных уровней</t>
  </si>
  <si>
    <t>КВСР</t>
  </si>
  <si>
    <t>КЦСР</t>
  </si>
  <si>
    <t>Подпрограмма 3. "Сохранение и укрепление здоровья детей"</t>
  </si>
  <si>
    <t>444</t>
  </si>
  <si>
    <t>Подпрограмма 4. "Развитие дошкольного, общего и дополнительного образования"</t>
  </si>
  <si>
    <t>452</t>
  </si>
  <si>
    <t>Подпрограмма 5. "Обеспечение реализации муниципальной программы"</t>
  </si>
  <si>
    <t>Подпрограмма 1. "Модернизация,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района"</t>
  </si>
  <si>
    <t>441</t>
  </si>
  <si>
    <t>Подпрограмма 3. "Доступность коммунально-бытовых услуг для населения Северо-Енисейского района"</t>
  </si>
  <si>
    <t>Подпрограмма 1. "Обеспечение предупреждения возникновения и развития чрезвычайных ситуаций природного и техногенного характера"</t>
  </si>
  <si>
    <t>Подпрограмма 1.  "Сохранение культурного наследия"</t>
  </si>
  <si>
    <t>Комплектование библиотечного фонда</t>
  </si>
  <si>
    <t>Создание временных экспозиций и выставок</t>
  </si>
  <si>
    <t>Подпрограмма 2. "Поддержка искусства и народного творчества"</t>
  </si>
  <si>
    <t>Подпрограмма 1. "Развитие массовой физической культуры и спорта"</t>
  </si>
  <si>
    <t>Пропаганда здорового образа жизни среди населения Северо-Енисейского района</t>
  </si>
  <si>
    <t>Подпрограмма 2. "Развитие молодежной политики в районе"</t>
  </si>
  <si>
    <t>445</t>
  </si>
  <si>
    <t>Подпрограмма 1. "Дороги Северо-Енисейского района"</t>
  </si>
  <si>
    <t>Подпрограмма 3. "Развитие транспортного комплекса Северо-Енисейского района"</t>
  </si>
  <si>
    <t>Подпрограмма 2. "Повышение безопасности дорожного движения в Северо-Енисейском районе"</t>
  </si>
  <si>
    <t>Подпрограмма 1. "Создание условий для обеспечения населения района услугами торговли"</t>
  </si>
  <si>
    <t>Подпрограмма 4. "Развитие среднеэтажного и малоэтажного жилищного строительства в Северо-Енисейском районе"</t>
  </si>
  <si>
    <t>Подпрограмма 6. "Реализация мероприятий в области градостроительной деятельности на территории Северо-Енисейского района"</t>
  </si>
  <si>
    <t>Подпрограмма 7. "Обеспечение условий реализации муниципальной программы"</t>
  </si>
  <si>
    <t>Подпрограмма 1. "Открытость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вопросам"</t>
  </si>
  <si>
    <t>Подпрограмма 1. "Повышение эффективности управления муниципальным имуществом, содержание и техническое обслуживание муниципального имущества"</t>
  </si>
  <si>
    <t>Подпрограмма 2. "Реализация мероприятий в области земельных отношений и природопользования"</t>
  </si>
  <si>
    <t>Работы по благоустройству и озеленению</t>
  </si>
  <si>
    <t>Подпрограмма 1. "Благоустройство территории района"</t>
  </si>
  <si>
    <t>Наименование муниципальной программы, подпрограммы, мероприятия</t>
  </si>
  <si>
    <t>Выполнено</t>
  </si>
  <si>
    <t>Подпрограмма 5. "Капитальный ремонт муниципальных жилых помещений и общего имущества в многоквартирных домах, расположенных на территории Северо-Енисейского района"</t>
  </si>
  <si>
    <t>440</t>
  </si>
  <si>
    <t>Расходы на служебные командировки</t>
  </si>
  <si>
    <t>Расходы, связанные со служебными командировками</t>
  </si>
  <si>
    <t>Расходы на исполнение судебных актов, предусматривающих обращения взыскания на средства бюджета Северо-Енисейского района по денежным обязательствам муниципальных учреждений</t>
  </si>
  <si>
    <t>Расходы на проведение текущего ремонта</t>
  </si>
  <si>
    <t>Изготовление и прокат видео и телевизионной информации для населения района</t>
  </si>
  <si>
    <t>Проведение циклов мероприятий культурно-досугового характера</t>
  </si>
  <si>
    <t>Модернизация библиотек района</t>
  </si>
  <si>
    <t>Проведение районного фестиваля «Хлебосольный край» к празднованию Дня металлурга в Северо-Енисейском районе</t>
  </si>
  <si>
    <t>Организация и проведение физкультурных и комплексных спортивных мероприятий среди лиц средних и старших групп населенных пунктов района</t>
  </si>
  <si>
    <t>Проведение физкультурно-спортивных мероприятий с маломобильной категорией населения</t>
  </si>
  <si>
    <t>Возмещение части затрат гражданам, ведущим подсобное хозяйство на территории Северо-Енисейского района</t>
  </si>
  <si>
    <t>Подпрограмма 2. "Обеспечение реализации муниципальной программы и прочие мероприятия"</t>
  </si>
  <si>
    <t>Оформление технической и кадастровой документации на объекты недвижимости муниципальной собственности (жилищный фонд, нежилые помещения, здания, строения, сооружения, объекты внешнего благоустройства, объекты инженерной инфраструктуры), бесхозяйные объекты и объекты, принимаемые в муниципальную собственность</t>
  </si>
  <si>
    <t>Определение рыночной стоимости объектов муниципальной собственности</t>
  </si>
  <si>
    <t>Средства бюджета для уплаты обязательных взносов на капитальный ремонт общего имущества многоквартирных домов в муниципальной собственности</t>
  </si>
  <si>
    <t>Проведение поверки индивидуальных (квартирных) приборов учета горячей и холодной воды, установленных в жилых помещениях, принадлежащих муниципальному образованию Северо-Енисейский район на праве собственности</t>
  </si>
  <si>
    <t>Приобретение и установка окон и входных дверей</t>
  </si>
  <si>
    <t>Оплата труда и начисления на оплату труда</t>
  </si>
  <si>
    <t>0240188000</t>
  </si>
  <si>
    <t>Гарантии и компенсации для лиц, работающих в Северо-Енисейском районе</t>
  </si>
  <si>
    <t>0240188010</t>
  </si>
  <si>
    <t>Услуги связи</t>
  </si>
  <si>
    <t>0240188030</t>
  </si>
  <si>
    <t>Транспортные услуги</t>
  </si>
  <si>
    <t>0240188040</t>
  </si>
  <si>
    <t>Коммунальные услуги</t>
  </si>
  <si>
    <t>0240188050</t>
  </si>
  <si>
    <t>Прочие расходы</t>
  </si>
  <si>
    <t>0240188070</t>
  </si>
  <si>
    <t>Увеличение стоимости основных средств</t>
  </si>
  <si>
    <t>0240188080</t>
  </si>
  <si>
    <t>Увеличение стоимости материальных запасов</t>
  </si>
  <si>
    <t>0240188090</t>
  </si>
  <si>
    <t>Транспортные расходы</t>
  </si>
  <si>
    <t>0250289030</t>
  </si>
  <si>
    <t>0240075640</t>
  </si>
  <si>
    <t>0240075560</t>
  </si>
  <si>
    <t>0240075540</t>
  </si>
  <si>
    <t>0240074090</t>
  </si>
  <si>
    <t>0240074080</t>
  </si>
  <si>
    <t>0240000000</t>
  </si>
  <si>
    <t>0230080410</t>
  </si>
  <si>
    <t>0230080140</t>
  </si>
  <si>
    <t>0230000000</t>
  </si>
  <si>
    <t>0220080070</t>
  </si>
  <si>
    <t>0210087350</t>
  </si>
  <si>
    <t>0210082230</t>
  </si>
  <si>
    <t>0210080510</t>
  </si>
  <si>
    <t>0210080500</t>
  </si>
  <si>
    <t>0210080370</t>
  </si>
  <si>
    <t>0210080040</t>
  </si>
  <si>
    <t>0210000000</t>
  </si>
  <si>
    <t>0200000000</t>
  </si>
  <si>
    <t>0440075700</t>
  </si>
  <si>
    <t>0430000000</t>
  </si>
  <si>
    <t>0410000000</t>
  </si>
  <si>
    <t>0400000000</t>
  </si>
  <si>
    <t>0440081520</t>
  </si>
  <si>
    <t>0440081540</t>
  </si>
  <si>
    <t>0440081560</t>
  </si>
  <si>
    <t>0440081570</t>
  </si>
  <si>
    <t>0440081580</t>
  </si>
  <si>
    <t>0440081590</t>
  </si>
  <si>
    <t>0440081600</t>
  </si>
  <si>
    <t>0440081610</t>
  </si>
  <si>
    <t>0440087810</t>
  </si>
  <si>
    <t>0500000000</t>
  </si>
  <si>
    <t>0510000000</t>
  </si>
  <si>
    <t>0510188000</t>
  </si>
  <si>
    <t>0510188010</t>
  </si>
  <si>
    <t>0510188030</t>
  </si>
  <si>
    <t>0510188050</t>
  </si>
  <si>
    <t>0510188060</t>
  </si>
  <si>
    <t>0510188070</t>
  </si>
  <si>
    <t>0510188090</t>
  </si>
  <si>
    <t>0520000000</t>
  </si>
  <si>
    <t>Подпрограмма 2. "Обеспечение первичных мер пожарной безопасности в населенных пунктах района"</t>
  </si>
  <si>
    <t>0520074120</t>
  </si>
  <si>
    <t>0520082090</t>
  </si>
  <si>
    <t>0520082100</t>
  </si>
  <si>
    <t>0520082170</t>
  </si>
  <si>
    <t>0520082180</t>
  </si>
  <si>
    <t>05200S4120</t>
  </si>
  <si>
    <t>0800000000</t>
  </si>
  <si>
    <t>0810000000</t>
  </si>
  <si>
    <t>0810082300</t>
  </si>
  <si>
    <t>0810082310</t>
  </si>
  <si>
    <t>0810082320</t>
  </si>
  <si>
    <t>0810082340</t>
  </si>
  <si>
    <t>0810082360</t>
  </si>
  <si>
    <t>0810188010</t>
  </si>
  <si>
    <t>0810188020</t>
  </si>
  <si>
    <t>0810188030</t>
  </si>
  <si>
    <t>0810188040</t>
  </si>
  <si>
    <t>0810188050</t>
  </si>
  <si>
    <t>0810188070</t>
  </si>
  <si>
    <t>0810188090</t>
  </si>
  <si>
    <t>Оплата труда и начисление на оплату труда</t>
  </si>
  <si>
    <t>0810188100</t>
  </si>
  <si>
    <t>0810188110</t>
  </si>
  <si>
    <t>0810188120</t>
  </si>
  <si>
    <t>0810188130</t>
  </si>
  <si>
    <t>0810188140</t>
  </si>
  <si>
    <t>0810188150</t>
  </si>
  <si>
    <t>0810188170</t>
  </si>
  <si>
    <t>0810188180</t>
  </si>
  <si>
    <t>0810188190</t>
  </si>
  <si>
    <t>0820000000</t>
  </si>
  <si>
    <t>Музыкальная гостиная</t>
  </si>
  <si>
    <t>0820082330</t>
  </si>
  <si>
    <t>0820082410</t>
  </si>
  <si>
    <t>0820082510</t>
  </si>
  <si>
    <t>0820082580</t>
  </si>
  <si>
    <t>0820082620</t>
  </si>
  <si>
    <t>0820082640</t>
  </si>
  <si>
    <t>0820188000</t>
  </si>
  <si>
    <t>0820188010</t>
  </si>
  <si>
    <t>0820188020</t>
  </si>
  <si>
    <t>0820188030</t>
  </si>
  <si>
    <t>0820188040</t>
  </si>
  <si>
    <t>0820188050</t>
  </si>
  <si>
    <t>0820188070</t>
  </si>
  <si>
    <t>0820188080</t>
  </si>
  <si>
    <t>0820188090</t>
  </si>
  <si>
    <t>0820188100</t>
  </si>
  <si>
    <t>0820188110</t>
  </si>
  <si>
    <t>0830289000</t>
  </si>
  <si>
    <t>0830289010</t>
  </si>
  <si>
    <t>0830289020</t>
  </si>
  <si>
    <t>0910083000</t>
  </si>
  <si>
    <t>0910083010</t>
  </si>
  <si>
    <t>0910083040</t>
  </si>
  <si>
    <t>0910083050</t>
  </si>
  <si>
    <t>0910083060</t>
  </si>
  <si>
    <t>0910083070</t>
  </si>
  <si>
    <t>0920074560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</si>
  <si>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</si>
  <si>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09200S4560</t>
  </si>
  <si>
    <t>0920188000</t>
  </si>
  <si>
    <t>0920188020</t>
  </si>
  <si>
    <t>0920188030</t>
  </si>
  <si>
    <t>0920188040</t>
  </si>
  <si>
    <t>0920188050</t>
  </si>
  <si>
    <t>0920188070</t>
  </si>
  <si>
    <t>0920188080</t>
  </si>
  <si>
    <t>0920188090</t>
  </si>
  <si>
    <t>0920000000</t>
  </si>
  <si>
    <t>0910000000</t>
  </si>
  <si>
    <t>0900000000</t>
  </si>
  <si>
    <t>1220000000</t>
  </si>
  <si>
    <t>1230000000</t>
  </si>
  <si>
    <t>1210000000</t>
  </si>
  <si>
    <t>1510000000</t>
  </si>
  <si>
    <t>1540000000</t>
  </si>
  <si>
    <t>1510084000</t>
  </si>
  <si>
    <t>1540084030</t>
  </si>
  <si>
    <t>1600000000</t>
  </si>
  <si>
    <t>1640000000</t>
  </si>
  <si>
    <t>1650000000</t>
  </si>
  <si>
    <t>1660000000</t>
  </si>
  <si>
    <t>1670188000</t>
  </si>
  <si>
    <t>1670188010</t>
  </si>
  <si>
    <t>1670188020</t>
  </si>
  <si>
    <t>1670188030</t>
  </si>
  <si>
    <t>1670188050</t>
  </si>
  <si>
    <t>1670188060</t>
  </si>
  <si>
    <t>1670188070</t>
  </si>
  <si>
    <t>1820289000</t>
  </si>
  <si>
    <t>1820289010</t>
  </si>
  <si>
    <t>1820289020</t>
  </si>
  <si>
    <t>1820289030</t>
  </si>
  <si>
    <t>1820289070</t>
  </si>
  <si>
    <t>1820289080</t>
  </si>
  <si>
    <t>1820289090</t>
  </si>
  <si>
    <t>1820000000</t>
  </si>
  <si>
    <t>2010085500</t>
  </si>
  <si>
    <t>2010085510</t>
  </si>
  <si>
    <t>2010188000</t>
  </si>
  <si>
    <t>2010188010</t>
  </si>
  <si>
    <t>2010188020</t>
  </si>
  <si>
    <t>2010188030</t>
  </si>
  <si>
    <t>2010188040</t>
  </si>
  <si>
    <t>2010188050</t>
  </si>
  <si>
    <t>2010188070</t>
  </si>
  <si>
    <t>2110000000</t>
  </si>
  <si>
    <t>2110085550</t>
  </si>
  <si>
    <t>2110085560</t>
  </si>
  <si>
    <t>2110085570</t>
  </si>
  <si>
    <t>2110085710</t>
  </si>
  <si>
    <t>Оплата расходов управляющей организации по содержанию и текущему ремонту общего имущества многоквартирных домов, отоплению, в которых расположены пустующие жилые муниципальные помещения</t>
  </si>
  <si>
    <t>2110085720</t>
  </si>
  <si>
    <t>2110289000</t>
  </si>
  <si>
    <t>2110289010</t>
  </si>
  <si>
    <t>2110289020</t>
  </si>
  <si>
    <t>2110289070</t>
  </si>
  <si>
    <t>2110289080</t>
  </si>
  <si>
    <t>2110289090</t>
  </si>
  <si>
    <t>2120085580</t>
  </si>
  <si>
    <t>2120085590</t>
  </si>
  <si>
    <t>Подпрограмма 3. "Строительство, реконструкция, капитальный ремонт и техническое оснащение муниципальных объектов административно-социальной сферы"</t>
  </si>
  <si>
    <t>2120000000</t>
  </si>
  <si>
    <t>2130000000</t>
  </si>
  <si>
    <t>2210086010</t>
  </si>
  <si>
    <t>2210086020</t>
  </si>
  <si>
    <t>2210086040</t>
  </si>
  <si>
    <t>2210086050</t>
  </si>
  <si>
    <t>2210086060</t>
  </si>
  <si>
    <t>2210086070</t>
  </si>
  <si>
    <t>2210086170</t>
  </si>
  <si>
    <t>2210086190</t>
  </si>
  <si>
    <t>2210086200</t>
  </si>
  <si>
    <t>2210086220</t>
  </si>
  <si>
    <t>2210086230</t>
  </si>
  <si>
    <t>2210086240</t>
  </si>
  <si>
    <t>2210086250</t>
  </si>
  <si>
    <t>2210086730</t>
  </si>
  <si>
    <t>2230086260</t>
  </si>
  <si>
    <t>2230086270</t>
  </si>
  <si>
    <t>2230086280</t>
  </si>
  <si>
    <t>2230086290</t>
  </si>
  <si>
    <t>2230086300</t>
  </si>
  <si>
    <t>2230086310</t>
  </si>
  <si>
    <t>2230086320</t>
  </si>
  <si>
    <t>2230086330</t>
  </si>
  <si>
    <t>2230086450</t>
  </si>
  <si>
    <t>2230086460</t>
  </si>
  <si>
    <t>2230086470</t>
  </si>
  <si>
    <t>2230086480</t>
  </si>
  <si>
    <t>2230086490</t>
  </si>
  <si>
    <t>2230086500</t>
  </si>
  <si>
    <t>2230086510</t>
  </si>
  <si>
    <t>2230086520</t>
  </si>
  <si>
    <t>2230086530</t>
  </si>
  <si>
    <t>2240086580</t>
  </si>
  <si>
    <t>2250075180</t>
  </si>
  <si>
    <t>2250000000</t>
  </si>
  <si>
    <t>2240000000</t>
  </si>
  <si>
    <t xml:space="preserve">Подпрограмма 5. "Обеспечение реализации муниципальной программы </t>
  </si>
  <si>
    <t>0230075660</t>
  </si>
  <si>
    <t>Иные выплаты персоналу учреждений, за исключением фонда оплаты труда</t>
  </si>
  <si>
    <t>0910188000</t>
  </si>
  <si>
    <t>0910188010</t>
  </si>
  <si>
    <t>0910188020</t>
  </si>
  <si>
    <t>0910188030</t>
  </si>
  <si>
    <t>0910188040</t>
  </si>
  <si>
    <t>0910188050</t>
  </si>
  <si>
    <t>0910188070</t>
  </si>
  <si>
    <t>0910188080</t>
  </si>
  <si>
    <t>0910188090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</si>
  <si>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</si>
  <si>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0920080072</t>
  </si>
  <si>
    <t>0920188001</t>
  </si>
  <si>
    <t>0950000000</t>
  </si>
  <si>
    <t>0950289000</t>
  </si>
  <si>
    <t>0950289010</t>
  </si>
  <si>
    <t>Расходы по подготовке проектов капитальных ремонтов объектов муниципальной собственности Северо-Енисейского района</t>
  </si>
  <si>
    <t>Расходы на проверку достоверности определения сметной стоимости капитального ремонта объектов муниципальной собственности Северо-Енисейского района</t>
  </si>
  <si>
    <t>Проведение районного фестиваля «Праздник Терпсихоры»</t>
  </si>
  <si>
    <t>0820080215</t>
  </si>
  <si>
    <t>0820080216</t>
  </si>
  <si>
    <t>0820082450</t>
  </si>
  <si>
    <t>Проведение цикла мероприятий, посвященных народным гуляниям «Открытие снежного городка»</t>
  </si>
  <si>
    <t>Проведение мероприятий, посвященных празднованию Дня Победы</t>
  </si>
  <si>
    <t>Проведение мероприятий, посвященных Дню памяти и скорби</t>
  </si>
  <si>
    <t>Подпрограмма 3. «Обеспечение содержания (эксплуатации) имущества муниципальных учреждений Северо-Енисейского района»</t>
  </si>
  <si>
    <t>0840000000</t>
  </si>
  <si>
    <t>0840188000</t>
  </si>
  <si>
    <t>0840188020</t>
  </si>
  <si>
    <t>0840188070</t>
  </si>
  <si>
    <t>0840188080</t>
  </si>
  <si>
    <t>0840188090</t>
  </si>
  <si>
    <t>0410080215</t>
  </si>
  <si>
    <t>0410080216</t>
  </si>
  <si>
    <t>1650080215</t>
  </si>
  <si>
    <t>1650080216</t>
  </si>
  <si>
    <t>2130080215</t>
  </si>
  <si>
    <t>2130080216</t>
  </si>
  <si>
    <t>8  (гр. 4- гр. 6)</t>
  </si>
  <si>
    <t>Текущие ремонты учреждений</t>
  </si>
  <si>
    <t>0210080216</t>
  </si>
  <si>
    <t>459</t>
  </si>
  <si>
    <t>Организация и проведение районных физкультурно-спортивных мероприятий на территории Северо-Енисейского района</t>
  </si>
  <si>
    <t>1670000000</t>
  </si>
  <si>
    <t>Приобретение и установка индивидуальных (квартирных) приборов учета горячей и холодной воды, электросчетчиков для обеспечения жилых помещений муниципального жилого фонда</t>
  </si>
  <si>
    <t>2110080275</t>
  </si>
  <si>
    <t>Содержание кладбища, гп Северо-Енисейский</t>
  </si>
  <si>
    <t>Содержание кладбища, п. Тея</t>
  </si>
  <si>
    <t>Содержание кладбища, п. Вангаш</t>
  </si>
  <si>
    <t>Содержание кладбища, п. Брянка</t>
  </si>
  <si>
    <t>Содержание кладбища, п. Вельмо</t>
  </si>
  <si>
    <t>Устройство и демонтаж зимнего городка, п. Брянка</t>
  </si>
  <si>
    <t>Устройство и демонтаж зимнего городка, гп Северо-Енисейский</t>
  </si>
  <si>
    <t>Устройство и демонтаж зимнего городка, п. Вангаш</t>
  </si>
  <si>
    <t>Устройство и демонтаж зимнего городка, п. Новая Калами</t>
  </si>
  <si>
    <t>Устройство и демонтаж зимнего городка, п. Тея</t>
  </si>
  <si>
    <t>Устройство и демонтаж зимнего городка, п. Вельмо</t>
  </si>
  <si>
    <t>2210086640</t>
  </si>
  <si>
    <t>0440000000</t>
  </si>
  <si>
    <t>0810188000</t>
  </si>
  <si>
    <t>0840188010</t>
  </si>
  <si>
    <t>0840188030</t>
  </si>
  <si>
    <t>0840188040</t>
  </si>
  <si>
    <t>Приобретение комплектов технологического оборудования для пищеблоков</t>
  </si>
  <si>
    <t>0210080010</t>
  </si>
  <si>
    <t>0210080215</t>
  </si>
  <si>
    <t>0230076490</t>
  </si>
  <si>
    <t>0240075880</t>
  </si>
  <si>
    <t>Расходы на получение технических условий для технологического присоединения к сетям электроснабжения для подготовки проектной документации на строительство объектов муниципальной собственности Северо-Енисейского района</t>
  </si>
  <si>
    <t>Подпрограмма 2. «Чистая вода Северо-Енисейского района»</t>
  </si>
  <si>
    <t>0420000000</t>
  </si>
  <si>
    <t>Приобретение первичных средств пожаротушения, противопожарного инвентаря, знаков пожарной безопасности</t>
  </si>
  <si>
    <t>0520082130</t>
  </si>
  <si>
    <t>0920080073</t>
  </si>
  <si>
    <t>0920080074</t>
  </si>
  <si>
    <t>1660086664</t>
  </si>
  <si>
    <t>1660086665</t>
  </si>
  <si>
    <t>Подпрограмма 1. «Управление муниципальным долгом Северо-Енисейского района»</t>
  </si>
  <si>
    <t>1800000000</t>
  </si>
  <si>
    <t>Расходы на обслуживание муниципального долга</t>
  </si>
  <si>
    <t>1810085400</t>
  </si>
  <si>
    <t>Производство и распространение материалов органов местного самоуправления в газете «Северо-Енисейский Вестник» и ее приложениях</t>
  </si>
  <si>
    <t>Производство и размещение материалов о деятельности и решениях органов местного самоуправления, иной социально-значимой информации в газете «Северо-Енисейский Вестник» и ее приложениях</t>
  </si>
  <si>
    <t>2010188080</t>
  </si>
  <si>
    <t>2010188090</t>
  </si>
  <si>
    <t>2210086681</t>
  </si>
  <si>
    <t>2210086820</t>
  </si>
  <si>
    <t>Подпрограмма 1. «Формирование комфортной городской (сельской) среды Северо-Енисейского района»</t>
  </si>
  <si>
    <t>Благоустройство дворовых территорий многоквартирных домов за счет прочих безвозмездных поступлений в бюджеты муниципальных районов</t>
  </si>
  <si>
    <t>2400000000</t>
  </si>
  <si>
    <t>2410080404</t>
  </si>
  <si>
    <t>Гастрольная деятельность творческих коллективов района</t>
  </si>
  <si>
    <t>0820080323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</si>
  <si>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капитального ремонта здания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</si>
  <si>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капитальный ремонт здания муниципального бюджетного общеобразовательного учреждения «Брянковская средняя школа № 5», ул. Школьная, 42, п. Брянка</t>
  </si>
  <si>
    <t>Софинансирование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 (замена покрытия кровли МБДОУ № 5)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</si>
  <si>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</si>
  <si>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Работы, услуги по содержанию имущества</t>
  </si>
  <si>
    <t>0240188061</t>
  </si>
  <si>
    <t>профинансировано (тыс.руб.)</t>
  </si>
  <si>
    <t>освоено (тыс.руб.)</t>
  </si>
  <si>
    <t>остаток (тыс.руб.)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</si>
  <si>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</si>
  <si>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</si>
  <si>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</si>
  <si>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 по организации водоснабжения населения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</si>
  <si>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Подпрограмма 4. «Энергосбережение и повышение энергетической эффективности в Северо-Енисейском районе»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</si>
  <si>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</si>
  <si>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0430075770</t>
  </si>
  <si>
    <t>0510188061</t>
  </si>
  <si>
    <t>Ремонт и обслуживание сетей противопожарного водопровода</t>
  </si>
  <si>
    <t>Очистка от снега подъездов к противопожарному водоснабжению (пожарным водоемам, пирсам, гидрантам)</t>
  </si>
  <si>
    <t>Изготовление печатной продукции на тему исполнения первичных мер пожарной безопасности для населения района</t>
  </si>
  <si>
    <t>0520082070</t>
  </si>
  <si>
    <t>Подпрограмма 3 «Профилактика правонарушений в районе»</t>
  </si>
  <si>
    <t>0530000000</t>
  </si>
  <si>
    <t>0530080336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</si>
  <si>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</si>
  <si>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</si>
  <si>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</si>
  <si>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0810080215</t>
  </si>
  <si>
    <t>0810080216</t>
  </si>
  <si>
    <t>08100S4880</t>
  </si>
  <si>
    <t>0810188061</t>
  </si>
  <si>
    <t>0810188161</t>
  </si>
  <si>
    <t>0820188061</t>
  </si>
  <si>
    <t>0840188061</t>
  </si>
  <si>
    <t>0910188061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</si>
  <si>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</si>
  <si>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</si>
  <si>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</si>
  <si>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0920188061</t>
  </si>
  <si>
    <t>1230080299</t>
  </si>
  <si>
    <t>Подпрограмма 1. «Стимулирование жилищного строительства на территории Северо-Енисейского района»</t>
  </si>
  <si>
    <t>1610000000</t>
  </si>
  <si>
    <t>Подпрограмма 3. «Улучшение жилищных условий отдельных категорий граждан, проживающих на территории Северо-Енисейского района»</t>
  </si>
  <si>
    <t>1630000000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</si>
  <si>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</si>
  <si>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</si>
  <si>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Выполнение работ по описанию границ населенных пунктов, границ территориальных зон, границ зон с особыми условиями использования территории, установленных в Правилах землепользования и застройки территории Северо-Енисейского района для внесения сведений о них в ЕГРН</t>
  </si>
  <si>
    <t>1670188061</t>
  </si>
  <si>
    <t>1820289061</t>
  </si>
  <si>
    <t>2010188061</t>
  </si>
  <si>
    <t>Расходы по подготовке проектов на снос аварийных объектов муниципальной собственности Северо-Енисейского района</t>
  </si>
  <si>
    <t>Содержание кладбища, п. Новая Калами</t>
  </si>
  <si>
    <t>2210080192</t>
  </si>
  <si>
    <t>2210086030</t>
  </si>
  <si>
    <t>Отдельное мероприятие 1. «Поддержка проектов и мероприятий по благоустройству территории района»</t>
  </si>
  <si>
    <t>2230080191</t>
  </si>
  <si>
    <t>2230080192</t>
  </si>
  <si>
    <t>2230080193</t>
  </si>
  <si>
    <t>2230080195</t>
  </si>
  <si>
    <t>2230080206</t>
  </si>
  <si>
    <t>2230080207</t>
  </si>
  <si>
    <t>Отдельное мероприятие 3. «Субсидия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морг»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</si>
  <si>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</si>
  <si>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>Приложение к письму администрации Северо-Енисейского  района                          
 от                               №</t>
  </si>
  <si>
    <t>454</t>
  </si>
  <si>
    <t>455</t>
  </si>
  <si>
    <t>456</t>
  </si>
  <si>
    <t>457</t>
  </si>
  <si>
    <t>0240053030</t>
  </si>
  <si>
    <t>0240075630</t>
  </si>
  <si>
    <t>02400S5630</t>
  </si>
  <si>
    <t>0410080526</t>
  </si>
  <si>
    <t>Строительство водозабора подземных вод гп Северо-Енисейский</t>
  </si>
  <si>
    <t>0420081510</t>
  </si>
  <si>
    <t>Подпрограмма 5. «Участие в организации деятельности по обращению с твердыми коммунальными отходами на территории Северо-Енисейского района»</t>
  </si>
  <si>
    <t>0460000000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</si>
  <si>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</si>
  <si>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</si>
  <si>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05100S4130</t>
  </si>
  <si>
    <t>0510188080</t>
  </si>
  <si>
    <t>0810082370</t>
  </si>
  <si>
    <t>0810188080</t>
  </si>
  <si>
    <t>Подпрограмма 4. «Обеспечение реализации муниципальной программы»</t>
  </si>
  <si>
    <t>0830000000</t>
  </si>
  <si>
    <t>Расходы на проведение лабораторных исследований и независимой экспертизы качества асфальтобетонной смеси применяемой при ремонте улично-дорожной сети населенных пунктов Северо-Енисейского района</t>
  </si>
  <si>
    <t>1210080544</t>
  </si>
  <si>
    <t>Обеспечение функций, возложенных на органы местного самоуправления по организации транспортного обслуживания населения в границах района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</si>
  <si>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</si>
  <si>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1220080531</t>
  </si>
  <si>
    <t>1220083531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</si>
  <si>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</si>
  <si>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1640080377</t>
  </si>
  <si>
    <t>1640080386</t>
  </si>
  <si>
    <t>Приобретение, доставка, хранение и установка баннеров, аншлагов, флагов, гирлянд и прочей баннерной продукции, п. Новая Калами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</si>
  <si>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</si>
  <si>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</si>
  <si>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Софинансирование субсидии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</si>
  <si>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2410074590</t>
  </si>
  <si>
    <t>24100S4590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</si>
  <si>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</si>
  <si>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</si>
  <si>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2500000000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</si>
  <si>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</si>
  <si>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2510076040</t>
  </si>
  <si>
    <t>2510289000</t>
  </si>
  <si>
    <t>2510289010</t>
  </si>
  <si>
    <t>2510389000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</si>
  <si>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</si>
  <si>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</si>
  <si>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</si>
  <si>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2520002890</t>
  </si>
  <si>
    <t>2520389000</t>
  </si>
  <si>
    <t>Подпрограмма 3. «Реализация дополнительных мер социальной поддержки граждан»</t>
  </si>
  <si>
    <t>2530000000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</si>
  <si>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</si>
  <si>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</si>
  <si>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</si>
  <si>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</si>
  <si>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</si>
  <si>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</si>
  <si>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</si>
  <si>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</si>
  <si>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</si>
  <si>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</si>
  <si>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2530080506</t>
  </si>
  <si>
    <t>2530080507</t>
  </si>
  <si>
    <t>2530080508</t>
  </si>
  <si>
    <t>2530080509</t>
  </si>
  <si>
    <t>2530080510</t>
  </si>
  <si>
    <t>2530080511</t>
  </si>
  <si>
    <t>2530080512</t>
  </si>
  <si>
    <t>2530080513</t>
  </si>
  <si>
    <t>2530080532</t>
  </si>
  <si>
    <t>2530080533</t>
  </si>
  <si>
    <t>2530080534</t>
  </si>
  <si>
    <t>2530080535</t>
  </si>
  <si>
    <t>2530080537</t>
  </si>
  <si>
    <t>2530080538</t>
  </si>
  <si>
    <t>2530289000</t>
  </si>
  <si>
    <t>2530289010</t>
  </si>
  <si>
    <t>Отдельное мероприятие 1. «Выплата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 июня 2011 № 303-20»</t>
  </si>
  <si>
    <t>2540000000</t>
  </si>
  <si>
    <t>2540080516</t>
  </si>
  <si>
    <t>0820188130</t>
  </si>
  <si>
    <t>0820188150</t>
  </si>
  <si>
    <t>0820188160</t>
  </si>
  <si>
    <t>0820188161</t>
  </si>
  <si>
    <t>0820188170</t>
  </si>
  <si>
    <t>0820188180</t>
  </si>
  <si>
    <t>0820188190</t>
  </si>
  <si>
    <t>Расходы на проверку сметной стоимости капитального ремонта объектов муниципальной собственности Северо-Енисейского района</t>
  </si>
  <si>
    <t>Капитальный ремонт здания и автоматической пожарной сигнализации муниципального бюджетного дошкольного образовательного учреждения «Северо-Енисейский детский сад №1», ул. Карла-Маркса, 24, гп Северо- Енисейский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</si>
  <si>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</si>
  <si>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</si>
  <si>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</si>
  <si>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02300L3040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</si>
  <si>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</si>
  <si>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</si>
  <si>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</si>
  <si>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</si>
  <si>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</si>
  <si>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Расходы на организацию профессионального образования и дополнительного профессионального образования работников</t>
  </si>
  <si>
    <t>0240188011</t>
  </si>
  <si>
    <t>0240188020</t>
  </si>
  <si>
    <t>0240188021</t>
  </si>
  <si>
    <t>0240188980</t>
  </si>
  <si>
    <t>0240488000</t>
  </si>
  <si>
    <t>0250389980</t>
  </si>
  <si>
    <t>0410080467</t>
  </si>
  <si>
    <t>0410080468</t>
  </si>
  <si>
    <t>0410080620</t>
  </si>
  <si>
    <t>0410080621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</si>
  <si>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</si>
  <si>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Тея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</si>
  <si>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Вангаш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</si>
  <si>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Новая Калами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</si>
  <si>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гп Северо-Енисейский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</si>
  <si>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п. Енашимо</t>
  </si>
  <si>
    <t>0440080599</t>
  </si>
  <si>
    <t>0460074630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</si>
  <si>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</si>
  <si>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Расходы на исполнение судебных актов, предусматривающих обращение взыскания на средства бюджета Северо-Енисейского района по денежным обязательствам муниципальных казенных учреждений</t>
  </si>
  <si>
    <t>0510188001</t>
  </si>
  <si>
    <t>0510188011</t>
  </si>
  <si>
    <t>0510188021</t>
  </si>
  <si>
    <t>0510188980</t>
  </si>
  <si>
    <t>0510188990</t>
  </si>
  <si>
    <t>Устройство незамерзающих прорубей в естественных водных источниках</t>
  </si>
  <si>
    <t>Оказание услуг по предоставлению доступа к системе видеонаблюдения, установленной в местах с массовым пребыванием людей, гп Северо-Енисейский</t>
  </si>
  <si>
    <t>Проведение цикла просветительских программ для детей дошкольного и младшего школьного возраста</t>
  </si>
  <si>
    <t>0810088980</t>
  </si>
  <si>
    <t>0810188021</t>
  </si>
  <si>
    <t>0810188060</t>
  </si>
  <si>
    <t>0810188121</t>
  </si>
  <si>
    <t>Гастрольная деятельность народного театра «Самородок», кукольных театров «Чударики», «Зазеркалье»</t>
  </si>
  <si>
    <t>Проведение районного народного гуляния «Вельминская подледка»</t>
  </si>
  <si>
    <t>Проведение мероприятий, посвященных празднованию Дня России</t>
  </si>
  <si>
    <t>0820082530</t>
  </si>
  <si>
    <t>0820082630</t>
  </si>
  <si>
    <t>0820088980</t>
  </si>
  <si>
    <t>08200L4670</t>
  </si>
  <si>
    <t>0820188021</t>
  </si>
  <si>
    <t>0820188060</t>
  </si>
  <si>
    <t>0820188121</t>
  </si>
  <si>
    <t>0840088011</t>
  </si>
  <si>
    <t>0840188021</t>
  </si>
  <si>
    <t>0840188980</t>
  </si>
  <si>
    <t>Прочие услуги</t>
  </si>
  <si>
    <t>0830188000</t>
  </si>
  <si>
    <t>0830188010</t>
  </si>
  <si>
    <t>0830188030</t>
  </si>
  <si>
    <t>0830188040</t>
  </si>
  <si>
    <t>0830188050</t>
  </si>
  <si>
    <t>0830188060</t>
  </si>
  <si>
    <t>0830188061</t>
  </si>
  <si>
    <t>0830188070</t>
  </si>
  <si>
    <t>0830188080</t>
  </si>
  <si>
    <t>0830188090</t>
  </si>
  <si>
    <t>0830188980</t>
  </si>
  <si>
    <t>0830289021</t>
  </si>
  <si>
    <t>0830289980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</si>
  <si>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</si>
  <si>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Подготовка проектной документации с получением положительного заключения государственной экспертизы, проведением государственной экспертизы проектной документации и результатов инженерных изысканий и проведение государственной экспертизы достоверности определения сметной стоимости на реконструкцию крыши здания крытого плавательного бассейна по ул. Фабричная, 1Б, гп Северо-Енисейский</t>
  </si>
  <si>
    <t>Организация и проведение Всероссийских физкультурно-спортивных и районных массовых акций на территории района</t>
  </si>
  <si>
    <t>Участие в официальных физкультурных, спортивных мероприятиях Красноярского края</t>
  </si>
  <si>
    <t>0910074180</t>
  </si>
  <si>
    <t>0910074360</t>
  </si>
  <si>
    <t>0910080608</t>
  </si>
  <si>
    <t>0910080609</t>
  </si>
  <si>
    <t>0910088980</t>
  </si>
  <si>
    <t>0910188001</t>
  </si>
  <si>
    <t>0910188011</t>
  </si>
  <si>
    <t>0910188021</t>
  </si>
  <si>
    <t>0920188011</t>
  </si>
  <si>
    <t>0920188021</t>
  </si>
  <si>
    <t>0920188980</t>
  </si>
  <si>
    <t>0950188000</t>
  </si>
  <si>
    <t>0950188001</t>
  </si>
  <si>
    <t>0950188010</t>
  </si>
  <si>
    <t>0950188020</t>
  </si>
  <si>
    <t>0950188021</t>
  </si>
  <si>
    <t>0950188030</t>
  </si>
  <si>
    <t>0950188061</t>
  </si>
  <si>
    <t>0950188070</t>
  </si>
  <si>
    <t>0950188080</t>
  </si>
  <si>
    <t>0950188090</t>
  </si>
  <si>
    <t>0950188980</t>
  </si>
  <si>
    <t>Приобретение экскаватора колесного</t>
  </si>
  <si>
    <t>Приобретение комбинированной дорожной машины</t>
  </si>
  <si>
    <t>1210083680</t>
  </si>
  <si>
    <t>Содержание муниципального имущества - нанесение дорожной разметки улично-дорожной сети, гп Северо-Енисейский</t>
  </si>
  <si>
    <t>Содержание муниципального имущества - восстановление и нанесение дорожной разметки, п. Новая Калами</t>
  </si>
  <si>
    <t>Содержание муниципального имущества - восстановление разметки пешеходных переходов, п. Тея</t>
  </si>
  <si>
    <t>1230080415</t>
  </si>
  <si>
    <t>1230083560</t>
  </si>
  <si>
    <t>1230087210</t>
  </si>
  <si>
    <t>1640084330</t>
  </si>
  <si>
    <t>1640084400</t>
  </si>
  <si>
    <t>Капитальный ремонт 3 квартирного дома, ул. Автомобильная, 3, кв.1, 2, гп Северо-Енисейский</t>
  </si>
  <si>
    <t>1650080023</t>
  </si>
  <si>
    <t>1650080222</t>
  </si>
  <si>
    <t>1670188011</t>
  </si>
  <si>
    <t>1670188021</t>
  </si>
  <si>
    <t>1670188080</t>
  </si>
  <si>
    <t>1670188090</t>
  </si>
  <si>
    <t>1670188980</t>
  </si>
  <si>
    <t>1820289021</t>
  </si>
  <si>
    <t>1820289980</t>
  </si>
  <si>
    <t>2010188011</t>
  </si>
  <si>
    <t>2010188980</t>
  </si>
  <si>
    <t>2110289021</t>
  </si>
  <si>
    <t>2110289980</t>
  </si>
  <si>
    <t>Выполнение кадастровых работ по оформлению межевых планов земельных участков</t>
  </si>
  <si>
    <t>Проведение работ по исправлению кадастровой ошибки в кадастровых сведениях, содержащихся в базе данных государственного кадастра недвижимости</t>
  </si>
  <si>
    <t>Приобретение пожарной автоцистерны</t>
  </si>
  <si>
    <t>Текущий ремонт пешеходных мостиков через инженерные коммуникации, п. Вангаш</t>
  </si>
  <si>
    <t>Обустройство безопасного пешеходного перехода по льду через р. Вельмо, п. Вельмо</t>
  </si>
  <si>
    <t>Содержание территорий общего пользования (скверов, парков, зеленых зон, иных мест общего пользования), п. Тея</t>
  </si>
  <si>
    <t>Строительство кладбища № 2, ул. Механическая,7, гп Северо-Енисейский</t>
  </si>
  <si>
    <t>Покос травы, п. Вельмо</t>
  </si>
  <si>
    <t>Содержание территорий общего пользования - скверов, парков, зеленых зон, иных мест общего пользования, гп Северо-Енисейский</t>
  </si>
  <si>
    <t>Снос аварийного дома, ул. Дражная, 7, п. Тея</t>
  </si>
  <si>
    <t>Содержание территорий общего пользования - скверов, парков, зеленых зон, иных мест общего пользования, п. Брянка</t>
  </si>
  <si>
    <t>Содержание территорий общего пользования, п. Вангаш</t>
  </si>
  <si>
    <t>Покос травы, п. Брянка</t>
  </si>
  <si>
    <t>Содержание территории общего пользования - скверов, парков, зеленых зон, п. Новая Калами</t>
  </si>
  <si>
    <t>2210080138</t>
  </si>
  <si>
    <t>2210080159</t>
  </si>
  <si>
    <t>2210080162</t>
  </si>
  <si>
    <t>2210080163</t>
  </si>
  <si>
    <t>2210080183</t>
  </si>
  <si>
    <t>2210086150</t>
  </si>
  <si>
    <t>2210086641</t>
  </si>
  <si>
    <t>2210086659</t>
  </si>
  <si>
    <t>2210086661</t>
  </si>
  <si>
    <t>2210086663</t>
  </si>
  <si>
    <t>Расходы на подготовку проектов благоустройства общественных территорий и территорий общего пользования гп Северо-Енисейский в целях содействия развития комплексного благоустройства ул. Ленина и ул. Фабричная в гп Северо-Енисейский «Северная параллель»</t>
  </si>
  <si>
    <t>2220080581</t>
  </si>
  <si>
    <t>2220080582</t>
  </si>
  <si>
    <t>2220080601</t>
  </si>
  <si>
    <t>Отдельное мероприятие 2. «Субсидия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района»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</si>
  <si>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</si>
  <si>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Тея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</si>
  <si>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Новая Калами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</si>
  <si>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Вангаш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</si>
  <si>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Брянка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</si>
  <si>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(организация праздничной иллюминации), п. Вельмо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</si>
  <si>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</si>
  <si>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Тея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</si>
  <si>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Новая Калами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</si>
  <si>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Енашимо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</si>
  <si>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Вангаш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</si>
  <si>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Новоерудинский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</si>
  <si>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Вельмо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</si>
  <si>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п. Брянка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</si>
  <si>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(освещение электрических часов),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</si>
  <si>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гп Северо-Енисейский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</si>
  <si>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Тея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</si>
  <si>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Вангаш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</si>
  <si>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Новая Калами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</si>
  <si>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Брянка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</si>
  <si>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Вельмо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</si>
  <si>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Енашимо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</si>
  <si>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 (выполнение электромонтажных работ), п. Новоерудинский</t>
  </si>
  <si>
    <t>Отдельное мероприятие 4. «Услуги по обращению с животными без владельцев на территории Северо-Енисейского района»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</si>
  <si>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</si>
  <si>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</si>
  <si>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2510289980</t>
  </si>
  <si>
    <t>2510389980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</si>
  <si>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</si>
  <si>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</si>
  <si>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</si>
  <si>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2530289021</t>
  </si>
  <si>
    <t>2530289980</t>
  </si>
  <si>
    <t>Отдельное мероприятие 2. «Финансовое обеспечение решения Северо-Енисейского районного Совета депутатов от 14.12.2020 № 45-5 «Об обеспечении воспитанников дошкольных образовательных организаций Северо-Енисейского района, обучающихся общеобразовательных организаций Северо-Енисейского района, детей, не посещающих дошкольные образовательные организации и общеобразовательные организации Северо-Енисейского района, новогодними подарками Главы Северо-Енисейского района в 2021 году»</t>
  </si>
  <si>
    <t>2550000000</t>
  </si>
  <si>
    <t>2550080150</t>
  </si>
  <si>
    <t>2560000000</t>
  </si>
  <si>
    <t>2560080612</t>
  </si>
  <si>
    <t>Финансовое обеспечение решения Северо-Енисейского районного Совета депутатов от 31.01.2011 № 226-16 «Об обеспечении бесплатным горячим питанием обучающихся в муниципальных образовательных организациях Северо-Енисейского района по программам основного общего, среднего общего образования по имеющим государственную аккредитацию образовательным программам основного общего, среднего общего образования за счет средств бюджета Северо-Енисейского района»</t>
  </si>
  <si>
    <t>Приобретение запасных частей и расходных материалов для коммунальной техники, расходных материалов для нужд жилищно-коммунального хозяйства</t>
  </si>
  <si>
    <t>0410080422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</si>
  <si>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содержания объектов водоотведения</t>
  </si>
  <si>
    <t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осуществления уставной деятельности юридических лиц осуществляющих деятельность в сфере электро-, тепло-, водоснабжения населения, водоотведения, снабжения населения топливом в 2021 году</t>
  </si>
  <si>
    <t>0440080647</t>
  </si>
  <si>
    <t>0440080658</t>
  </si>
  <si>
    <t>0440080659</t>
  </si>
  <si>
    <t>0950188981</t>
  </si>
  <si>
    <t>1210083620</t>
  </si>
  <si>
    <t>1210083630</t>
  </si>
  <si>
    <t>1210083650</t>
  </si>
  <si>
    <t>1210083660</t>
  </si>
  <si>
    <t>1210083670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</si>
  <si>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Северо-Енисейского района в части содержания конечного остановочного пункта межпоселкового общественного транспорта в гп Северо-Енисейский</t>
  </si>
  <si>
    <t>1220080660</t>
  </si>
  <si>
    <t>Субсидия на возмещение фактически понесенных затрат, связанных с реализацией продовольственных и непродовольственных товаров, в том числе определенных законодательством Российской Федерации товарами первой необходимости в 2021 году</t>
  </si>
  <si>
    <t>1510080654</t>
  </si>
  <si>
    <t>Отдельное мероприятие «Межбюджетные трансферты из бюджета Северо-Енисейского района»</t>
  </si>
  <si>
    <t>1830000000</t>
  </si>
  <si>
    <t>1830080637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</si>
  <si>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(проведение ремонта печей, завалинок) в 2021 году</t>
  </si>
  <si>
    <t>2110080657</t>
  </si>
  <si>
    <t>2110080664</t>
  </si>
  <si>
    <t>Финансовое обеспечение распоряжения администрации Северо-Енисейского района от 29 ноября 2021 года № 3323-р «О финансовом обеспечении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поставки (закупки) стерилизатора парового с автоматической системой управления ГК-100-«СЗМО» у единственного поставщика (подрядчика, исполнителя)»</t>
  </si>
  <si>
    <t>Финансовое обеспечение распоряжения администрации Северо-Енисейского района от 07 декабря 2021 года № 3389-р «О финансовом обеспечении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 в части поставки (закупки) оборудования для укомплектования ПЦР лаборатории у единственного поставщика (подрядчика, исполнителя)»</t>
  </si>
  <si>
    <t>2130080334</t>
  </si>
  <si>
    <t>2130080662</t>
  </si>
  <si>
    <t>2130080669</t>
  </si>
  <si>
    <t>Ликвидация мест несанкционированного размещения твердых коммунальных отходов (свалок), гп Северо-Енисейский</t>
  </si>
  <si>
    <t>Субсидия на возмещение фактически понесенных затрат, связанных с организацией благоустройства территории центральной части гп Северо-Енисейский в части модернизации систем уличного освещения в 2021 году</t>
  </si>
  <si>
    <t>2210080139</t>
  </si>
  <si>
    <t>2210080287</t>
  </si>
  <si>
    <t>2210080665</t>
  </si>
  <si>
    <t>7 (гр.5-гр.6)</t>
  </si>
  <si>
    <t>9                       (гр.6/гр.4*100)</t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</si>
  <si>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 «Формирование комфортной городской (сельской) среды Северо-Енисейского района на 2018-2024 годы»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(постановление администрации Северо-Енисейского района от 01.11.2017 №416-п «Об утверждении муниципальной программы «Об утверждении муниципальной программы «Формирование комфортной городской (сельской) среды Северо-Енисейского района на 2018-2022 годы») </t>
    </r>
  </si>
  <si>
    <r>
      <rPr>
        <b/>
        <sz val="13"/>
        <rFont val="Times New Roman"/>
        <family val="1"/>
        <charset val="204"/>
      </rPr>
      <t>Муниципальная программа</t>
    </r>
    <r>
      <rPr>
        <b/>
        <u/>
        <sz val="13"/>
        <rFont val="Times New Roman"/>
        <family val="1"/>
        <charset val="204"/>
      </rPr>
      <t xml:space="preserve"> "Развитие образования" </t>
    </r>
    <r>
      <rPr>
        <sz val="13"/>
        <rFont val="Times New Roman"/>
        <family val="1"/>
        <charset val="204"/>
      </rPr>
      <t xml:space="preserve"> (постановление администрации Северо-Енисейского района от 29.10.2013 №566-п «Об утверждении муниципальной программы «Развитие образования»)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</si>
  <si>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"Развитие социальных отношений, рост благополучия и защищенности граждан в Северо-Енисейском районе"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(постановление администрации Северо-Енисейского района от 17.09.2019 № 336-п  «Об утверждении муниципальной программы «Развитие социальных отношений, рост благополучия и защищенности граждан в Северо-Енисейском районе») 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</si>
  <si>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"Реформирование и модернизация жилищно-коммунального хозяйства и повышение энергетической эффективности"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21.10.2013 №515-п «Об утверждении муниципальной программы «Об утверждении муниципальной программы «Реформирование и модернизация жилищно-коммунального хозяйства и повышение энергетической эффективности»)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</si>
  <si>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>"Защита населения и территории Северо-Енисейского района от чрезвычайных ситуаций природного и техногенного характера"</t>
    </r>
    <r>
      <rPr>
        <sz val="13"/>
        <rFont val="Times New Roman"/>
        <family val="1"/>
        <charset val="204"/>
      </rPr>
      <t xml:space="preserve"> (постановление администрации Северо-Енисейского района от 21.10.2013 №526-п «Об утверждении муниципальной программы «Защита населения и территории Северо-Енисейского района от чрезвычайных ситуаций природного и техногенного характера»)</t>
    </r>
  </si>
  <si>
    <r>
      <t xml:space="preserve">Муниципальная прорамма </t>
    </r>
    <r>
      <rPr>
        <b/>
        <u/>
        <sz val="13"/>
        <rFont val="Times New Roman"/>
        <family val="1"/>
        <charset val="204"/>
      </rPr>
      <t xml:space="preserve">"Развитие культуры" </t>
    </r>
    <r>
      <rPr>
        <sz val="13"/>
        <rFont val="Times New Roman"/>
        <family val="1"/>
        <charset val="204"/>
      </rPr>
      <t xml:space="preserve">(постановление администрации Северо-Енисейского района от 29.10.2013 №564-п «Об утверждении муниципальной программы «Развитие культуры») 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</si>
  <si>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"Развитие физической культуры, спорта и молодежной политики"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№563-п «Об утверждении муниципальной программы «Развитие физической культуры, спорта и молодежной политики»)</t>
    </r>
    <r>
      <rPr>
        <b/>
        <sz val="13"/>
        <rFont val="Times New Roman"/>
        <family val="1"/>
        <charset val="204"/>
      </rPr>
      <t xml:space="preserve"> 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</si>
  <si>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"Развитие транспортной системы Северо-Енисейского района"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28.10.2013 №561-п «Об утверждении муниципальной программы «Развитие транспортной системы Северо-Енисейского района»)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</si>
  <si>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>"Развитие местного самоуправления"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ад-министрации Северо-Енисейского района от 21.10.2013 №514-п «Об утверждении муниципальной программы «Развитие местного самоуправления»)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</si>
  <si>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"Создание условий для обеспечения доступным и комфортным жильем граждан Северо-Енисейского района" 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№567/1-п «Об утверждении муниципальной программы «Об утверждении муниципальной программы «Обеспечение доступным и комфортным жильем жителей района»)</t>
    </r>
  </si>
  <si>
    <r>
      <rPr>
        <b/>
        <sz val="13"/>
        <rFont val="Times New Roman"/>
        <family val="1"/>
        <charset val="204"/>
      </rP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"Управление муниципальными финансами"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№536-п "Об утверждении муниципальной программы Северо-Енисейского района «Управление муниципальными финансами")</t>
    </r>
  </si>
  <si>
    <r>
      <t xml:space="preserve"> Муниципальная программа </t>
    </r>
    <r>
      <rPr>
        <b/>
        <u/>
        <sz val="13"/>
        <rFont val="Times New Roman"/>
        <family val="1"/>
        <charset val="204"/>
      </rPr>
      <t xml:space="preserve">"Содействие развитию гражданского общества"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28.10.2013 №560-п «Об утверждении муниципальной программы «Содействие развитию гражданского общества»)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</si>
  <si>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"Управление муниципальным имуществом"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(постановление администрации Северо-Енисейского района от 29.10.2013 №567-п «Об утверждении муниципальной программы «Управление муниципальным имуществом»)</t>
    </r>
  </si>
  <si>
    <r>
      <t xml:space="preserve">Муниципальная программа </t>
    </r>
    <r>
      <rPr>
        <b/>
        <u/>
        <sz val="13"/>
        <rFont val="Times New Roman"/>
        <family val="1"/>
        <charset val="204"/>
      </rPr>
      <t xml:space="preserve">"Благоустройство территории"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(постановление администрации Северо-Енисейского района от 29.10.2013 №568/1-п «Об утверждении муниципальной программы «Об утверждении муниципальной программы «Благоустройство территории») </t>
    </r>
  </si>
  <si>
    <t xml:space="preserve"> за 2022 год</t>
  </si>
  <si>
    <t>за  2022 год</t>
  </si>
  <si>
    <t>Утверждено ассигнований по программе, всего на 2022 год (тыс.руб.)</t>
  </si>
  <si>
    <t>Остаток ассигнований по программе, всего на 2022 год (тыс.руб.)</t>
  </si>
  <si>
    <t>Оценка реализации программы по итогам  2022 года  (%)</t>
  </si>
  <si>
    <t>Подготовка проектной и рабочей документации с получением положительного заключения государственной экспертизы капитального ремонта здания, в части замены инженерных систем муниципального бюджетного образовательного учреждения «Брянковская средняя школа № 5», ул. Школьная, 42, п. Брянка</t>
  </si>
  <si>
    <t>Асфальтирование территории муниципального бюджетного общеобразовательного учреждения «Северо-Енисейская средняя школа № 2», ул. Карла Маркса, 26, гп Северо-Енисейский</t>
  </si>
  <si>
    <t>Капитальный ремонт здания школьных мастерских муниципального бюджетного общеобразовательного учреждения «Новокаламинская средняя школа № 6», ул. Дражников, 14, п. Новая Калами (наружные виды работ)</t>
  </si>
  <si>
    <t>Обустройство игрового поля (18х9м) уличной волейбольной площадки в п. Брянка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</si>
  <si>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Приобретение оборудования и мебели для столовых муниципальных общеобразовательных организаций Северо-Енисейского района за счет безвозмездных поступлений от общества с ограниченной ответственностью «Соврудник»</t>
  </si>
  <si>
    <t>0210080371</t>
  </si>
  <si>
    <t>0210080440</t>
  </si>
  <si>
    <t>0210080655</t>
  </si>
  <si>
    <t>0210080703</t>
  </si>
  <si>
    <t>0210080724</t>
  </si>
  <si>
    <t>Обеспечение возможности участия детей в круглогодичных интенсивных школах и интеллектуальных смотрах различных направленностей</t>
  </si>
  <si>
    <t>Организация экскурсионного обслуживания по г. Красноярск, г. Москва, г. Санкт-Петербург для двух групп по 14 человек в каждой (11 школьников + 3 сопровождающих)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</si>
  <si>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Организация экскурсионного обслуживания для группы из 15 человек (12 школьников + 3 сопровождающих) по маршруту гп Северо-Енисейский - г. Красноярск - г. Москва - г. Минск и обратно за счет безвозмездных поступлений от общества с ограниченной ответственностью «Соврудник»</t>
  </si>
  <si>
    <t>0220080060</t>
  </si>
  <si>
    <t>0220080701</t>
  </si>
  <si>
    <t>0220080723</t>
  </si>
  <si>
    <t>0230780379</t>
  </si>
  <si>
    <t>0230788000</t>
  </si>
  <si>
    <t>0230788011</t>
  </si>
  <si>
    <t>0230788090</t>
  </si>
  <si>
    <t>0230880378</t>
  </si>
  <si>
    <t>0230888000</t>
  </si>
  <si>
    <t>0230888011</t>
  </si>
  <si>
    <t>0230888090</t>
  </si>
  <si>
    <t>0230980681</t>
  </si>
  <si>
    <t>0230988000</t>
  </si>
  <si>
    <t>0230988040</t>
  </si>
  <si>
    <t>0230988070</t>
  </si>
  <si>
    <t>0230988080</t>
  </si>
  <si>
    <t>0230988090</t>
  </si>
  <si>
    <t>0231080682</t>
  </si>
  <si>
    <t>0231080683</t>
  </si>
  <si>
    <t>0231180684</t>
  </si>
  <si>
    <t>0231188000</t>
  </si>
  <si>
    <t>0231188040</t>
  </si>
  <si>
    <t>0231188080</t>
  </si>
  <si>
    <t>0231188090</t>
  </si>
  <si>
    <t>0231280685</t>
  </si>
  <si>
    <t>Финансовое обеспечение решения Северо-Енисейского районного Совета депутатов от 22.11.2019 № 721-54 «О финансовом обеспечении обучающихся первых-пятых классов общеобразовательных организаций Северо-Енисейского района питанием без взимания платы в виде молока питьевого»</t>
  </si>
  <si>
    <t>Обеспечение оплаты 100 % стоимости набора продуктов питания или готовых блюд и их транспортировки в лагерях труда и отдыха, организованных образовательными организациями Северо-Енисейского района в каникулярное время для организации двухразового питания</t>
  </si>
  <si>
    <t>Финансовое обеспечение решения Северо-Енисейского районного Совета депутатов от 28.10.2021 № 208-13 «О дополнительном финансовом обеспечении расходов на региональные выплаты работникам муниципальных учреждений Северо-Енисейского района в 2022 году»</t>
  </si>
  <si>
    <t>Обеспечение оплаты 30 % стоимости набора продуктов питания или готовых блюд и их транспортировки в лагеря с дневным пребыванием детей</t>
  </si>
  <si>
    <t>Обеспечение оплаты четырёхразового питания - 31 обучающемуся</t>
  </si>
  <si>
    <t>Обеспечение оплаты 30 % стоимости путевок детям при их направлении в краевые и муниципальные загородные оздоровительные лагеря, расположенные на территории края, 62 детям</t>
  </si>
  <si>
    <t>Обеспечение оплаты 100 % стоимости услуг по сопровождению детей в краевые и муниципальные загородные оздоровительные лагеря, расположенные на территории края</t>
  </si>
  <si>
    <t>Обеспечение оплаты трехразового питания - 90 обучающимся</t>
  </si>
  <si>
    <t>Обеспечение оплаты двухразового питания - 50 обучающимся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</si>
  <si>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</si>
  <si>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</si>
  <si>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</si>
  <si>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Приобретение дополнительного оборудования для муниципальных бюджетных дошкольных образовательных учреждений и дошкольных групп в муниципальных бюджетных образовательных учреждений за счет безвозмездных поступлений в бюджет Северо-Енисейского района от общества с ограниченной ответственностью горно-рудная компания «Амикан» за счет остатков средств 2021 года</t>
  </si>
  <si>
    <t>Приобретение оборудования для муниципальных бюджетных дошкольных образовательных учреждений и дошкольных групп в муниципальных бюджетных образовательных учреждений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</si>
  <si>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Финансовое обеспечение решения Северо-Енисейского районного Совета депутатов от 24.05.2022 № 363-23 «О финансовом обеспечении расходов по доступности для обучающихся 9, 11 классов муниципальных образовательных организаций Северо-Енисейского района, расположенных за пределами поселка Северо-Енисейский, получения общедоступного и бесплатного основного общего, среднего общего образования по основным общеобразовательным программам для реализации основных общеобразовательных программ в соответствии с федеральными государственными образовательными стандартами (сдачи выпускных экзаменов) в 2022 году»</t>
  </si>
  <si>
    <t>Финансовое обеспечение реализации инициативных проектов обучающихся общеобразовательных организаций Северо-Енисейского района (школьных инициативных проектов)</t>
  </si>
  <si>
    <t>Реализация мероприятий по модернизации школьных систем образования в рамках подпрограммы «Развитие дошкольного, общего и дополнительного образования» муниципальной программы Северо-Енисейского района «Развитие образования»</t>
  </si>
  <si>
    <t>Софинансирование 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</si>
  <si>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Финансовое обеспечение решения Северо-Енисейского районного Совета депутатов от 16.02.2022 № 294-20 «О дополнительном финансовом обеспечении расходов на повышение размеров оплаты труда отдельным категориям работников муниципальных учреждений Северо-Енисейского района в 2022 году»</t>
  </si>
  <si>
    <t>Услуги по обеспечению физической охраной образовательных учреждений</t>
  </si>
  <si>
    <t>Выплата премии в связи с празднованием 90-летия образования Северо-Енисейского района в 2022 году работникам органов местного самоуправления, органов администрации Северо-Енисейского района с правами юридического лица, муниципальных учреждений Северо-Енисейского района, финансовое обеспечение оплаты труда которых осуществляется за счет средств бюджета Северо-Енисейского района, в том числе за счет средств субвенций из бюджета Красноярского края</t>
  </si>
  <si>
    <t>0240008530</t>
  </si>
  <si>
    <t>0240080150</t>
  </si>
  <si>
    <t>0240080702</t>
  </si>
  <si>
    <t>0240080728</t>
  </si>
  <si>
    <t>0240080748</t>
  </si>
  <si>
    <t>02400L7502</t>
  </si>
  <si>
    <t>0240188012</t>
  </si>
  <si>
    <t>0240188071</t>
  </si>
  <si>
    <t>0240588000</t>
  </si>
  <si>
    <t>0240588980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</si>
  <si>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</si>
  <si>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</si>
  <si>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0250088011</t>
  </si>
  <si>
    <t>0250188000</t>
  </si>
  <si>
    <t>0250188001</t>
  </si>
  <si>
    <t>0250188010</t>
  </si>
  <si>
    <t>0250188020</t>
  </si>
  <si>
    <t>0250188021</t>
  </si>
  <si>
    <t>0250188030</t>
  </si>
  <si>
    <t>0250188050</t>
  </si>
  <si>
    <t>0250188060</t>
  </si>
  <si>
    <t>0250188061</t>
  </si>
  <si>
    <t>0250188070</t>
  </si>
  <si>
    <t>0250188080</t>
  </si>
  <si>
    <t>0250188090</t>
  </si>
  <si>
    <t>0250188980</t>
  </si>
  <si>
    <t>0250289000</t>
  </si>
  <si>
    <t>0250289010</t>
  </si>
  <si>
    <t>0250289020</t>
  </si>
  <si>
    <t>0250289021</t>
  </si>
  <si>
    <t>0250289070</t>
  </si>
  <si>
    <t>0250289080</t>
  </si>
  <si>
    <t>0250289090</t>
  </si>
  <si>
    <t>0250289980</t>
  </si>
  <si>
    <t>0250389000</t>
  </si>
  <si>
    <t>Подготовка проектной документации с получением положительного заключения государственной экспертизы на капитальный ремонт систем противопожарной защиты в зданиях котельных населенных пунктов Северо-Енисейского района</t>
  </si>
  <si>
    <t>Проведение государственной экспертизы проектной документации на капитальный ремонт систем противопожарной защиты в зданиях котельных населенных пунктов Северо-Енисейского района</t>
  </si>
  <si>
    <t>Проведение государственной экспертизы проектной документации в объеме проверки сметной стоимости на капитальный ремонт систем противопожарной защиты в зданиях котельных населенных пунктов Северо-Енисейского района</t>
  </si>
  <si>
    <t>Содержание муниципального имущества - монтаж узлов учета тепловой энергии в котельных в населенных пунктов Северо-Енисейского района</t>
  </si>
  <si>
    <t>Подготовка проектной документации по устройству пяти узлов учета тепловой энергии в теплоисточниках (котельных) в населенных пунктах Северо-Енисейского района</t>
  </si>
  <si>
    <t>Разработка проектной документации на монтаж индивидуальных тепловых пунктов системы горячего водоснабжения с закрытым контуром в жилых домах гп Северо-Енисейский</t>
  </si>
  <si>
    <t>Капитальный ремонт участка сети тепловодоснабжения от ТК-64 до гаража администрации Северо-Енисейского района, ул. Маяковского, 8А, гп Северо-Енисейский</t>
  </si>
  <si>
    <t>Капитальный ремонт участка сети тепловодоснабжения от ТК-93А до ТК-104, в гп Северо-Енисейский</t>
  </si>
  <si>
    <t>Капитальный ремонт участка сети ХВС от ТПС-1 до котельной №1, гп Северо-Енисейский</t>
  </si>
  <si>
    <t>Капитальный ремонт участка сетей ТВС от ул. Набережная, 6А до ул. Набережная, 6, гп Северо-Енисейский</t>
  </si>
  <si>
    <t>Капитальный ремонт участка сетей ТВС от ул. Советская до ул. Пушкина, 4, гп Северо-Енисейский</t>
  </si>
  <si>
    <t>Содержание муниципального имущества (оборудование многоквартирных домов индивидуальными тепловыми пунктами)</t>
  </si>
  <si>
    <t>Капитальный ремонт участка сети тепловодоснабжения от ТК-131 до ТК-132, ул.Донского ,гп Северо-Енисейский</t>
  </si>
  <si>
    <t>Приобретение технологического оборудования для котельных в населенных пунктах Северо-Енисейского района</t>
  </si>
  <si>
    <t>Приобретение запасных частей и расходных материалов для котельных в населенных пунктах Северо-Енисейского района</t>
  </si>
  <si>
    <t>Проведение независимой экспертизы работоспособности индивидуальных тепловых пунктов, расположенных в многоквартирных домах, гп Северо-Енисейский</t>
  </si>
  <si>
    <t>Капитальный ремонт кровли нежилого здания ремонтного цеха, ул. Северная, 1/5, гп Северо-Енисейский</t>
  </si>
  <si>
    <t>Приобретение дизельных электростанций номинальной мощностью 150 кВт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</si>
  <si>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приобретения и установки емкостей для жидкого топлива в 2022 году</t>
  </si>
  <si>
    <t>Приобретение двух автоцистерн вакуумных</t>
  </si>
  <si>
    <t>Приобретение универсальной коммунальной машины</t>
  </si>
  <si>
    <t>Приобретение автомобиля с бурильно-крановой установкой</t>
  </si>
  <si>
    <t>Приобретение двух тракторов</t>
  </si>
  <si>
    <t>Приобретение автобетоносмесителя</t>
  </si>
  <si>
    <t>Приобретение экскаватора-погрузчика</t>
  </si>
  <si>
    <t>Приобретение автомобиля мусоровоза</t>
  </si>
  <si>
    <t>0410080081</t>
  </si>
  <si>
    <t>0410080082</t>
  </si>
  <si>
    <t>0410080083</t>
  </si>
  <si>
    <t>0410080084</t>
  </si>
  <si>
    <t>0410080085</t>
  </si>
  <si>
    <t>0410080086</t>
  </si>
  <si>
    <t>0410080087</t>
  </si>
  <si>
    <t>041008009Z</t>
  </si>
  <si>
    <t>0410080339</t>
  </si>
  <si>
    <t>0410080342</t>
  </si>
  <si>
    <t>0410080529</t>
  </si>
  <si>
    <t>0410080695</t>
  </si>
  <si>
    <t>0410080749</t>
  </si>
  <si>
    <t>041008075Z</t>
  </si>
  <si>
    <t>0410080778</t>
  </si>
  <si>
    <t>041008126Z</t>
  </si>
  <si>
    <t>041008162Z</t>
  </si>
  <si>
    <t>041008164Z</t>
  </si>
  <si>
    <t>041008165Z</t>
  </si>
  <si>
    <t>041008166Z</t>
  </si>
  <si>
    <t>041008720Z</t>
  </si>
  <si>
    <t>041008721Z</t>
  </si>
  <si>
    <t>041008723Z</t>
  </si>
  <si>
    <t>Субсидия на возмещение фактически понесенных затрат, связанных с владением, пользованием и распоряжением имуществом, находящимся в муниципальной собственности в части обеспечения эксплуатации и содержания муниципальных коммунальных объектов в 2021 году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</si>
  <si>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</si>
  <si>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</si>
  <si>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</si>
  <si>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</si>
  <si>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0440080267</t>
  </si>
  <si>
    <t>0440080652</t>
  </si>
  <si>
    <t>0440081530</t>
  </si>
  <si>
    <t>Приобретение и доставка автомобильных весов для полигонов твердых коммунальных отходов в населенных пунктах Северо-Енисейского района</t>
  </si>
  <si>
    <t>Подключение стартовых пакетов спутниковой связи ИРИДИУМ с годовым обслуживанием</t>
  </si>
  <si>
    <t>0510082060</t>
  </si>
  <si>
    <t>0510688000</t>
  </si>
  <si>
    <t>0510688010</t>
  </si>
  <si>
    <t>0510688011</t>
  </si>
  <si>
    <t>0510688030</t>
  </si>
  <si>
    <t>0510688050</t>
  </si>
  <si>
    <t>0510688061</t>
  </si>
  <si>
    <t>0510688070</t>
  </si>
  <si>
    <t>0510688980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</si>
  <si>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</si>
  <si>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Приобретение, доставка и установка информационных стендов</t>
  </si>
  <si>
    <t>Приобретение пенообразователя для тушения пожаров</t>
  </si>
  <si>
    <t>Приобретение и монтаж средств громкоговорящей связи в населенных пунктах Северо-Енисейского района</t>
  </si>
  <si>
    <t>Очистка территории поселка Новоерудинский от горючих материалов</t>
  </si>
  <si>
    <t>Ремонт и обслуживание системы оповещения населения района на случай пожара</t>
  </si>
  <si>
    <t>Софинансирование иного межбюджетного трансферта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</si>
  <si>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0520080739</t>
  </si>
  <si>
    <t>0520080751</t>
  </si>
  <si>
    <t>0520080752</t>
  </si>
  <si>
    <t>0520080766</t>
  </si>
  <si>
    <t>0520082160</t>
  </si>
  <si>
    <t>0810074490</t>
  </si>
  <si>
    <t>0810080002</t>
  </si>
  <si>
    <t>0810080619</t>
  </si>
  <si>
    <t>0810080735</t>
  </si>
  <si>
    <t>0810080769</t>
  </si>
  <si>
    <t>08100L5191</t>
  </si>
  <si>
    <t>08100S4490</t>
  </si>
  <si>
    <t>0810188012</t>
  </si>
  <si>
    <t>0810188112</t>
  </si>
  <si>
    <t>0810188160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</si>
  <si>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</si>
  <si>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Капитальный ремонт здания муниципального бюджетного учреждения «Муниципальный музей истории золотодобычи Северо-Енисейского района», ул. Ленина, 42, гп Северо-Енисейский</t>
  </si>
  <si>
    <t>Монтажные работы по устройству нового бетонного крыльца (включая демонтаж старого крыльца) здания библиотеки, ул. Октябрьская, 6, п. Тея</t>
  </si>
  <si>
    <t>Расходы на проведение авторского надзора за выполнением капитального ремонта помещений центральной районной библиотеки МБУ «ЦБС», ул. Ленина, 52, гп Северо-Енисейский</t>
  </si>
  <si>
    <t>Расходы на проведение измерений параметров электрооборудования и тепловизионного исследования помещений центральной районной библиотеки МБУ «ЦБС», ул. Ленина, 52, гп Северо-Енисейский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</si>
  <si>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</si>
  <si>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Софинансирование 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</si>
  <si>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Проведение кочевого фестиваля «Брусника»</t>
  </si>
  <si>
    <t>Монтаж и приобретение модульного сценического комплекса, ул. Ленина, 9Б, гп Северо-Енисейский</t>
  </si>
  <si>
    <t>Подготовка проектной документации с выполнением инженерно-геологических, инженерно-геодезических изысканий и получением положительного заключения государственной экспертизы на строительство здания школы искусств,гп Северо-Енисейский, ул. Маяковского, 10А</t>
  </si>
  <si>
    <t>Подготовка проектной документации с выполнением инженерно-геологических, инженерно-геодезических изысканий и получением положительного заключения государственной экспертизы на реконструкцию объекта незавершенного строительства в здание культурно-досугового центра, п. Брянка ул. Школьная, 26В</t>
  </si>
  <si>
    <t>Демонтаж сцены, ул. Ленина, 9Б, гп Северо-Енисейский</t>
  </si>
  <si>
    <t>Проведение государственной экспертизы проектной документации капитального ремонта крыши здания РДК «Металлург» муниципального бюджетного учреждения «Централизованная клубная система Северо-Енисейского района» ул. Ленина, 9, гп Северо-Енисейский</t>
  </si>
  <si>
    <t>Подготовка проекта капитального ремонта крыши здания РДК «Металлург» муниципального бюджетного учреждения «Централизованная клубная система Северо-Енисейского района» ул. Ленина, 9, гп Северо-Енисейский</t>
  </si>
  <si>
    <t>Проведение районного фестиваля «Театральная весна»</t>
  </si>
  <si>
    <t>Проведение районного конкурса-фестиваля коллективов художественной самодеятельности «Золото Севера»</t>
  </si>
  <si>
    <t>Проведение межнационального этно-туристического фестиваля «СЭВЭКИ - Легенды Севера»</t>
  </si>
  <si>
    <t>Проведение районного народного гуляния «Масленица»</t>
  </si>
  <si>
    <t>Капитальный ремонт здания районного дома культуры «Металлург» муниципального бюджетного учреждения «Централизованная клубная система Северо-Енисейского района» ул. Ленина, 9, гп Северо-Енисейский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</si>
  <si>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</si>
  <si>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0820080322</t>
  </si>
  <si>
    <t>0820080369</t>
  </si>
  <si>
    <t>0820080673</t>
  </si>
  <si>
    <t>0820080674</t>
  </si>
  <si>
    <t>0820080736</t>
  </si>
  <si>
    <t>0820080764</t>
  </si>
  <si>
    <t>0820080768</t>
  </si>
  <si>
    <t>0820082440</t>
  </si>
  <si>
    <t>0820082480</t>
  </si>
  <si>
    <t>0820082540</t>
  </si>
  <si>
    <t>0820082570</t>
  </si>
  <si>
    <t>0820082700</t>
  </si>
  <si>
    <t>0820188012</t>
  </si>
  <si>
    <t>0820188120</t>
  </si>
  <si>
    <t>0840188050</t>
  </si>
  <si>
    <t>0830188021</t>
  </si>
  <si>
    <t>0830188990</t>
  </si>
  <si>
    <t>0830289070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</si>
  <si>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</si>
  <si>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</si>
  <si>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Текущий ремонт душевых и раздевалок в здании бассейна «Аяхта», ул. Фабричная, 1Б, гп Северо-Енисейский</t>
  </si>
  <si>
    <t>Текущий ремонт крылец на дополнительных эвакуационных путях, ул. Фабричная, д.1А, 1Б, гп Северо-Енисейский</t>
  </si>
  <si>
    <t>Текущий ремонт потолка помещения сауны в здании бассейна «Аяхта», ул. Фабричная, д. 1Б, гп Северо-Енисейский</t>
  </si>
  <si>
    <t>Текущий ремонт комнаты отдыха в здании бассейна «Аяхта» ул. Фабричная, д. 1Б, гп Северо-Енисейский</t>
  </si>
  <si>
    <t>Текущий ремонт системы водоотведения атмосферных осадков с кровли здания физкультурно-спортивного центра «Нерика», ул. Фабричная, д. 1А, гп Северо-Енисейский</t>
  </si>
  <si>
    <t>Текущий ремонт душевых тренажерного зала и зала оздоровительной гимнастики в здании физкультурно-спортивного центра «Нерика», ул. Фабричная, д. 1А, гп Северо-Енисейский</t>
  </si>
  <si>
    <t>Устройство травмобезопасного спортивного покрытия стадиона поселкового ул. Фабричная, 1, гп Северо-Енисейский</t>
  </si>
  <si>
    <t>Приобретение пассажирского автомобиля</t>
  </si>
  <si>
    <t>Подготовка проектной документации с выполнением инженерно-геодезических изысканий и получением положительного заключения государственной экспертизы на устройство зрительных трибун и ограждения стадиона по ул. Фабричная, 1 в гп Северо-Енисейский</t>
  </si>
  <si>
    <t>Приобретение спортивного оборудования и спортивного инвентаря для работы спортивного клуба по месту жительства граждан «Виктория» п. Брянка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</si>
  <si>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Разборка крытой переходной галереи, ул. Фабричная 1, А, гп. Северо-Енисейский</t>
  </si>
  <si>
    <t>Текущий ремонт подпорной стены, ул. Фабричная 1А, гп Северо-Енисейский</t>
  </si>
  <si>
    <t>Субсидии бюджетам муниципальных районов на оснащение объектов спортивной инфраструктуры спортивно-технологическим оборудованием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</si>
  <si>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0910074370</t>
  </si>
  <si>
    <t>0910080640</t>
  </si>
  <si>
    <t>0910080641</t>
  </si>
  <si>
    <t>0910080642</t>
  </si>
  <si>
    <t>0910080643</t>
  </si>
  <si>
    <t>0910080644</t>
  </si>
  <si>
    <t>0910080646</t>
  </si>
  <si>
    <t>0910080676</t>
  </si>
  <si>
    <t>0910080677</t>
  </si>
  <si>
    <t>0910080704</t>
  </si>
  <si>
    <t>0910080720</t>
  </si>
  <si>
    <t>0910080757</t>
  </si>
  <si>
    <t>091P552281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</si>
  <si>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</si>
  <si>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Софинансирование 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</si>
  <si>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</t>
  </si>
  <si>
    <t>0920074540</t>
  </si>
  <si>
    <t>09200S4540</t>
  </si>
  <si>
    <t>092E876620</t>
  </si>
  <si>
    <t>Восстановление профиля гравийных дорог, ул. Невского, ул. Донского, гп Северо-Енисейский</t>
  </si>
  <si>
    <t>Ремонт участка автомобильной дороги, ул. Портовая, гп Северо-Енисейский</t>
  </si>
  <si>
    <t>Восстановление профиля гравийной дороги, ул. Лермонтова, гп Северо-Енисейский</t>
  </si>
  <si>
    <t>Ремонт участка автомобильной дороги, ул. Донского, гп Северо-Енисейский</t>
  </si>
  <si>
    <t>Ремонт участка автомобильной дороги, ул. Геологическая, гп Северо-Енисейский</t>
  </si>
  <si>
    <t>Асфальтирование придомовой территории многоквартирного дома, ул. Школьная, 3А, п. Тея</t>
  </si>
  <si>
    <t>Содержание муниципального имущества - устройство площадки и остановочного павильона, ул. Студенческая, 9, п. Вангаш</t>
  </si>
  <si>
    <t>Подготовка проектной документации с получением положительного заключения государственной экспертизы, проведением государственной экспертизы проектной документации и результатов инженерных изысканий и проведение государственной экспертизы достоверности определения сметной стоимости на реконструкцию участка улично-дорожной сети улиц Гоголя, Гастелло, Маяковского, гп Северо-Енисейский</t>
  </si>
  <si>
    <t>Восстановление профиля гравийной дороги ул. Геологическая (нижняя), гп Северо-Енисейский</t>
  </si>
  <si>
    <t>Асфальтирование придомовой территории многоквартирного дома, ул. Донского, 45А, гп Северо-Енисейский</t>
  </si>
  <si>
    <t>Бетонирование основания автобусной остановки «Бассейн «Аяхта» по ул. Ленина, гп Северо-Енисейский</t>
  </si>
  <si>
    <t>Ремонт участка автомобильной дороги ул. Шоссейная, п. Тея</t>
  </si>
  <si>
    <t>Ремонт участков автомобильных дорог улично-дорожной сети п. Новая Калами</t>
  </si>
  <si>
    <t>Ремонт участка автомобильной дороги от ул. Октябрьская 44 до ул. Октябрьская, 45, Тея</t>
  </si>
  <si>
    <t>Асфальтирование ул. Фабричная с проездами и площадь перед зданием по ул. Фабричная, 3, гп Северо-Енисейский</t>
  </si>
  <si>
    <t>Асфальтирование бульвара Металлургов, ул. Ленина, 19А, гп Северо-Енисейский</t>
  </si>
  <si>
    <t>Асфальтирование музейной площади, ул. Ленина, 42/1, гп Северо-Енисейский</t>
  </si>
  <si>
    <t>Восстановление профиля гравийных дорог п. Тея</t>
  </si>
  <si>
    <t>Восстановление профиля гравийной дороги, ул. Лесная, п. Енашимо</t>
  </si>
  <si>
    <t>Содержание автомобильных дорог общего пользования местного значения</t>
  </si>
  <si>
    <t>Ремонт участка автомобильной дороги, ул. Карла Маркса, гп Северо-Енисейский</t>
  </si>
  <si>
    <t>Ремонт участка автомобильной дороги от ул. Октябрьская до ул. Шоссейная, п. Тея</t>
  </si>
  <si>
    <t>Ремонт участка автомобильной дороги, ул. 60 лет ВЛКСМ, гп Северо-Енисейский</t>
  </si>
  <si>
    <t>Устройство водоотводных канав по ул.Гоголя, гп Северо-Енисейский</t>
  </si>
  <si>
    <t>1210080075</t>
  </si>
  <si>
    <t>1210080076</t>
  </si>
  <si>
    <t>1210080077</t>
  </si>
  <si>
    <t>1210080094</t>
  </si>
  <si>
    <t>1210080095</t>
  </si>
  <si>
    <t>1210080099</t>
  </si>
  <si>
    <t>1210080115</t>
  </si>
  <si>
    <t>1210080121</t>
  </si>
  <si>
    <t>1210080277</t>
  </si>
  <si>
    <t>1210080697</t>
  </si>
  <si>
    <t>1210080734</t>
  </si>
  <si>
    <t>1210080755</t>
  </si>
  <si>
    <t>1210083720</t>
  </si>
  <si>
    <t>1210083850</t>
  </si>
  <si>
    <t>1210083900</t>
  </si>
  <si>
    <t>1210083960</t>
  </si>
  <si>
    <t>1210083970</t>
  </si>
  <si>
    <t>1210086669</t>
  </si>
  <si>
    <t>1210087100</t>
  </si>
  <si>
    <t>Расходы на приобретение, доставку и установку дорожных знаков, искусственных дорожных неровностей, барьерных ограждений, п. Тея</t>
  </si>
  <si>
    <t>Расходы на приобретение, доставку и установку ограждения, дорожного знака п. Новая Калами</t>
  </si>
  <si>
    <t>1230080645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</si>
  <si>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приобретению товаров с длительными сроками хранения</t>
  </si>
  <si>
    <t>Субсидия на финансовое обеспечение затрат, связанных с созданием условий для обеспечения жителей населенных пунктов Северо-Енисейского района услугами общественного питания, торговли в части затрат по исполнению муниципальным предприятием Севе-ро-Енисейского района «Хлебопек» своих обязательств по договору о поставке товарной нефти для отопления здания хлебозавода с учетом доставки до гп Северо-Енисейский</t>
  </si>
  <si>
    <t>Субсидия на финансовое обеспечение затрат, связанных с созданием условий для обеспечения жителей населенных пунктов Северо-Енисейского района услугами общественного питания, торговли в части затрат по закупу товаров первой необходимости</t>
  </si>
  <si>
    <t>Субсидия на финансовое обеспечение затрат, связанных с созданием условий для обеспечения жителей населенных пунктов Северо-Енисейского района услугами общественного питания, торговли в части затрат по закупу сырья для производства хлебобулочных изделий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</si>
  <si>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приобретению и использованию имущества организациями торговли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</si>
  <si>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содержанию имущества организациями торговли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</si>
  <si>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восстановлению стены здания хлебозавода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</si>
  <si>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приобретению продуктов питания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</si>
  <si>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хлебобулочными изделиями в 2022 году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</si>
  <si>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продуктами питания в 2022 году</t>
  </si>
  <si>
    <t>1510080375</t>
  </si>
  <si>
    <t>1510080376</t>
  </si>
  <si>
    <t>1510080678</t>
  </si>
  <si>
    <t>1510080679</t>
  </si>
  <si>
    <t>1510080729</t>
  </si>
  <si>
    <t>1510080737</t>
  </si>
  <si>
    <t>1510080743</t>
  </si>
  <si>
    <t>1510080761</t>
  </si>
  <si>
    <t>1510080776</t>
  </si>
  <si>
    <t>1510080777</t>
  </si>
  <si>
    <t>Подпрограмма 3. «Развитие сельского хозяйства на территории Северо-Енисейского района»</t>
  </si>
  <si>
    <t>Подпрограмма 5. «Поддержка местных инициатив»</t>
  </si>
  <si>
    <t>Субсидия на оказание финансовой поддержки социально ориентированным некоммерческим организациям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</si>
  <si>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гп Северо-Енисейский «Обустройство спортивной площадки «Спортивный дворик в гп Северо-Енисейский»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</si>
  <si>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Тея Северо-Енисейского района «Приобретение оборудования для Дома культуры п. Тея Северо-Енисейского района»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</si>
  <si>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Новая Калами Северо-Енисейского района «Благоустройство детской игровой площадки «Солнышко»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</si>
  <si>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Вангаш Северо-Енисейского района «Благоустройство территории сельского Дома культуры п. Вангаш Северо-Енисейского района»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</si>
  <si>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Брянка Северо-Енисейского района «Звуки музыки»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</si>
  <si>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Вельмо Северо-Енисейского района «Приобретение 2-х пожарных мотопомп»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</si>
  <si>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«Веселая карусель» (п. Вангаш, ул. Студенческая)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</si>
  <si>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«Благоустройство территории ТОС «Тарасовский» (п. Тея, ул. 50 лет Октября, д. 12Б и 12В)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</si>
  <si>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района»- инициативный проект «Безопасный двор» (гп Северо-Енисейский, ул. Донского, д. 33А)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</si>
  <si>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«Площадка для выгула собак» (гп Северо-Енисейский, ул. Ленина)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</si>
  <si>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«Цветущий палисадник» (гп Северо-Енисейский, ул. Донского, д. 45А)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</si>
  <si>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«Любимый двор» (гп Северо-Енисейский, ул. Ленина, д. 21 и д. 23)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</si>
  <si>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«Детская игровая площадка «Наша мечта» (гп Северо-Енисейский, ул. Геологическая)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</si>
  <si>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«Безопасный тротуар» (гп Северо-Енисейский, от ул. 40 лет Победы, д. 10 до ул. капитана Тибекина, д. 3А)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</si>
  <si>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«Красивый двор» (гп Северо-Енисейский, ул. Донского, 14А)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</si>
  <si>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«Наш зеленый двор» (гп Северо-Енисейский, ул. Донского, д. 20Б и 20В)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</si>
  <si>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района»- инициативный проект «Цветочная фантазия» (гп Северо-Енисейский, ул. Нагорная)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</si>
  <si>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«Наш палисад» (гп Северо-Енисейский, ул. Ленина, д. 3)</t>
  </si>
  <si>
    <t>Финансовое обеспечение постановления администрации Северо-Енисейского района от 22.04.2022 № 179-п «О поддержке инициативных проектов в населенных пунктах Северо-Енисейского района в 2022 году», распоряжения администрации Северо-Енисейского района от 13.05.2022 № 923-р «О реализации инициативных проектов в населенных пунктах Северо-Енисейского района» - инициативный проект «Благоустройство – путь к здоровью» (гп Северо-Енисейский, ул. Октябрьская)</t>
  </si>
  <si>
    <t>Софинансирование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гп Северо-Енисейский «Обустройство спортивной площадки «Спортивный дворик в гп Северо-Енисейский» за счет средств бюджета Северо-Енисейского района, поступлений от юридических лиц, индивидуальных предпринимателей и средств граждан</t>
  </si>
  <si>
    <t>Софинансирование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Тея Северо-Енисейского района «Приобретение оборудования для Дома культуры п. Тея Северо-Енисейского района» за счет средств бюджета Северо-Енисейского района, поступлений от юридических лиц, индивидуальных предпринимателей и средств граждан</t>
  </si>
  <si>
    <t>Софинансирование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Новая Калами Северо-Енисейского района «Благоустройство детской игровой площадки «Солнышко» за счет средств бюджета Северо-Енисейского района, поступлений от юридических лиц, индивидуальных предпринимателей и средств граждан</t>
  </si>
  <si>
    <t>Софинансирование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Вангаш Северо-Енисейского района «Благоустройство территории сельского Дома культуры п. Вангаш Северо-Енисейского района» за счет средств бюджета Северо-Енисейского района, поступлений от юридических лиц, индивидуальных предпринимателей и средств граждан</t>
  </si>
  <si>
    <t>Софинансирование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Брянка Северо-Енисейского района «Звуки музыки» за счет средств бюджета Северо-Енисейского района, поступлений от юридических лиц, индивидуальных предпринимателей и средств граждан</t>
  </si>
  <si>
    <t>Софинансирование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 - Инициативный проект п. Вельмо «Приобретение 2-х пожарных мотопомп» за счет средств бюджета Северо-Енисейского района, поступлений от юридических лиц, индивидуальных предпринимателей и средств граждан</t>
  </si>
  <si>
    <t>1560076411</t>
  </si>
  <si>
    <t>1560076412</t>
  </si>
  <si>
    <t>1560076413</t>
  </si>
  <si>
    <t>1560076414</t>
  </si>
  <si>
    <t>1560076415</t>
  </si>
  <si>
    <t>1560076416</t>
  </si>
  <si>
    <t>1560080705</t>
  </si>
  <si>
    <t>1560080706</t>
  </si>
  <si>
    <t>1560080707</t>
  </si>
  <si>
    <t>1560080708</t>
  </si>
  <si>
    <t>1560080709</t>
  </si>
  <si>
    <t>1560080710</t>
  </si>
  <si>
    <t>1560080711</t>
  </si>
  <si>
    <t>1560080712</t>
  </si>
  <si>
    <t>1560080713</t>
  </si>
  <si>
    <t>1560080714</t>
  </si>
  <si>
    <t>1560080715</t>
  </si>
  <si>
    <t>1560080716</t>
  </si>
  <si>
    <t>1560080717</t>
  </si>
  <si>
    <t>15600S6411</t>
  </si>
  <si>
    <t>15600S6412</t>
  </si>
  <si>
    <t>15600S6413</t>
  </si>
  <si>
    <t>15600S6414</t>
  </si>
  <si>
    <t>15600S6415</t>
  </si>
  <si>
    <t>15600S6416</t>
  </si>
  <si>
    <t>1560000000</t>
  </si>
  <si>
    <t>1520000000</t>
  </si>
  <si>
    <t>Строительство коммунальной и транспортной инфраструктуры объекта «Микрорайон «Сосновый бор», гп Северо-Енисейский</t>
  </si>
  <si>
    <t>1610080375</t>
  </si>
  <si>
    <t>Строительство 16 квартирного дома, ул. Ленина, 62А, гп Северо-Енисейский</t>
  </si>
  <si>
    <t>Подготовка проектной документации с выполнением инженерно-геологических, инженерно-экологических, инженерно-геодезических изысканий и получением положительного заключения государственной экспертизы строительства 16 квартирного дома, ул. Новая, 9А, п. Брянка</t>
  </si>
  <si>
    <t>Строительство 16 квартирного дома, ул. Карла Маркса, 19А, гп Северо-Енисейский</t>
  </si>
  <si>
    <t>Подготовка проектной документации с выполнением инженерно-геологических, инженерно-экологических, инженерно-геодезических изысканий и получением положительного заключения государственной экспертизы объекта: "60 квартирный дом, ул. Карла Маркса, 52А/2, гп. Северо-Енисейский</t>
  </si>
  <si>
    <t>Кадастровые работы по объекту незавершенного строительства 16 квартирного дома, ул. Ленина, 62А, гп Северо-Енисейский</t>
  </si>
  <si>
    <t>Кадастровые работы по объекту незавершенного строительства 16 квартирного дома, ул. Карла Маркса, 19А, гп Северо-Енисейский</t>
  </si>
  <si>
    <t>Строительство 60 квартирного дома, ул. Карла Маркса, 52А, гп Северо-Енисейский</t>
  </si>
  <si>
    <t>Расходы на получение технических условий для технологического присоединения к сетям теплоснабжения, горячего водоснабжения, холодного водоснабжения и водоотведения для строительства объектов капитального строительства муниципальной собственности Северо-Енисейского района (16 квартирный дом, ул. Ленина, 62А, 16 квартирный дом, ул. Карла Маркса, 19А, 60 квартирный дом, ул. Карла Маркса, 52А, гп Северо-Енисейский)</t>
  </si>
  <si>
    <t>Подготовка проектной документации с получением положительного заключения государственной экспертизы и проведением проверки достоверности определения сметной стоимости на строительство 24 квартирного дома, ул. 50 лет Октября, 12Д, п. Тея</t>
  </si>
  <si>
    <t>1640080379</t>
  </si>
  <si>
    <t>1640080417</t>
  </si>
  <si>
    <t>1640080732</t>
  </si>
  <si>
    <t>1640080733</t>
  </si>
  <si>
    <t>1640084541</t>
  </si>
  <si>
    <t>Капитальный ремонт 3 квартирного дома, ул. Автомобильная, 4, кв. 2, 3, гп Северо-Енисейский</t>
  </si>
  <si>
    <t>Капитальный ремонт 2 квартирного дома, ул. Белинского, 4, кв. 2, гп Северо-Енисейский</t>
  </si>
  <si>
    <t>Капитальный ремонт 21 квартирного дома, ул. Ленина, 64, кв. 6, гп Северо-Енисейский</t>
  </si>
  <si>
    <t>Капитальный ремонт 8 квартирного дома, ул. Урицкого, 14, кв. 6, гп Северо-Енисейский</t>
  </si>
  <si>
    <t>Капитальный ремонт 22 квартирного дома, ул. Донского, 53, кв. 17, гп Северо-Енисейский</t>
  </si>
  <si>
    <t>Капитальный ремонт 8 квартирного дома, ул. Портовая, 5, кв. 3, гп Северо-Енисейский</t>
  </si>
  <si>
    <t>Капитальный ремонт 2 квартирного дома, ул. Северная, 11, кв. 2, п. Тея</t>
  </si>
  <si>
    <t>Капитальный ремонт 2 квартирного дома, ул. Новая, 18, кв.1, п. Тея</t>
  </si>
  <si>
    <t>Капитальный ремонт 2 квартирного дома, ул. Школьная, 23, кв. 2, п. Брянка</t>
  </si>
  <si>
    <t>Капитальный ремонт 2 квартирного дома, ул. Лесная, 32, кв. 2, п. Брянка</t>
  </si>
  <si>
    <t>Капитальный ремонт 4 квартирного дома, ул. Нагорная, 9Б, кв. 1, 3, 4, п. Новая Калами</t>
  </si>
  <si>
    <t>Капитальный ремонт 2 квартирного дома, ул. Лесная, 10, кв. 1, п. Вельмо</t>
  </si>
  <si>
    <t>Подготовка проектной и рабочей документации с получением положительного заключения государственной экспертизы капитального ремонта многоквартирного дома, ул. 40 лет Победы, 1, гп Северо-Енисейский</t>
  </si>
  <si>
    <t>Капитальный ремонт 2 квартирного дома, ул. Дражная, 11, кв.1, п. Тея</t>
  </si>
  <si>
    <t>Капитальный ремонт 2 квартирного дома, ул. Школьная, 32, кв. 2, п. Брянка</t>
  </si>
  <si>
    <t>Капитальный ремонт 4 квартирного дома, ул. Центральная, 25, п. Вангаш</t>
  </si>
  <si>
    <t>Капитальный ремонт 4 квартирного дома, ул. Нагорная, 9А, кв. 2, 3, п. Новая Калами</t>
  </si>
  <si>
    <t>Капитальный ремонт 60 квартирного дома, ул. Суворова, 6, кв. 5, гп Северо-Енисейский</t>
  </si>
  <si>
    <t>Выполнение обследовательских работ в целях капитального ремонта жилого дома, ул. Ленина, 64, гп Северо-Енисейский</t>
  </si>
  <si>
    <t>1650080015</t>
  </si>
  <si>
    <t>1650080016</t>
  </si>
  <si>
    <t>1650080017</t>
  </si>
  <si>
    <t>1650080025</t>
  </si>
  <si>
    <t>1650080026</t>
  </si>
  <si>
    <t>1650080028</t>
  </si>
  <si>
    <t>1650080036</t>
  </si>
  <si>
    <t>1650080037</t>
  </si>
  <si>
    <t>1650080038</t>
  </si>
  <si>
    <t>1650080039</t>
  </si>
  <si>
    <t>1650080046</t>
  </si>
  <si>
    <t>1650080691</t>
  </si>
  <si>
    <t>1650084440</t>
  </si>
  <si>
    <t>1650084480</t>
  </si>
  <si>
    <t>1650084510</t>
  </si>
  <si>
    <t>1650084650</t>
  </si>
  <si>
    <t>1650087310</t>
  </si>
  <si>
    <t>1650087330</t>
  </si>
  <si>
    <t>Подготовка проекта внесения изменений в Правила землепользования и застройки территории района</t>
  </si>
  <si>
    <t>Подготовка проекта внесения изменений в схему территориального планирования Северо-Енисейского района</t>
  </si>
  <si>
    <t>Актуализация схем теплоснабжения населенных пунктов Северо-Енисейского района</t>
  </si>
  <si>
    <t>1660084250</t>
  </si>
  <si>
    <t>1660087250</t>
  </si>
  <si>
    <t>1820289040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</si>
  <si>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</si>
  <si>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Субсидии муниципальным образованиям Красноярского края из бюджета Северо-Енисейского района в соответствии с решением Северо-Енисейского районного Совета депутатов от 24.05.2022 № 364-23 «Об утверждении Положения о предоставлении субсидии из бюджета Северо-Енисейского района бюджетам других муниципальных образований Красноярского края»</t>
  </si>
  <si>
    <t>1830080726</t>
  </si>
  <si>
    <t>Расходы, связанные с подготовкой и проведением празднования 90-летия Северо-Енисейского района</t>
  </si>
  <si>
    <t>Финансовое обеспечение распоряжения администрации Северо-Енисейского района от 20 мая 2022 года № 987-р «Об осуществлении закупки по информационному сопровождению мероприятий, проводимых в рамках празднования 90-летия со дня образования Северо-Енисейского района, у единственного исполнителя»</t>
  </si>
  <si>
    <t>2010080725</t>
  </si>
  <si>
    <t>2010080727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</si>
  <si>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</si>
  <si>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Оплата услуг по техническому освидетельствованию зимних горок в поселках Северо-Енисейского района с проведением инструктажа по технической эксплуатации</t>
  </si>
  <si>
    <t>Субсидия на возмещение фактически понесенных затрат, связанных с организацией содержания муниципального жилищного фонда в части содержания специализированного жилищного фонда - здания, жилые помещения которого предоставляются под общежитие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</si>
  <si>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</si>
  <si>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Субсидия на возмещение фактически понесенных затрат, связанных с созданием условий для обеспечения жителей населенных пунктов Северо-Енисейского района услугами теплоснабжения в части осуществления уставной деятельности юридических лиц в сфере эксплуатации и содержания муниципального жилищного фонда, в том числе по проведению ремонта печей в 2022 году</t>
  </si>
  <si>
    <t>2110075870</t>
  </si>
  <si>
    <t>211007587A</t>
  </si>
  <si>
    <t>2110080227</t>
  </si>
  <si>
    <t>2110080770</t>
  </si>
  <si>
    <t>2110080773</t>
  </si>
  <si>
    <t>2110289030</t>
  </si>
  <si>
    <t>Финансовое обеспечение приобретения двух 40-футовых контейнеров</t>
  </si>
  <si>
    <t>Финансовое обеспечение приобретения хлебопекарного оборудования</t>
  </si>
  <si>
    <t>Финансовое обеспечение приобретения оборудования в целях создания условий для обеспечения жителей населенных пунктов Северо-Енисейского района услугами общественного питания и торговли</t>
  </si>
  <si>
    <t>Приобретение оборудования в целях благоустройства в населенных пунктах Северо-Енисейского района за счет безвозмездных поступлений от общества с ограниченной ответственностью «Соврудник»</t>
  </si>
  <si>
    <t>Приобретение легкового автомобиля УАЗ Патриот</t>
  </si>
  <si>
    <t>Установка модульного здания гаража администрации района по ул.Маяковского ,8А в гп Северо-Енисейский</t>
  </si>
  <si>
    <t>Расходы на проведение лабораторных исследований в помещениях лаборатории ПЦР, ул. Гоголя, 7/10, гп Северо-Енисейский</t>
  </si>
  <si>
    <t>Разработка рабочей документации на приведение в соответствие с требованиями норм помещений лаборатории ПЦР, ул. Гоголя, 7/10, гп Северо-Енисейский</t>
  </si>
  <si>
    <t>Капитальный ремонт кровли административного здания, ул. Строителей, 1Б, п. Тея</t>
  </si>
  <si>
    <t>Работы по приведению в соответствие с требованиями норм помещений лаборатории ПЦР, ул. Гоголя, 7/10, гп Северо-Енисейский</t>
  </si>
  <si>
    <t>Текущий ремонт покрытия полов, ул. Новая, 26, кв. 2, п. Брянка</t>
  </si>
  <si>
    <t>Приобретение автомобиля скорой медицинской помощи на базе автомобиля УАЗ, для участковой больницы в п. Брянка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</si>
  <si>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Капитальный ремонт нежилого помещения № 58, ул. Суворова, 2, гп Северо-Енисейский, переданного в безвозмездное пользование Федеральному казенному учреждению «Военный комиссариат Красноярского края» по договору от 16.12.2021 № 68-БП</t>
  </si>
  <si>
    <t>Капитальный ремонт нежилого помещения №21, ул. Маяковского, 5, гп Северо-Енисейский</t>
  </si>
  <si>
    <t>Текущий ремонт квартиры №5, ул. Ленина, 66, гп Северо-Енисейский</t>
  </si>
  <si>
    <t>Строительство складского помещения здания администрации п. Вангаш и п. Новоерудинский, ул. Студенческая, 9, п. Вангаш</t>
  </si>
  <si>
    <t>Приобретение двух пассажирских автобусов</t>
  </si>
  <si>
    <t>213008000Z</t>
  </si>
  <si>
    <t>213008001Z</t>
  </si>
  <si>
    <t>213008002Z</t>
  </si>
  <si>
    <t>213008004Z</t>
  </si>
  <si>
    <t>213008005Z</t>
  </si>
  <si>
    <t>213008006Z</t>
  </si>
  <si>
    <t>2130080297</t>
  </si>
  <si>
    <t>2130080331</t>
  </si>
  <si>
    <t>2130080594</t>
  </si>
  <si>
    <t>2130080656</t>
  </si>
  <si>
    <t>2130080692</t>
  </si>
  <si>
    <t>2130080700</t>
  </si>
  <si>
    <t>2130080730</t>
  </si>
  <si>
    <t>2130080745</t>
  </si>
  <si>
    <t>2130080772</t>
  </si>
  <si>
    <t>2130085620</t>
  </si>
  <si>
    <t>213008565Z</t>
  </si>
  <si>
    <t>Подпрограмма 4. «Снос ветхих и аварийных объектов на территории Северо-Енисейского района»</t>
  </si>
  <si>
    <t>2140000000</t>
  </si>
  <si>
    <t>Снос нежилого здания, ул. Лесная, 16, п. Брянка</t>
  </si>
  <si>
    <t>Снос аварийного дома, ул. Молодежная, 2, п. Тея</t>
  </si>
  <si>
    <t>Расходы по подготовке проектов организации работ по сносу аварийных объектов муниципальной собственности Северо-Енисейского района</t>
  </si>
  <si>
    <t>Расходы на проверку достоверности определения сметной стоимости проектов организации работ по сносу аварийных объектов муниципальной собственности Северо-Енисейского района</t>
  </si>
  <si>
    <t>Снос аварийного нежилого здания, ул. Маяковского, 7, гп Северо-Енисейский</t>
  </si>
  <si>
    <t>Снос аварийного дома, ул. Школьная, 15, п. Брянка</t>
  </si>
  <si>
    <t>Снос аварийного дома, ул. Урицкого, 8, гп Северо-Енисейский</t>
  </si>
  <si>
    <t>Снос аварийного дома, ул. Школьная, 21, п. Тея</t>
  </si>
  <si>
    <t>Снос аварийного нежилого здания бани, ул. Энергетиков, д. 1Г, п. Енашимо</t>
  </si>
  <si>
    <t>Снос нежилого здания столярного цеха, ул. Маяковского, 6, гп Северо-Енисейский</t>
  </si>
  <si>
    <t>Снос аварийного дома, ул. Новая, 6, п. Брянка</t>
  </si>
  <si>
    <t>Снос аварийного дома, ул. Школьная, 36, п. Тея</t>
  </si>
  <si>
    <t>2140080173</t>
  </si>
  <si>
    <t>2140080177</t>
  </si>
  <si>
    <t>2140080687</t>
  </si>
  <si>
    <t>2140080688</t>
  </si>
  <si>
    <t>2140080689</t>
  </si>
  <si>
    <t>2140080690</t>
  </si>
  <si>
    <t>2140080718</t>
  </si>
  <si>
    <t>2140080719</t>
  </si>
  <si>
    <t>2140080746</t>
  </si>
  <si>
    <t>2140080760</t>
  </si>
  <si>
    <t>2140086650</t>
  </si>
  <si>
    <t>2140086653</t>
  </si>
  <si>
    <t>2140086656</t>
  </si>
  <si>
    <t>Иные межбюджетные трансферты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</si>
  <si>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Текущий ремонт Памятного мемориального знака в честь павших воинов-североенисейцев и прилегающей территории, ул. Ленина, 14/2, гп Северо-Енисейский</t>
  </si>
  <si>
    <t>Текущий ремонт территории сквера Победы и Труда, ул. Ленина, 5Д, гп Северо-Енисейский</t>
  </si>
  <si>
    <t>Приобретение, доставка, установка арт объектов «Семья», «Сердце», гп Северо-Енисейский</t>
  </si>
  <si>
    <t>Приобретение, доставка, хранение и установка баннеров, аншлагов, п. Брянка</t>
  </si>
  <si>
    <t>Приобретение, доставка, хранение и установка баннеров, аншлагов, флагов, гирлянд, информационных стендов, прочей баннерной продукции, п. Вангаш, п. Новоерудинский</t>
  </si>
  <si>
    <t>Приобретение комплекта освещения новогодней ели, п. Вельмо</t>
  </si>
  <si>
    <t>Приобретение и доставка опор линий электропередачи, фундаментов для опор, кронштейнов однорожковых для опор, от ул.Донского 14А до ул.Набережная ,1 в гп Северо-Енисейский</t>
  </si>
  <si>
    <t>Приобретение цветников для благоустройства территории гп Северо-Енисейский к празднованию 90-летия Северо-Енисейского района</t>
  </si>
  <si>
    <t>Текущий ремонт фасадов домов, ул. Суворова, 2, 4, 6, гп Северо-Енисейский</t>
  </si>
  <si>
    <t>Приобретение, доставка, хранение и установка баннеров, аншлагов, флагов, гирлянд и прочей баннерной продукции, п. Вельмо</t>
  </si>
  <si>
    <t>Приобретение, доставка и монтаж зимней горки для обустройства зимнего городка для поселка Брянка Северо-Енисейского района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</si>
  <si>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Приобретение, доставка и монтаж зимних горок для обустройства зимних городков для поселков Вангаш и Тея Северо-Енисейского района за счет безвозмездных поступлений от общества с ограниченной ответственностью «Соврудник»</t>
  </si>
  <si>
    <t>Приобретение, доставка и монтаж зимних горок для обустройства зимних городков для поселков Вангаш и Тея Северо-Енисейского района</t>
  </si>
  <si>
    <t>Текущий ремонт пешеходного мостика через. р. Брянка, п. Брянка</t>
  </si>
  <si>
    <t>Приобретение, доставка, установка новогодней ели в комплекте с украшениями, п. Тея</t>
  </si>
  <si>
    <t>Приобретение, доставка, хранение, установка и демонтаж баннеров, аншлагов, флагов, гирлянд, прочей баннерной продукции, гп Северо-Енисейский</t>
  </si>
  <si>
    <t>Текущий ремонт бетонных лестниц, гп Северо-Енисейский</t>
  </si>
  <si>
    <t>Монтаж праздничной иллюминации зимнего городка, гп Северо-Енисейский</t>
  </si>
  <si>
    <t>Приобретение, доставка украшений для новогодней ели зимнего городка, гп Северо-Енисейский</t>
  </si>
  <si>
    <t>Демонтаж двух лестниц, ул. Ленина, 42, гп Северо-Енисейский</t>
  </si>
  <si>
    <t>Снос разрешенных к сносу зеленых насаждений, п. Брянка</t>
  </si>
  <si>
    <t>Кадастровые работы по объекту незавершенного строительства кладбища № 2, ул. Механическая,7, гп Северо-Енисейский</t>
  </si>
  <si>
    <t>Благоустройство кладбищ за счет прочих безвозмездных поступлений в бюджеты муниципальных районов</t>
  </si>
  <si>
    <t>Устройство (монтаж) штакетного забора возле модульного нежилого здания бытового обслуживания населения, п. Енашимо</t>
  </si>
  <si>
    <t>Устройство (монтаж) лестницы, ул. Ленина, 15, гп Северо-Енисейский</t>
  </si>
  <si>
    <t>Текущий ремонт штакетного забора, ул. Донского, 79, кв. 1, гп Северо-Енисейский</t>
  </si>
  <si>
    <t>Софинансирование иного межбюджетного трансферта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</si>
  <si>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2210076660</t>
  </si>
  <si>
    <t>2210080128</t>
  </si>
  <si>
    <t>2210080129</t>
  </si>
  <si>
    <t>2210080136</t>
  </si>
  <si>
    <t>2210080137</t>
  </si>
  <si>
    <t>2210080144</t>
  </si>
  <si>
    <t>2210080145</t>
  </si>
  <si>
    <t>2210080146</t>
  </si>
  <si>
    <t>2210080721</t>
  </si>
  <si>
    <t>2210080756</t>
  </si>
  <si>
    <t>2210080758</t>
  </si>
  <si>
    <t>2210080759</t>
  </si>
  <si>
    <t>2210081130</t>
  </si>
  <si>
    <t>2210081230</t>
  </si>
  <si>
    <t>2210086090</t>
  </si>
  <si>
    <t>2210086201</t>
  </si>
  <si>
    <t>2210086810</t>
  </si>
  <si>
    <t>2210086840</t>
  </si>
  <si>
    <t>2210086850</t>
  </si>
  <si>
    <t>2210086921</t>
  </si>
  <si>
    <t>2210087460</t>
  </si>
  <si>
    <t>2210087470</t>
  </si>
  <si>
    <t>2210087620</t>
  </si>
  <si>
    <t>22100S6660</t>
  </si>
  <si>
    <t>Подготовка проектной документации по благоустройству: устройство центральной лестницы, ул. Ленина, 46 А, гп Северо-Енисейский</t>
  </si>
  <si>
    <t>Благоустройство общественных территорий и территорий общего пользования гп Северо-Енисейский в целях содействия развития комплексного благоустройства ул. Ленина и ул. Фабричная в гп Северо-Енисейский «Северная параллель» 2 этап</t>
  </si>
  <si>
    <t>Расходы на проведение авторского надзора за ходом реализации работ по комплексному благоустройству ул. Ленина и ул. Фабричная в гп Северо-Енисейский «Северная параллель» 2 этап</t>
  </si>
  <si>
    <t>2220080372</t>
  </si>
  <si>
    <t>Иные межбюджетные трансферты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</si>
  <si>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Софинансирование иного межбюджетного трансферта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</si>
  <si>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Изготовление рекламно-информационных материалов по теме «Пропаганда традиционных семейных ценностей, формирование позитивного имиджа современной семьи, престижа ответственного родительства»</t>
  </si>
  <si>
    <t>2510080502</t>
  </si>
  <si>
    <t>Изготовление информационных материалов по вопросам опеки, попечительства в отношении совершеннолетних граждан, а также в сфере патронажа</t>
  </si>
  <si>
    <t>2520080503</t>
  </si>
  <si>
    <t>2520389980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</si>
  <si>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</si>
  <si>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 на основании решения Северо-Енисейского районного Совета депутатов от 14 июня 2011 № 303-20 года «Об утверждении Положения о порядке выплаты пенсии за выслугу лет лицам, замещавшим должности муниципальной службы в органах местного самоуправления Северо-Енисейского района Красноярского края»</t>
  </si>
  <si>
    <t>Отдельное мероприятие 2. «Финансовое обеспечение решения Северо-Енисейского районного Совета депутатов от 18.08.2021 года № 159-11 «Об обеспечении воспитанников дошкольных образовательных организаций Северо-Енисейского района, обучающихся общеобразовательных организаций Северо-Енисейского района, детей, не посещающих дошкольные образовательные организации и общеобразовательные организации Северо-Енисейского района, подарками Главы Северо-Енисейского района к Новому году в 2022 году»</t>
  </si>
  <si>
    <t>Отдельное мероприятие 3. «Финансовое обеспечение решения Северо-Енисейского районного Совета депутатов от 18.08.2021 № 158-11 «О финансовом обеспечении первоклассников образовательных организаций Северо-Енисейского района подарками Главы Северо-Енисейского района ко Дню знаний в 2022 году»</t>
  </si>
  <si>
    <t>«Финансовое обеспечение решения Северо-Енисейского районного Совета депутатов от 18.08.2021 № 158-11 «О финансовом обеспечении первоклассников образовательных организаций Северо-Енисейского района подарками Главы Северо-Енисейского района ко Дню знаний в 2022 году»</t>
  </si>
  <si>
    <t>Отдельное мероприятие 4. «Оказание социальной поддержки выпускникам 11-х классов школ Северо-Енисейского района в 2022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</si>
  <si>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Оказание социальной поддержки выпускникам 11-х классов школ Северо-Енисейского района в 2022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</si>
  <si>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Отдельное мероприятие 5 «Дополнительные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</t>
  </si>
  <si>
    <t>2580000000</t>
  </si>
  <si>
    <t>Финансовое обеспечение решения Северо-Енисейского районного Совета депутатов от 28.07.2021 № 417-26 «О финансовом обеспечении дополнительными мерами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(единовременная выплата)</t>
  </si>
  <si>
    <t>Финансовое обеспечение решения Северо-Енисейского районного Совета депутатов от 28.07.2021 № 417-26 «О финансовом обеспечении дополнительными мерами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(ежемесячная выплата)</t>
  </si>
  <si>
    <t>2580080753</t>
  </si>
  <si>
    <t>2580080754</t>
  </si>
  <si>
    <r>
      <t xml:space="preserve">Муниципальная программа </t>
    </r>
    <r>
      <rPr>
        <b/>
        <u/>
        <sz val="14"/>
        <rFont val="Times New Roman"/>
        <family val="1"/>
        <charset val="204"/>
      </rPr>
      <t xml:space="preserve">"Привлечение квалифицированных специалистов, обладающих специальностями, являющиеся дефицитными для учреждений социальной сферы Северо-Енисейского района"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(постановление администрации Северо-Енисейского района от 01.11.2021 № 385-п «Об утверждении муниципальной программы  «Привлечение квалифицированных специалистов, обладающих специальностями, являющимися дефицитными для учреждений социальной сферы Северо-Енисейского района»
</t>
    </r>
  </si>
  <si>
    <t>2600000000</t>
  </si>
  <si>
    <t>Подпрограмма 1. «Создание условий для привлечения квалифицированных специалистов, дефицитных должностей в сфере образования, спорта, культуры и здравоохранения Северо-Енисейского района»</t>
  </si>
  <si>
    <t>2610000000</t>
  </si>
  <si>
    <t>Оказание социальной поддержки приглашенным и трудоустроенным специалистам, обладающих специальностями, являющимися дефицитными для учреждений социальной сферы Северо-Енисейского района</t>
  </si>
  <si>
    <t>2610080648</t>
  </si>
  <si>
    <t>Подпрограмма 4. "Обеспечение реализации общественных и гражданских инициатив, поддержка социально ориентированных некоммерческих организаций"</t>
  </si>
</sst>
</file>

<file path=xl/styles.xml><?xml version="1.0" encoding="utf-8"?>
<styleSheet xmlns="http://schemas.openxmlformats.org/spreadsheetml/2006/main">
  <numFmts count="2">
    <numFmt numFmtId="164" formatCode="0.000;[Red]0.000"/>
    <numFmt numFmtId="165" formatCode="?"/>
  </numFmts>
  <fonts count="2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left" vertical="center" wrapText="1" shrinkToFi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 shrinkToFit="1"/>
    </xf>
    <xf numFmtId="4" fontId="6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 wrapText="1"/>
    </xf>
    <xf numFmtId="3" fontId="1" fillId="4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right" vertical="center" wrapText="1"/>
    </xf>
    <xf numFmtId="1" fontId="1" fillId="4" borderId="1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4" fontId="5" fillId="4" borderId="1" xfId="0" applyNumberFormat="1" applyFont="1" applyFill="1" applyBorder="1" applyAlignment="1">
      <alignment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" fontId="7" fillId="4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/>
    <xf numFmtId="165" fontId="1" fillId="0" borderId="5" xfId="0" applyNumberFormat="1" applyFont="1" applyBorder="1" applyAlignment="1" applyProtection="1">
      <alignment horizontal="left" vertical="center" wrapText="1"/>
    </xf>
    <xf numFmtId="4" fontId="1" fillId="0" borderId="5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4" borderId="10" xfId="0" applyNumberFormat="1" applyFont="1" applyFill="1" applyBorder="1" applyAlignment="1">
      <alignment horizontal="right" vertical="center" wrapText="1"/>
    </xf>
    <xf numFmtId="4" fontId="3" fillId="2" borderId="10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3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right" vertical="center" wrapText="1"/>
    </xf>
    <xf numFmtId="165" fontId="1" fillId="4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8" fillId="0" borderId="3" xfId="0" applyFont="1" applyFill="1" applyBorder="1"/>
    <xf numFmtId="0" fontId="8" fillId="0" borderId="1" xfId="0" applyFont="1" applyFill="1" applyBorder="1"/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/>
    <xf numFmtId="2" fontId="1" fillId="4" borderId="1" xfId="0" applyNumberFormat="1" applyFont="1" applyFill="1" applyBorder="1"/>
    <xf numFmtId="0" fontId="8" fillId="3" borderId="1" xfId="0" applyFont="1" applyFill="1" applyBorder="1"/>
    <xf numFmtId="4" fontId="7" fillId="0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49" fontId="9" fillId="0" borderId="6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Fill="1" applyBorder="1"/>
    <xf numFmtId="4" fontId="8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1" fillId="4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4" fontId="8" fillId="4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/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8" fillId="4" borderId="0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2" fontId="8" fillId="4" borderId="4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/>
    <xf numFmtId="2" fontId="8" fillId="0" borderId="1" xfId="0" applyNumberFormat="1" applyFont="1" applyFill="1" applyBorder="1"/>
    <xf numFmtId="2" fontId="8" fillId="4" borderId="1" xfId="0" applyNumberFormat="1" applyFont="1" applyFill="1" applyBorder="1"/>
    <xf numFmtId="0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4" fontId="17" fillId="4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4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vertical="center" wrapText="1"/>
    </xf>
    <xf numFmtId="0" fontId="16" fillId="3" borderId="1" xfId="0" applyFont="1" applyFill="1" applyBorder="1"/>
    <xf numFmtId="4" fontId="17" fillId="0" borderId="1" xfId="0" applyNumberFormat="1" applyFont="1" applyFill="1" applyBorder="1" applyAlignment="1">
      <alignment horizontal="left" vertical="center" wrapText="1" shrinkToFit="1"/>
    </xf>
    <xf numFmtId="4" fontId="18" fillId="0" borderId="1" xfId="0" applyNumberFormat="1" applyFont="1" applyFill="1" applyBorder="1" applyAlignment="1">
      <alignment vertical="center" wrapText="1"/>
    </xf>
    <xf numFmtId="49" fontId="13" fillId="4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/>
    <xf numFmtId="49" fontId="13" fillId="2" borderId="1" xfId="0" applyNumberFormat="1" applyFont="1" applyFill="1" applyBorder="1" applyAlignment="1" applyProtection="1">
      <alignment horizontal="left" vertical="center" wrapText="1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right" vertical="center" wrapText="1"/>
    </xf>
    <xf numFmtId="4" fontId="19" fillId="2" borderId="1" xfId="0" applyNumberFormat="1" applyFont="1" applyFill="1" applyBorder="1" applyAlignment="1">
      <alignment horizontal="right" vertical="center"/>
    </xf>
    <xf numFmtId="165" fontId="13" fillId="2" borderId="1" xfId="0" applyNumberFormat="1" applyFont="1" applyFill="1" applyBorder="1" applyAlignment="1" applyProtection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 applyProtection="1">
      <alignment horizontal="right" vertical="center" wrapText="1"/>
    </xf>
    <xf numFmtId="0" fontId="21" fillId="0" borderId="1" xfId="0" applyFont="1" applyFill="1" applyBorder="1"/>
    <xf numFmtId="4" fontId="13" fillId="2" borderId="1" xfId="0" applyNumberFormat="1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/>
    <xf numFmtId="3" fontId="14" fillId="2" borderId="1" xfId="0" applyNumberFormat="1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 applyProtection="1">
      <alignment horizontal="center" vertical="center" wrapText="1"/>
    </xf>
    <xf numFmtId="164" fontId="16" fillId="0" borderId="1" xfId="0" applyNumberFormat="1" applyFont="1" applyFill="1" applyBorder="1"/>
    <xf numFmtId="164" fontId="16" fillId="3" borderId="1" xfId="0" applyNumberFormat="1" applyFont="1" applyFill="1" applyBorder="1"/>
    <xf numFmtId="4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/>
    <xf numFmtId="1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right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Border="1" applyAlignment="1">
      <alignment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vertical="center" wrapText="1"/>
    </xf>
    <xf numFmtId="49" fontId="13" fillId="2" borderId="8" xfId="0" applyNumberFormat="1" applyFont="1" applyFill="1" applyBorder="1" applyAlignment="1" applyProtection="1">
      <alignment horizontal="center" vertical="center" wrapText="1"/>
    </xf>
    <xf numFmtId="49" fontId="13" fillId="2" borderId="9" xfId="0" applyNumberFormat="1" applyFont="1" applyFill="1" applyBorder="1" applyAlignment="1" applyProtection="1">
      <alignment horizontal="left" vertical="center" wrapText="1"/>
    </xf>
    <xf numFmtId="4" fontId="13" fillId="2" borderId="4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vertical="center"/>
    </xf>
    <xf numFmtId="4" fontId="19" fillId="2" borderId="1" xfId="0" applyNumberFormat="1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165" fontId="1" fillId="0" borderId="6" xfId="0" applyNumberFormat="1" applyFont="1" applyBorder="1" applyAlignment="1" applyProtection="1">
      <alignment horizontal="left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" fontId="1" fillId="0" borderId="11" xfId="0" applyNumberFormat="1" applyFont="1" applyBorder="1" applyAlignment="1" applyProtection="1">
      <alignment horizontal="righ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>
      <alignment vertical="center" wrapText="1"/>
    </xf>
    <xf numFmtId="165" fontId="13" fillId="2" borderId="7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right" vertical="center" wrapText="1"/>
    </xf>
    <xf numFmtId="4" fontId="3" fillId="2" borderId="12" xfId="0" applyNumberFormat="1" applyFont="1" applyFill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left" vertical="center" wrapText="1"/>
    </xf>
    <xf numFmtId="4" fontId="24" fillId="4" borderId="1" xfId="0" applyNumberFormat="1" applyFont="1" applyFill="1" applyBorder="1" applyAlignment="1">
      <alignment horizontal="left" vertical="center" wrapText="1"/>
    </xf>
    <xf numFmtId="49" fontId="3" fillId="4" borderId="8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4" fontId="24" fillId="4" borderId="2" xfId="0" applyNumberFormat="1" applyFont="1" applyFill="1" applyBorder="1" applyAlignment="1">
      <alignment horizontal="left" vertical="center" wrapText="1"/>
    </xf>
    <xf numFmtId="4" fontId="24" fillId="4" borderId="10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 applyProtection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left" vertical="center" wrapText="1"/>
    </xf>
    <xf numFmtId="4" fontId="21" fillId="3" borderId="1" xfId="0" applyNumberFormat="1" applyFont="1" applyFill="1" applyBorder="1" applyAlignment="1">
      <alignment horizontal="left" vertical="center" wrapText="1"/>
    </xf>
    <xf numFmtId="4" fontId="20" fillId="3" borderId="1" xfId="0" applyNumberFormat="1" applyFont="1" applyFill="1" applyBorder="1" applyAlignment="1">
      <alignment horizontal="left" vertical="center" wrapText="1"/>
    </xf>
    <xf numFmtId="4" fontId="16" fillId="3" borderId="1" xfId="0" applyNumberFormat="1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left" vertical="center" wrapText="1" shrinkToFit="1"/>
    </xf>
    <xf numFmtId="4" fontId="16" fillId="3" borderId="1" xfId="0" applyNumberFormat="1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4" fillId="3" borderId="1" xfId="0" applyNumberFormat="1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left" vertical="center" wrapText="1" shrinkToFit="1"/>
    </xf>
    <xf numFmtId="49" fontId="21" fillId="2" borderId="12" xfId="0" applyNumberFormat="1" applyFont="1" applyFill="1" applyBorder="1" applyAlignment="1">
      <alignment horizontal="center" vertical="center" wrapText="1"/>
    </xf>
    <xf numFmtId="49" fontId="13" fillId="2" borderId="12" xfId="0" applyNumberFormat="1" applyFont="1" applyFill="1" applyBorder="1" applyAlignment="1" applyProtection="1">
      <alignment horizontal="center" vertical="center" wrapText="1"/>
    </xf>
    <xf numFmtId="4" fontId="13" fillId="2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55"/>
  <sheetViews>
    <sheetView tabSelected="1" view="pageBreakPreview" topLeftCell="A1011" zoomScale="57" zoomScaleNormal="75" zoomScaleSheetLayoutView="57" zoomScalePageLayoutView="66" workbookViewId="0">
      <selection activeCell="B306" sqref="B306"/>
    </sheetView>
  </sheetViews>
  <sheetFormatPr defaultColWidth="9.140625" defaultRowHeight="15.75"/>
  <cols>
    <col min="1" max="1" width="73.28515625" style="132" customWidth="1"/>
    <col min="2" max="2" width="16.28515625" style="98" customWidth="1"/>
    <col min="3" max="3" width="18.85546875" style="98" customWidth="1"/>
    <col min="4" max="4" width="20.140625" style="133" customWidth="1"/>
    <col min="5" max="5" width="22.7109375" style="133" customWidth="1"/>
    <col min="6" max="6" width="20" style="134" customWidth="1"/>
    <col min="7" max="7" width="19.28515625" style="133" customWidth="1"/>
    <col min="8" max="8" width="22.7109375" style="133" customWidth="1"/>
    <col min="9" max="9" width="21.140625" style="133" customWidth="1"/>
    <col min="10" max="10" width="17.28515625" style="98" customWidth="1"/>
    <col min="11" max="11" width="15.85546875" style="98" customWidth="1"/>
    <col min="12" max="13" width="14.5703125" style="98" customWidth="1"/>
    <col min="14" max="16384" width="9.140625" style="98"/>
  </cols>
  <sheetData>
    <row r="1" spans="1:10">
      <c r="A1" s="94"/>
      <c r="B1" s="95"/>
      <c r="C1" s="95"/>
      <c r="D1" s="96"/>
      <c r="E1" s="96"/>
      <c r="F1" s="235" t="s">
        <v>439</v>
      </c>
      <c r="G1" s="235"/>
      <c r="H1" s="235"/>
      <c r="I1" s="235"/>
      <c r="J1" s="97"/>
    </row>
    <row r="2" spans="1:10" ht="41.25" customHeight="1">
      <c r="A2" s="94"/>
      <c r="B2" s="95"/>
      <c r="C2" s="95"/>
      <c r="D2" s="96"/>
      <c r="E2" s="96"/>
      <c r="F2" s="235"/>
      <c r="G2" s="235"/>
      <c r="H2" s="235"/>
      <c r="I2" s="235"/>
      <c r="J2" s="97"/>
    </row>
    <row r="3" spans="1:10" ht="18.75">
      <c r="A3" s="236" t="s">
        <v>3</v>
      </c>
      <c r="B3" s="237"/>
      <c r="C3" s="237"/>
      <c r="D3" s="237"/>
      <c r="E3" s="237"/>
      <c r="F3" s="237"/>
      <c r="G3" s="237"/>
      <c r="H3" s="237"/>
      <c r="I3" s="237"/>
      <c r="J3" s="97"/>
    </row>
    <row r="4" spans="1:10" ht="18" customHeight="1">
      <c r="A4" s="238" t="s">
        <v>765</v>
      </c>
      <c r="B4" s="239"/>
      <c r="C4" s="239"/>
      <c r="D4" s="239"/>
      <c r="E4" s="239"/>
      <c r="F4" s="239"/>
      <c r="G4" s="239"/>
      <c r="H4" s="239"/>
      <c r="I4" s="239"/>
    </row>
    <row r="5" spans="1:10">
      <c r="A5" s="99"/>
      <c r="B5" s="100"/>
      <c r="C5" s="100"/>
      <c r="D5" s="101"/>
      <c r="E5" s="101"/>
      <c r="F5" s="102"/>
      <c r="G5" s="101"/>
      <c r="H5" s="101"/>
      <c r="I5" s="101"/>
    </row>
    <row r="6" spans="1:10">
      <c r="A6" s="240" t="s">
        <v>40</v>
      </c>
      <c r="B6" s="241" t="s">
        <v>9</v>
      </c>
      <c r="C6" s="241" t="s">
        <v>10</v>
      </c>
      <c r="D6" s="222" t="s">
        <v>767</v>
      </c>
      <c r="E6" s="222" t="s">
        <v>766</v>
      </c>
      <c r="F6" s="222"/>
      <c r="G6" s="222"/>
      <c r="H6" s="222" t="s">
        <v>768</v>
      </c>
      <c r="I6" s="222" t="s">
        <v>769</v>
      </c>
    </row>
    <row r="7" spans="1:10">
      <c r="A7" s="240"/>
      <c r="B7" s="241"/>
      <c r="C7" s="241"/>
      <c r="D7" s="222"/>
      <c r="E7" s="222"/>
      <c r="F7" s="222"/>
      <c r="G7" s="222"/>
      <c r="H7" s="222"/>
      <c r="I7" s="222"/>
    </row>
    <row r="8" spans="1:10">
      <c r="A8" s="240"/>
      <c r="B8" s="241"/>
      <c r="C8" s="241"/>
      <c r="D8" s="222"/>
      <c r="E8" s="222" t="s">
        <v>382</v>
      </c>
      <c r="F8" s="242" t="s">
        <v>383</v>
      </c>
      <c r="G8" s="222" t="s">
        <v>384</v>
      </c>
      <c r="H8" s="222"/>
      <c r="I8" s="222"/>
    </row>
    <row r="9" spans="1:10" ht="55.5" customHeight="1">
      <c r="A9" s="240"/>
      <c r="B9" s="241"/>
      <c r="C9" s="241"/>
      <c r="D9" s="222"/>
      <c r="E9" s="222"/>
      <c r="F9" s="242"/>
      <c r="G9" s="222"/>
      <c r="H9" s="222"/>
      <c r="I9" s="222"/>
    </row>
    <row r="10" spans="1:10" ht="30" customHeight="1">
      <c r="A10" s="4">
        <v>1</v>
      </c>
      <c r="B10" s="1">
        <v>2</v>
      </c>
      <c r="C10" s="1">
        <v>3</v>
      </c>
      <c r="D10" s="3">
        <v>4</v>
      </c>
      <c r="E10" s="3">
        <v>5</v>
      </c>
      <c r="F10" s="56">
        <v>6</v>
      </c>
      <c r="G10" s="2" t="s">
        <v>749</v>
      </c>
      <c r="H10" s="2" t="s">
        <v>321</v>
      </c>
      <c r="I10" s="2" t="s">
        <v>750</v>
      </c>
    </row>
    <row r="11" spans="1:10" ht="31.5" customHeight="1">
      <c r="A11" s="135" t="s">
        <v>4</v>
      </c>
      <c r="B11" s="135" t="s">
        <v>2</v>
      </c>
      <c r="C11" s="135" t="s">
        <v>2</v>
      </c>
      <c r="D11" s="136">
        <f>D13+D179+D253+D258+D317+D374+D529+D622+D662+D709+D778+D803+D830+D905+D1002</f>
        <v>3815539.7124699997</v>
      </c>
      <c r="E11" s="136">
        <f>E13+E179+E253+E258+E317+E374+E529+E622+E662+E709+E778+E803+E830+E905+E1002</f>
        <v>3815539.7124699997</v>
      </c>
      <c r="F11" s="136">
        <f>F13+F179+F253+F258+F317+F374+F529+F622+F662+F709+F778+F803+F830+F905+F1002</f>
        <v>3744254.4467700003</v>
      </c>
      <c r="G11" s="136">
        <f>E11-F11</f>
        <v>71285.265699999407</v>
      </c>
      <c r="H11" s="137">
        <f>D11-F11</f>
        <v>71285.265699999407</v>
      </c>
      <c r="I11" s="137">
        <f>F11/D11*100</f>
        <v>98.131712127984827</v>
      </c>
    </row>
    <row r="12" spans="1:10" s="103" customFormat="1" ht="41.25" customHeight="1">
      <c r="A12" s="223" t="s">
        <v>752</v>
      </c>
      <c r="B12" s="224"/>
      <c r="C12" s="224"/>
      <c r="D12" s="224"/>
      <c r="E12" s="224"/>
      <c r="F12" s="224"/>
      <c r="G12" s="224"/>
      <c r="H12" s="224"/>
      <c r="I12" s="224"/>
    </row>
    <row r="13" spans="1:10" ht="30.75" customHeight="1">
      <c r="A13" s="138" t="s">
        <v>1</v>
      </c>
      <c r="B13" s="139"/>
      <c r="C13" s="140" t="s">
        <v>96</v>
      </c>
      <c r="D13" s="141">
        <f>D15+D35+D40+D68+D137</f>
        <v>817839.91821999999</v>
      </c>
      <c r="E13" s="141">
        <f>E15+E35+E40+E68+E137</f>
        <v>817839.91821999999</v>
      </c>
      <c r="F13" s="142">
        <f>F15+F35+F40+F68+F137</f>
        <v>796932.96649000037</v>
      </c>
      <c r="G13" s="141">
        <f>G15+G35+G40+G68+G137</f>
        <v>20906.951729999637</v>
      </c>
      <c r="H13" s="143">
        <f t="shared" ref="H13:H32" si="0">D13-F13</f>
        <v>20906.951729999622</v>
      </c>
      <c r="I13" s="143">
        <f>F13/D13*100</f>
        <v>97.443637652769155</v>
      </c>
    </row>
    <row r="14" spans="1:10" ht="33" customHeight="1">
      <c r="A14" s="5" t="s">
        <v>5</v>
      </c>
      <c r="B14" s="6"/>
      <c r="C14" s="6"/>
      <c r="D14" s="7"/>
      <c r="E14" s="7"/>
      <c r="F14" s="52"/>
      <c r="G14" s="8"/>
      <c r="H14" s="7"/>
      <c r="I14" s="7"/>
    </row>
    <row r="15" spans="1:10" s="105" customFormat="1" ht="39" customHeight="1">
      <c r="A15" s="144" t="s">
        <v>6</v>
      </c>
      <c r="B15" s="145"/>
      <c r="C15" s="146" t="s">
        <v>95</v>
      </c>
      <c r="D15" s="147">
        <f>SUM(D16:D28)</f>
        <v>36672.910830000001</v>
      </c>
      <c r="E15" s="147">
        <f>SUM(E16:E28)</f>
        <v>36672.910830000001</v>
      </c>
      <c r="F15" s="147">
        <f>SUM(F16:F28)</f>
        <v>34346.518089999998</v>
      </c>
      <c r="G15" s="147">
        <f>E15-F15</f>
        <v>2326.392740000003</v>
      </c>
      <c r="H15" s="145">
        <f t="shared" ref="H15" si="1">D15-F15</f>
        <v>2326.392740000003</v>
      </c>
      <c r="I15" s="145">
        <f t="shared" ref="I15:I32" si="2">F15/D15*100</f>
        <v>93.656372817570528</v>
      </c>
    </row>
    <row r="16" spans="1:10" s="70" customFormat="1" ht="37.5" customHeight="1">
      <c r="A16" s="36" t="s">
        <v>346</v>
      </c>
      <c r="B16" s="29" t="s">
        <v>12</v>
      </c>
      <c r="C16" s="29" t="s">
        <v>347</v>
      </c>
      <c r="D16" s="41">
        <v>444.76100000000002</v>
      </c>
      <c r="E16" s="41">
        <v>444.76100000000002</v>
      </c>
      <c r="F16" s="41">
        <v>444.76100000000002</v>
      </c>
      <c r="G16" s="78">
        <f t="shared" ref="G16:G28" si="3">E16-F16</f>
        <v>0</v>
      </c>
      <c r="H16" s="38">
        <f t="shared" si="0"/>
        <v>0</v>
      </c>
      <c r="I16" s="38">
        <f>F16/D16*100</f>
        <v>100</v>
      </c>
    </row>
    <row r="17" spans="1:9" s="70" customFormat="1" ht="37.5" customHeight="1">
      <c r="A17" s="36" t="s">
        <v>322</v>
      </c>
      <c r="B17" s="29" t="s">
        <v>17</v>
      </c>
      <c r="C17" s="29" t="s">
        <v>94</v>
      </c>
      <c r="D17" s="41">
        <v>5935.2345400000004</v>
      </c>
      <c r="E17" s="41">
        <v>5935.2345400000004</v>
      </c>
      <c r="F17" s="41">
        <v>5935.2345400000004</v>
      </c>
      <c r="G17" s="78">
        <f t="shared" si="3"/>
        <v>0</v>
      </c>
      <c r="H17" s="38">
        <f t="shared" si="0"/>
        <v>0</v>
      </c>
      <c r="I17" s="38">
        <f t="shared" si="2"/>
        <v>100</v>
      </c>
    </row>
    <row r="18" spans="1:9" s="70" customFormat="1" ht="37.5" customHeight="1">
      <c r="A18" s="36" t="s">
        <v>322</v>
      </c>
      <c r="B18" s="46">
        <v>441</v>
      </c>
      <c r="C18" s="29" t="s">
        <v>94</v>
      </c>
      <c r="D18" s="41">
        <v>15794.930410000001</v>
      </c>
      <c r="E18" s="41">
        <v>15794.930410000001</v>
      </c>
      <c r="F18" s="41">
        <v>15794.47919</v>
      </c>
      <c r="G18" s="78">
        <f t="shared" si="3"/>
        <v>0.45122000000083062</v>
      </c>
      <c r="H18" s="38">
        <f t="shared" si="0"/>
        <v>0.45122000000083062</v>
      </c>
      <c r="I18" s="38">
        <f t="shared" si="2"/>
        <v>99.997143260601419</v>
      </c>
    </row>
    <row r="19" spans="1:9" s="70" customFormat="1" ht="37.5" customHeight="1">
      <c r="A19" s="36" t="s">
        <v>322</v>
      </c>
      <c r="B19" s="29" t="s">
        <v>12</v>
      </c>
      <c r="C19" s="29" t="s">
        <v>94</v>
      </c>
      <c r="D19" s="41">
        <v>2220.99557</v>
      </c>
      <c r="E19" s="41">
        <v>2220.99557</v>
      </c>
      <c r="F19" s="41">
        <v>2220.99557</v>
      </c>
      <c r="G19" s="78">
        <f t="shared" si="3"/>
        <v>0</v>
      </c>
      <c r="H19" s="38">
        <f t="shared" si="0"/>
        <v>0</v>
      </c>
      <c r="I19" s="38">
        <f t="shared" si="2"/>
        <v>100</v>
      </c>
    </row>
    <row r="20" spans="1:9" ht="37.5" customHeight="1">
      <c r="A20" s="36" t="s">
        <v>299</v>
      </c>
      <c r="B20" s="63" t="s">
        <v>12</v>
      </c>
      <c r="C20" s="29" t="s">
        <v>348</v>
      </c>
      <c r="D20" s="41">
        <v>50</v>
      </c>
      <c r="E20" s="41">
        <v>50</v>
      </c>
      <c r="F20" s="41">
        <v>50</v>
      </c>
      <c r="G20" s="78">
        <f t="shared" si="3"/>
        <v>0</v>
      </c>
      <c r="H20" s="38">
        <f t="shared" si="0"/>
        <v>0</v>
      </c>
      <c r="I20" s="38">
        <f t="shared" si="2"/>
        <v>100</v>
      </c>
    </row>
    <row r="21" spans="1:9" ht="37.5" customHeight="1">
      <c r="A21" s="36" t="s">
        <v>526</v>
      </c>
      <c r="B21" s="63" t="s">
        <v>12</v>
      </c>
      <c r="C21" s="29" t="s">
        <v>323</v>
      </c>
      <c r="D21" s="41">
        <v>24.528420000000001</v>
      </c>
      <c r="E21" s="41">
        <v>24.528420000000001</v>
      </c>
      <c r="F21" s="41">
        <v>24.528420000000001</v>
      </c>
      <c r="G21" s="78">
        <f t="shared" si="3"/>
        <v>0</v>
      </c>
      <c r="H21" s="28">
        <f t="shared" si="0"/>
        <v>0</v>
      </c>
      <c r="I21" s="28">
        <f t="shared" si="2"/>
        <v>100</v>
      </c>
    </row>
    <row r="22" spans="1:9" ht="37.5" customHeight="1">
      <c r="A22" s="36" t="s">
        <v>60</v>
      </c>
      <c r="B22" s="63" t="s">
        <v>12</v>
      </c>
      <c r="C22" s="29" t="s">
        <v>93</v>
      </c>
      <c r="D22" s="41">
        <v>598.64160000000004</v>
      </c>
      <c r="E22" s="41">
        <v>598.64160000000004</v>
      </c>
      <c r="F22" s="41">
        <v>598.64160000000004</v>
      </c>
      <c r="G22" s="78">
        <f t="shared" si="3"/>
        <v>0</v>
      </c>
      <c r="H22" s="28">
        <f t="shared" ref="H22:H28" si="4">D22-F22</f>
        <v>0</v>
      </c>
      <c r="I22" s="28">
        <f t="shared" ref="I22:I28" si="5">F22/D22*100</f>
        <v>100</v>
      </c>
    </row>
    <row r="23" spans="1:9" ht="37.5" customHeight="1">
      <c r="A23" s="36" t="s">
        <v>60</v>
      </c>
      <c r="B23" s="63" t="s">
        <v>12</v>
      </c>
      <c r="C23" s="29" t="s">
        <v>93</v>
      </c>
      <c r="D23" s="41">
        <v>629.92665999999997</v>
      </c>
      <c r="E23" s="41">
        <v>629.92665999999997</v>
      </c>
      <c r="F23" s="41">
        <v>629.92665999999997</v>
      </c>
      <c r="G23" s="78">
        <f t="shared" si="3"/>
        <v>0</v>
      </c>
      <c r="H23" s="28">
        <f t="shared" si="4"/>
        <v>0</v>
      </c>
      <c r="I23" s="28">
        <f t="shared" si="5"/>
        <v>100</v>
      </c>
    </row>
    <row r="24" spans="1:9" ht="93.75" customHeight="1">
      <c r="A24" s="39" t="s">
        <v>770</v>
      </c>
      <c r="B24" s="63" t="s">
        <v>12</v>
      </c>
      <c r="C24" s="29" t="s">
        <v>775</v>
      </c>
      <c r="D24" s="41">
        <v>1482.94715</v>
      </c>
      <c r="E24" s="41">
        <v>1482.94715</v>
      </c>
      <c r="F24" s="41">
        <v>1038.1681100000001</v>
      </c>
      <c r="G24" s="78">
        <f t="shared" si="3"/>
        <v>444.7790399999999</v>
      </c>
      <c r="H24" s="28">
        <f t="shared" si="4"/>
        <v>444.7790399999999</v>
      </c>
      <c r="I24" s="28">
        <f t="shared" si="5"/>
        <v>70.00708757557544</v>
      </c>
    </row>
    <row r="25" spans="1:9" ht="72" customHeight="1">
      <c r="A25" s="36" t="s">
        <v>771</v>
      </c>
      <c r="B25" s="63" t="s">
        <v>12</v>
      </c>
      <c r="C25" s="29" t="s">
        <v>776</v>
      </c>
      <c r="D25" s="41">
        <v>3173.6507999999999</v>
      </c>
      <c r="E25" s="41">
        <v>3173.6507999999999</v>
      </c>
      <c r="F25" s="41">
        <v>3173.6507999999999</v>
      </c>
      <c r="G25" s="78">
        <f t="shared" si="3"/>
        <v>0</v>
      </c>
      <c r="H25" s="28">
        <f t="shared" si="4"/>
        <v>0</v>
      </c>
      <c r="I25" s="28">
        <f t="shared" si="5"/>
        <v>100</v>
      </c>
    </row>
    <row r="26" spans="1:9" ht="72" customHeight="1">
      <c r="A26" s="36" t="s">
        <v>772</v>
      </c>
      <c r="B26" s="63" t="s">
        <v>17</v>
      </c>
      <c r="C26" s="29" t="s">
        <v>777</v>
      </c>
      <c r="D26" s="41">
        <v>425.40719999999999</v>
      </c>
      <c r="E26" s="41">
        <v>425.40719999999999</v>
      </c>
      <c r="F26" s="41">
        <v>425.40719999999999</v>
      </c>
      <c r="G26" s="78">
        <f t="shared" si="3"/>
        <v>0</v>
      </c>
      <c r="H26" s="28">
        <f t="shared" si="4"/>
        <v>0</v>
      </c>
      <c r="I26" s="28">
        <f t="shared" si="5"/>
        <v>100</v>
      </c>
    </row>
    <row r="27" spans="1:9" ht="85.5" customHeight="1">
      <c r="A27" s="36" t="s">
        <v>773</v>
      </c>
      <c r="B27" s="63" t="s">
        <v>17</v>
      </c>
      <c r="C27" s="29" t="s">
        <v>778</v>
      </c>
      <c r="D27" s="41">
        <v>1580.1525999999999</v>
      </c>
      <c r="E27" s="41">
        <v>1580.1525999999999</v>
      </c>
      <c r="F27" s="41">
        <v>0</v>
      </c>
      <c r="G27" s="78">
        <f t="shared" si="3"/>
        <v>1580.1525999999999</v>
      </c>
      <c r="H27" s="28">
        <f t="shared" si="4"/>
        <v>1580.1525999999999</v>
      </c>
      <c r="I27" s="28">
        <f t="shared" si="5"/>
        <v>0</v>
      </c>
    </row>
    <row r="28" spans="1:9" ht="85.5" customHeight="1">
      <c r="A28" s="36" t="s">
        <v>774</v>
      </c>
      <c r="B28" s="63" t="s">
        <v>17</v>
      </c>
      <c r="C28" s="29" t="s">
        <v>779</v>
      </c>
      <c r="D28" s="41">
        <v>4311.73488</v>
      </c>
      <c r="E28" s="41">
        <v>4311.73488</v>
      </c>
      <c r="F28" s="41">
        <v>4010.7249999999999</v>
      </c>
      <c r="G28" s="78">
        <f t="shared" si="3"/>
        <v>301.00988000000007</v>
      </c>
      <c r="H28" s="28">
        <f t="shared" si="4"/>
        <v>301.00988000000007</v>
      </c>
      <c r="I28" s="28">
        <f t="shared" si="5"/>
        <v>93.018822159121257</v>
      </c>
    </row>
    <row r="29" spans="1:9" ht="60" hidden="1">
      <c r="A29" s="106" t="s">
        <v>527</v>
      </c>
      <c r="B29" s="197" t="s">
        <v>440</v>
      </c>
      <c r="C29" s="89" t="s">
        <v>92</v>
      </c>
      <c r="D29" s="73"/>
      <c r="E29" s="74"/>
      <c r="F29" s="75">
        <v>0</v>
      </c>
      <c r="G29" s="12">
        <f t="shared" ref="G29:G32" si="6">E29-F29</f>
        <v>0</v>
      </c>
      <c r="H29" s="11">
        <f t="shared" si="0"/>
        <v>0</v>
      </c>
      <c r="I29" s="11" t="e">
        <f t="shared" si="2"/>
        <v>#DIV/0!</v>
      </c>
    </row>
    <row r="30" spans="1:9" ht="94.5" hidden="1">
      <c r="A30" s="71" t="s">
        <v>376</v>
      </c>
      <c r="B30" s="63" t="s">
        <v>441</v>
      </c>
      <c r="C30" s="29" t="s">
        <v>91</v>
      </c>
      <c r="D30" s="72"/>
      <c r="E30" s="12"/>
      <c r="F30" s="13">
        <v>0</v>
      </c>
      <c r="G30" s="12">
        <f t="shared" si="6"/>
        <v>0</v>
      </c>
      <c r="H30" s="11">
        <f t="shared" si="0"/>
        <v>0</v>
      </c>
      <c r="I30" s="11" t="e">
        <f t="shared" si="2"/>
        <v>#DIV/0!</v>
      </c>
    </row>
    <row r="31" spans="1:9" ht="94.5" hidden="1">
      <c r="A31" s="71" t="s">
        <v>377</v>
      </c>
      <c r="B31" s="63" t="s">
        <v>442</v>
      </c>
      <c r="C31" s="29" t="s">
        <v>90</v>
      </c>
      <c r="D31" s="72"/>
      <c r="E31" s="12"/>
      <c r="F31" s="13">
        <v>0</v>
      </c>
      <c r="G31" s="12">
        <f t="shared" si="6"/>
        <v>0</v>
      </c>
      <c r="H31" s="11">
        <f t="shared" si="0"/>
        <v>0</v>
      </c>
      <c r="I31" s="11" t="e">
        <f t="shared" si="2"/>
        <v>#DIV/0!</v>
      </c>
    </row>
    <row r="32" spans="1:9" ht="141.75" hidden="1">
      <c r="A32" s="71" t="s">
        <v>378</v>
      </c>
      <c r="B32" s="63" t="s">
        <v>443</v>
      </c>
      <c r="C32" s="29" t="s">
        <v>89</v>
      </c>
      <c r="D32" s="72"/>
      <c r="E32" s="12"/>
      <c r="F32" s="13">
        <v>0</v>
      </c>
      <c r="G32" s="12">
        <f t="shared" si="6"/>
        <v>0</v>
      </c>
      <c r="H32" s="11">
        <f t="shared" si="0"/>
        <v>0</v>
      </c>
      <c r="I32" s="11" t="e">
        <f t="shared" si="2"/>
        <v>#DIV/0!</v>
      </c>
    </row>
    <row r="33" spans="1:9" hidden="1">
      <c r="A33" s="10"/>
      <c r="B33" s="11"/>
      <c r="C33" s="11"/>
      <c r="D33" s="12"/>
      <c r="E33" s="12"/>
      <c r="F33" s="13"/>
      <c r="G33" s="12"/>
      <c r="H33" s="11"/>
      <c r="I33" s="11"/>
    </row>
    <row r="34" spans="1:9" hidden="1">
      <c r="A34" s="10"/>
      <c r="B34" s="11"/>
      <c r="C34" s="11"/>
      <c r="D34" s="12"/>
      <c r="E34" s="12"/>
      <c r="F34" s="13"/>
      <c r="G34" s="12"/>
      <c r="H34" s="11"/>
      <c r="I34" s="11"/>
    </row>
    <row r="35" spans="1:9" s="149" customFormat="1" ht="40.5" customHeight="1">
      <c r="A35" s="144" t="s">
        <v>7</v>
      </c>
      <c r="B35" s="145"/>
      <c r="C35" s="148">
        <v>220000000</v>
      </c>
      <c r="D35" s="147">
        <f>SUM(D36:D39)</f>
        <v>5432.4979400000002</v>
      </c>
      <c r="E35" s="147">
        <f>SUM(E36:E39)</f>
        <v>5432.4979400000002</v>
      </c>
      <c r="F35" s="147">
        <f>SUM(F36:F39)</f>
        <v>5418.3500100000001</v>
      </c>
      <c r="G35" s="147">
        <f>E35-F35</f>
        <v>14.147930000000088</v>
      </c>
      <c r="H35" s="147">
        <f t="shared" ref="H35:H39" si="7">D35-F35</f>
        <v>14.147930000000088</v>
      </c>
      <c r="I35" s="147">
        <f t="shared" ref="I35:I39" si="8">F35/D35*100</f>
        <v>99.739568608101479</v>
      </c>
    </row>
    <row r="36" spans="1:9" s="149" customFormat="1" ht="78" customHeight="1">
      <c r="A36" s="36" t="s">
        <v>780</v>
      </c>
      <c r="B36" s="198">
        <v>444</v>
      </c>
      <c r="C36" s="29" t="s">
        <v>783</v>
      </c>
      <c r="D36" s="41">
        <v>78.349180000000004</v>
      </c>
      <c r="E36" s="41">
        <v>78.349180000000004</v>
      </c>
      <c r="F36" s="41">
        <v>78.349180000000004</v>
      </c>
      <c r="G36" s="199">
        <f t="shared" ref="G36:G39" si="9">E36-F36</f>
        <v>0</v>
      </c>
      <c r="H36" s="199">
        <f t="shared" si="7"/>
        <v>0</v>
      </c>
      <c r="I36" s="199">
        <f t="shared" si="8"/>
        <v>100</v>
      </c>
    </row>
    <row r="37" spans="1:9" s="149" customFormat="1" ht="55.5" customHeight="1">
      <c r="A37" s="36" t="s">
        <v>8</v>
      </c>
      <c r="B37" s="198">
        <v>444</v>
      </c>
      <c r="C37" s="29" t="s">
        <v>88</v>
      </c>
      <c r="D37" s="41">
        <v>779.93326000000002</v>
      </c>
      <c r="E37" s="41">
        <v>779.93326000000002</v>
      </c>
      <c r="F37" s="41">
        <v>765.78533000000004</v>
      </c>
      <c r="G37" s="199">
        <f t="shared" si="9"/>
        <v>14.147929999999974</v>
      </c>
      <c r="H37" s="199">
        <f t="shared" si="7"/>
        <v>14.147929999999974</v>
      </c>
      <c r="I37" s="199">
        <f t="shared" si="8"/>
        <v>98.186007607881734</v>
      </c>
    </row>
    <row r="38" spans="1:9" s="149" customFormat="1" ht="107.25" customHeight="1">
      <c r="A38" s="39" t="s">
        <v>781</v>
      </c>
      <c r="B38" s="198">
        <v>444</v>
      </c>
      <c r="C38" s="29" t="s">
        <v>784</v>
      </c>
      <c r="D38" s="41">
        <v>2991.15</v>
      </c>
      <c r="E38" s="41">
        <v>2991.15</v>
      </c>
      <c r="F38" s="41">
        <v>2991.15</v>
      </c>
      <c r="G38" s="199">
        <f t="shared" si="9"/>
        <v>0</v>
      </c>
      <c r="H38" s="199">
        <f t="shared" si="7"/>
        <v>0</v>
      </c>
      <c r="I38" s="199">
        <f t="shared" si="8"/>
        <v>100</v>
      </c>
    </row>
    <row r="39" spans="1:9" s="149" customFormat="1" ht="78" customHeight="1">
      <c r="A39" s="39" t="s">
        <v>782</v>
      </c>
      <c r="B39" s="198">
        <v>444</v>
      </c>
      <c r="C39" s="29" t="s">
        <v>785</v>
      </c>
      <c r="D39" s="41">
        <v>1583.0654999999999</v>
      </c>
      <c r="E39" s="41">
        <v>1583.0654999999999</v>
      </c>
      <c r="F39" s="41">
        <v>1583.0654999999999</v>
      </c>
      <c r="G39" s="199">
        <f t="shared" si="9"/>
        <v>0</v>
      </c>
      <c r="H39" s="199">
        <f t="shared" si="7"/>
        <v>0</v>
      </c>
      <c r="I39" s="199">
        <f t="shared" si="8"/>
        <v>100</v>
      </c>
    </row>
    <row r="40" spans="1:9" s="149" customFormat="1" ht="42" customHeight="1">
      <c r="A40" s="144" t="s">
        <v>11</v>
      </c>
      <c r="B40" s="150"/>
      <c r="C40" s="146" t="s">
        <v>87</v>
      </c>
      <c r="D40" s="147">
        <f>SUM(D41:D67)</f>
        <v>51165.628099999994</v>
      </c>
      <c r="E40" s="147">
        <f>SUM(E41:E67)</f>
        <v>51165.628099999994</v>
      </c>
      <c r="F40" s="147">
        <f>SUM(F41:F67)</f>
        <v>43719.626849999993</v>
      </c>
      <c r="G40" s="147">
        <f t="shared" ref="G40:G182" si="10">E40-F40</f>
        <v>7446.0012500000012</v>
      </c>
      <c r="H40" s="147">
        <f t="shared" ref="H40:H179" si="11">D40-F40</f>
        <v>7446.0012500000012</v>
      </c>
      <c r="I40" s="147">
        <f>F40/D40*100</f>
        <v>85.447259172803939</v>
      </c>
    </row>
    <row r="41" spans="1:9" ht="129" customHeight="1">
      <c r="A41" s="39" t="s">
        <v>528</v>
      </c>
      <c r="B41" s="48">
        <v>444</v>
      </c>
      <c r="C41" s="29" t="s">
        <v>282</v>
      </c>
      <c r="D41" s="41">
        <v>8891.7999999999993</v>
      </c>
      <c r="E41" s="41">
        <v>8891.7999999999993</v>
      </c>
      <c r="F41" s="41">
        <v>6763.4231099999997</v>
      </c>
      <c r="G41" s="28">
        <f t="shared" si="10"/>
        <v>2128.3768899999995</v>
      </c>
      <c r="H41" s="28">
        <f t="shared" si="11"/>
        <v>2128.3768899999995</v>
      </c>
      <c r="I41" s="28">
        <f t="shared" ref="I41:I179" si="12">F41/D41*100</f>
        <v>76.063599158775503</v>
      </c>
    </row>
    <row r="42" spans="1:9" ht="128.25" customHeight="1">
      <c r="A42" s="39" t="s">
        <v>529</v>
      </c>
      <c r="B42" s="48">
        <v>444</v>
      </c>
      <c r="C42" s="29" t="s">
        <v>349</v>
      </c>
      <c r="D42" s="41">
        <v>3858.5</v>
      </c>
      <c r="E42" s="41">
        <v>3858.5</v>
      </c>
      <c r="F42" s="41">
        <v>3858.0069899999999</v>
      </c>
      <c r="G42" s="28">
        <f t="shared" si="10"/>
        <v>0.49301000000014028</v>
      </c>
      <c r="H42" s="28">
        <f t="shared" si="11"/>
        <v>0.49301000000014028</v>
      </c>
      <c r="I42" s="28">
        <f t="shared" si="12"/>
        <v>99.987222754956591</v>
      </c>
    </row>
    <row r="43" spans="1:9" ht="138" customHeight="1">
      <c r="A43" s="39" t="s">
        <v>715</v>
      </c>
      <c r="B43" s="14" t="s">
        <v>12</v>
      </c>
      <c r="C43" s="29" t="s">
        <v>86</v>
      </c>
      <c r="D43" s="41">
        <v>15224.421829999999</v>
      </c>
      <c r="E43" s="41">
        <v>15224.421829999999</v>
      </c>
      <c r="F43" s="41">
        <v>12385.310799999999</v>
      </c>
      <c r="G43" s="28">
        <f t="shared" si="10"/>
        <v>2839.11103</v>
      </c>
      <c r="H43" s="28">
        <f t="shared" si="11"/>
        <v>2839.11103</v>
      </c>
      <c r="I43" s="28">
        <f t="shared" si="12"/>
        <v>81.35160033200421</v>
      </c>
    </row>
    <row r="44" spans="1:9" ht="99" customHeight="1">
      <c r="A44" s="39" t="s">
        <v>808</v>
      </c>
      <c r="B44" s="14" t="s">
        <v>12</v>
      </c>
      <c r="C44" s="29" t="s">
        <v>85</v>
      </c>
      <c r="D44" s="41">
        <v>2774.9304000000002</v>
      </c>
      <c r="E44" s="41">
        <v>2774.9304000000002</v>
      </c>
      <c r="F44" s="41">
        <v>2744.1756</v>
      </c>
      <c r="G44" s="28">
        <f t="shared" si="10"/>
        <v>30.754800000000159</v>
      </c>
      <c r="H44" s="28">
        <f t="shared" si="11"/>
        <v>30.754800000000159</v>
      </c>
      <c r="I44" s="28">
        <f t="shared" si="12"/>
        <v>98.891691121334063</v>
      </c>
    </row>
    <row r="45" spans="1:9" ht="123" customHeight="1">
      <c r="A45" s="39" t="s">
        <v>530</v>
      </c>
      <c r="B45" s="48">
        <v>444</v>
      </c>
      <c r="C45" s="29" t="s">
        <v>531</v>
      </c>
      <c r="D45" s="41">
        <v>10984.0784</v>
      </c>
      <c r="E45" s="41">
        <v>10984.0784</v>
      </c>
      <c r="F45" s="41">
        <v>8536.8128799999995</v>
      </c>
      <c r="G45" s="28">
        <f t="shared" si="10"/>
        <v>2447.2655200000008</v>
      </c>
      <c r="H45" s="28">
        <f t="shared" si="11"/>
        <v>2447.2655200000008</v>
      </c>
      <c r="I45" s="28">
        <f t="shared" si="12"/>
        <v>77.71988298991019</v>
      </c>
    </row>
    <row r="46" spans="1:9" ht="99" customHeight="1">
      <c r="A46" s="36" t="s">
        <v>809</v>
      </c>
      <c r="B46" s="31">
        <v>444</v>
      </c>
      <c r="C46" s="29" t="s">
        <v>786</v>
      </c>
      <c r="D46" s="41">
        <v>908.00189</v>
      </c>
      <c r="E46" s="41">
        <v>908.00189</v>
      </c>
      <c r="F46" s="41">
        <v>908.00189</v>
      </c>
      <c r="G46" s="28">
        <f t="shared" si="10"/>
        <v>0</v>
      </c>
      <c r="H46" s="28">
        <f t="shared" si="11"/>
        <v>0</v>
      </c>
      <c r="I46" s="28">
        <f t="shared" si="12"/>
        <v>100</v>
      </c>
    </row>
    <row r="47" spans="1:9" ht="45.75" customHeight="1">
      <c r="A47" s="36" t="s">
        <v>61</v>
      </c>
      <c r="B47" s="14" t="s">
        <v>12</v>
      </c>
      <c r="C47" s="29" t="s">
        <v>787</v>
      </c>
      <c r="D47" s="41">
        <v>319.36525999999998</v>
      </c>
      <c r="E47" s="41">
        <v>319.36525999999998</v>
      </c>
      <c r="F47" s="41">
        <v>319.36525999999998</v>
      </c>
      <c r="G47" s="28">
        <f t="shared" si="10"/>
        <v>0</v>
      </c>
      <c r="H47" s="28">
        <f t="shared" si="11"/>
        <v>0</v>
      </c>
      <c r="I47" s="28">
        <f t="shared" si="12"/>
        <v>100</v>
      </c>
    </row>
    <row r="48" spans="1:9" ht="87.75" customHeight="1">
      <c r="A48" s="36" t="s">
        <v>810</v>
      </c>
      <c r="B48" s="14" t="s">
        <v>12</v>
      </c>
      <c r="C48" s="29" t="s">
        <v>788</v>
      </c>
      <c r="D48" s="41">
        <v>20.295000000000002</v>
      </c>
      <c r="E48" s="41">
        <v>20.295000000000002</v>
      </c>
      <c r="F48" s="41">
        <v>20.295000000000002</v>
      </c>
      <c r="G48" s="28">
        <f t="shared" si="10"/>
        <v>0</v>
      </c>
      <c r="H48" s="28">
        <f t="shared" si="11"/>
        <v>0</v>
      </c>
      <c r="I48" s="28">
        <f t="shared" si="12"/>
        <v>100</v>
      </c>
    </row>
    <row r="49" spans="1:9" ht="35.25" customHeight="1">
      <c r="A49" s="36" t="s">
        <v>75</v>
      </c>
      <c r="B49" s="14" t="s">
        <v>12</v>
      </c>
      <c r="C49" s="29" t="s">
        <v>789</v>
      </c>
      <c r="D49" s="41">
        <v>337.935</v>
      </c>
      <c r="E49" s="41">
        <v>337.935</v>
      </c>
      <c r="F49" s="41">
        <v>337.935</v>
      </c>
      <c r="G49" s="28">
        <f t="shared" si="10"/>
        <v>0</v>
      </c>
      <c r="H49" s="28">
        <f t="shared" si="11"/>
        <v>0</v>
      </c>
      <c r="I49" s="28">
        <f t="shared" si="12"/>
        <v>100</v>
      </c>
    </row>
    <row r="50" spans="1:9" ht="68.25" customHeight="1">
      <c r="A50" s="36" t="s">
        <v>811</v>
      </c>
      <c r="B50" s="14" t="s">
        <v>12</v>
      </c>
      <c r="C50" s="29" t="s">
        <v>790</v>
      </c>
      <c r="D50" s="41">
        <v>769.20762000000002</v>
      </c>
      <c r="E50" s="41">
        <v>769.20762000000002</v>
      </c>
      <c r="F50" s="41">
        <v>769.20762000000002</v>
      </c>
      <c r="G50" s="28">
        <f t="shared" si="10"/>
        <v>0</v>
      </c>
      <c r="H50" s="28">
        <f t="shared" si="11"/>
        <v>0</v>
      </c>
      <c r="I50" s="28">
        <f t="shared" si="12"/>
        <v>100</v>
      </c>
    </row>
    <row r="51" spans="1:9" ht="34.5" customHeight="1">
      <c r="A51" s="36" t="s">
        <v>61</v>
      </c>
      <c r="B51" s="14" t="s">
        <v>12</v>
      </c>
      <c r="C51" s="29" t="s">
        <v>791</v>
      </c>
      <c r="D51" s="41">
        <v>1935.0909200000001</v>
      </c>
      <c r="E51" s="41">
        <v>1935.0909200000001</v>
      </c>
      <c r="F51" s="41">
        <v>1935.0909200000001</v>
      </c>
      <c r="G51" s="28">
        <f t="shared" si="10"/>
        <v>0</v>
      </c>
      <c r="H51" s="28">
        <f t="shared" si="11"/>
        <v>0</v>
      </c>
      <c r="I51" s="28">
        <f t="shared" si="12"/>
        <v>100</v>
      </c>
    </row>
    <row r="52" spans="1:9" ht="101.25" customHeight="1">
      <c r="A52" s="36" t="s">
        <v>810</v>
      </c>
      <c r="B52" s="14" t="s">
        <v>12</v>
      </c>
      <c r="C52" s="29" t="s">
        <v>792</v>
      </c>
      <c r="D52" s="41">
        <v>116.80838</v>
      </c>
      <c r="E52" s="41">
        <v>116.80838</v>
      </c>
      <c r="F52" s="41">
        <v>116.80838</v>
      </c>
      <c r="G52" s="28">
        <f t="shared" si="10"/>
        <v>0</v>
      </c>
      <c r="H52" s="28">
        <f t="shared" si="11"/>
        <v>0</v>
      </c>
      <c r="I52" s="28">
        <f t="shared" si="12"/>
        <v>100</v>
      </c>
    </row>
    <row r="53" spans="1:9" ht="34.5" customHeight="1">
      <c r="A53" s="36" t="s">
        <v>75</v>
      </c>
      <c r="B53" s="14" t="s">
        <v>12</v>
      </c>
      <c r="C53" s="29" t="s">
        <v>793</v>
      </c>
      <c r="D53" s="41">
        <v>219.011</v>
      </c>
      <c r="E53" s="41">
        <v>219.011</v>
      </c>
      <c r="F53" s="41">
        <v>219.011</v>
      </c>
      <c r="G53" s="28">
        <f t="shared" si="10"/>
        <v>0</v>
      </c>
      <c r="H53" s="28">
        <f t="shared" si="11"/>
        <v>0</v>
      </c>
      <c r="I53" s="28">
        <f t="shared" si="12"/>
        <v>100</v>
      </c>
    </row>
    <row r="54" spans="1:9" ht="34.5" customHeight="1">
      <c r="A54" s="36" t="s">
        <v>812</v>
      </c>
      <c r="B54" s="14" t="s">
        <v>12</v>
      </c>
      <c r="C54" s="29" t="s">
        <v>794</v>
      </c>
      <c r="D54" s="41">
        <v>230.88200000000001</v>
      </c>
      <c r="E54" s="41">
        <v>230.88200000000001</v>
      </c>
      <c r="F54" s="41">
        <v>230.88200000000001</v>
      </c>
      <c r="G54" s="28">
        <f t="shared" si="10"/>
        <v>0</v>
      </c>
      <c r="H54" s="28">
        <f t="shared" si="11"/>
        <v>0</v>
      </c>
      <c r="I54" s="28">
        <f t="shared" si="12"/>
        <v>100</v>
      </c>
    </row>
    <row r="55" spans="1:9" ht="34.5" customHeight="1">
      <c r="A55" s="36" t="s">
        <v>61</v>
      </c>
      <c r="B55" s="14" t="s">
        <v>12</v>
      </c>
      <c r="C55" s="29" t="s">
        <v>795</v>
      </c>
      <c r="D55" s="41">
        <v>220.03805</v>
      </c>
      <c r="E55" s="41">
        <v>220.03805</v>
      </c>
      <c r="F55" s="41">
        <v>220.03805</v>
      </c>
      <c r="G55" s="28">
        <f t="shared" si="10"/>
        <v>0</v>
      </c>
      <c r="H55" s="28">
        <f t="shared" si="11"/>
        <v>0</v>
      </c>
      <c r="I55" s="28">
        <f t="shared" si="12"/>
        <v>100</v>
      </c>
    </row>
    <row r="56" spans="1:9" ht="34.5" customHeight="1">
      <c r="A56" s="36" t="s">
        <v>67</v>
      </c>
      <c r="B56" s="14" t="s">
        <v>12</v>
      </c>
      <c r="C56" s="29" t="s">
        <v>796</v>
      </c>
      <c r="D56" s="41">
        <v>18.346</v>
      </c>
      <c r="E56" s="41">
        <v>18.346</v>
      </c>
      <c r="F56" s="41">
        <v>18.346</v>
      </c>
      <c r="G56" s="28">
        <f t="shared" si="10"/>
        <v>0</v>
      </c>
      <c r="H56" s="28">
        <f t="shared" si="11"/>
        <v>0</v>
      </c>
      <c r="I56" s="28">
        <f t="shared" si="12"/>
        <v>100</v>
      </c>
    </row>
    <row r="57" spans="1:9" ht="34.5" customHeight="1">
      <c r="A57" s="36" t="s">
        <v>71</v>
      </c>
      <c r="B57" s="14" t="s">
        <v>12</v>
      </c>
      <c r="C57" s="29" t="s">
        <v>797</v>
      </c>
      <c r="D57" s="41">
        <v>217.2</v>
      </c>
      <c r="E57" s="41">
        <v>217.2</v>
      </c>
      <c r="F57" s="41">
        <v>217.2</v>
      </c>
      <c r="G57" s="28">
        <f t="shared" si="10"/>
        <v>0</v>
      </c>
      <c r="H57" s="28">
        <f t="shared" si="11"/>
        <v>0</v>
      </c>
      <c r="I57" s="28">
        <f t="shared" si="12"/>
        <v>100</v>
      </c>
    </row>
    <row r="58" spans="1:9" ht="38.25" customHeight="1">
      <c r="A58" s="36" t="s">
        <v>73</v>
      </c>
      <c r="B58" s="14" t="s">
        <v>12</v>
      </c>
      <c r="C58" s="29" t="s">
        <v>798</v>
      </c>
      <c r="D58" s="41">
        <v>489.53800000000001</v>
      </c>
      <c r="E58" s="41">
        <v>489.53800000000001</v>
      </c>
      <c r="F58" s="41">
        <v>489.53800000000001</v>
      </c>
      <c r="G58" s="28">
        <f t="shared" si="10"/>
        <v>0</v>
      </c>
      <c r="H58" s="28">
        <f t="shared" si="11"/>
        <v>0</v>
      </c>
      <c r="I58" s="28">
        <f t="shared" si="12"/>
        <v>100</v>
      </c>
    </row>
    <row r="59" spans="1:9" ht="38.25" customHeight="1">
      <c r="A59" s="36" t="s">
        <v>75</v>
      </c>
      <c r="B59" s="14" t="s">
        <v>12</v>
      </c>
      <c r="C59" s="29" t="s">
        <v>799</v>
      </c>
      <c r="D59" s="41">
        <v>598.78570000000002</v>
      </c>
      <c r="E59" s="41">
        <v>598.78570000000002</v>
      </c>
      <c r="F59" s="41">
        <v>598.78570000000002</v>
      </c>
      <c r="G59" s="28">
        <f t="shared" si="10"/>
        <v>0</v>
      </c>
      <c r="H59" s="28">
        <f t="shared" si="11"/>
        <v>0</v>
      </c>
      <c r="I59" s="28">
        <f t="shared" si="12"/>
        <v>100</v>
      </c>
    </row>
    <row r="60" spans="1:9" ht="80.25" customHeight="1">
      <c r="A60" s="36" t="s">
        <v>813</v>
      </c>
      <c r="B60" s="64">
        <v>444</v>
      </c>
      <c r="C60" s="29" t="s">
        <v>800</v>
      </c>
      <c r="D60" s="41">
        <v>578.928</v>
      </c>
      <c r="E60" s="41">
        <v>578.928</v>
      </c>
      <c r="F60" s="41">
        <v>578.928</v>
      </c>
      <c r="G60" s="28">
        <f t="shared" si="10"/>
        <v>0</v>
      </c>
      <c r="H60" s="28">
        <f t="shared" si="11"/>
        <v>0</v>
      </c>
      <c r="I60" s="28">
        <f t="shared" si="12"/>
        <v>100</v>
      </c>
    </row>
    <row r="61" spans="1:9" ht="77.25" customHeight="1">
      <c r="A61" s="36" t="s">
        <v>814</v>
      </c>
      <c r="B61" s="64">
        <v>444</v>
      </c>
      <c r="C61" s="29" t="s">
        <v>801</v>
      </c>
      <c r="D61" s="41">
        <v>454.27866999999998</v>
      </c>
      <c r="E61" s="41">
        <v>454.27866999999998</v>
      </c>
      <c r="F61" s="41">
        <v>454.27866999999998</v>
      </c>
      <c r="G61" s="28">
        <f t="shared" si="10"/>
        <v>0</v>
      </c>
      <c r="H61" s="28">
        <f t="shared" si="11"/>
        <v>0</v>
      </c>
      <c r="I61" s="28">
        <f t="shared" si="12"/>
        <v>100</v>
      </c>
    </row>
    <row r="62" spans="1:9" ht="39" customHeight="1">
      <c r="A62" s="36" t="s">
        <v>815</v>
      </c>
      <c r="B62" s="64">
        <v>444</v>
      </c>
      <c r="C62" s="29" t="s">
        <v>802</v>
      </c>
      <c r="D62" s="41">
        <v>526.05499999999995</v>
      </c>
      <c r="E62" s="41">
        <v>526.05499999999995</v>
      </c>
      <c r="F62" s="41">
        <v>526.05499999999995</v>
      </c>
      <c r="G62" s="28">
        <f t="shared" si="10"/>
        <v>0</v>
      </c>
      <c r="H62" s="28">
        <f t="shared" si="11"/>
        <v>0</v>
      </c>
      <c r="I62" s="28">
        <f t="shared" si="12"/>
        <v>100</v>
      </c>
    </row>
    <row r="63" spans="1:9" ht="39" customHeight="1">
      <c r="A63" s="36" t="s">
        <v>61</v>
      </c>
      <c r="B63" s="64">
        <v>444</v>
      </c>
      <c r="C63" s="29" t="s">
        <v>803</v>
      </c>
      <c r="D63" s="41">
        <v>568.25873000000001</v>
      </c>
      <c r="E63" s="41">
        <v>568.25873000000001</v>
      </c>
      <c r="F63" s="41">
        <v>568.25873000000001</v>
      </c>
      <c r="G63" s="28">
        <f t="shared" si="10"/>
        <v>0</v>
      </c>
      <c r="H63" s="28">
        <f t="shared" si="11"/>
        <v>0</v>
      </c>
      <c r="I63" s="28">
        <f t="shared" si="12"/>
        <v>100</v>
      </c>
    </row>
    <row r="64" spans="1:9" ht="39" customHeight="1">
      <c r="A64" s="36" t="s">
        <v>67</v>
      </c>
      <c r="B64" s="64" t="s">
        <v>12</v>
      </c>
      <c r="C64" s="29" t="s">
        <v>804</v>
      </c>
      <c r="D64" s="41">
        <v>491.25</v>
      </c>
      <c r="E64" s="41">
        <v>491.25</v>
      </c>
      <c r="F64" s="41">
        <v>491.25</v>
      </c>
      <c r="G64" s="28">
        <f t="shared" si="10"/>
        <v>0</v>
      </c>
      <c r="H64" s="28">
        <f t="shared" si="11"/>
        <v>0</v>
      </c>
      <c r="I64" s="28">
        <f t="shared" si="12"/>
        <v>100</v>
      </c>
    </row>
    <row r="65" spans="1:11" ht="39" customHeight="1">
      <c r="A65" s="36" t="s">
        <v>73</v>
      </c>
      <c r="B65" s="64" t="s">
        <v>12</v>
      </c>
      <c r="C65" s="29" t="s">
        <v>805</v>
      </c>
      <c r="D65" s="41">
        <v>237.44300000000001</v>
      </c>
      <c r="E65" s="41">
        <v>237.44300000000001</v>
      </c>
      <c r="F65" s="41">
        <v>237.44300000000001</v>
      </c>
      <c r="G65" s="28">
        <f t="shared" si="10"/>
        <v>0</v>
      </c>
      <c r="H65" s="28">
        <f t="shared" si="11"/>
        <v>0</v>
      </c>
      <c r="I65" s="28">
        <f t="shared" si="12"/>
        <v>100</v>
      </c>
    </row>
    <row r="66" spans="1:11" ht="39" customHeight="1">
      <c r="A66" s="36" t="s">
        <v>75</v>
      </c>
      <c r="B66" s="64" t="s">
        <v>12</v>
      </c>
      <c r="C66" s="29" t="s">
        <v>806</v>
      </c>
      <c r="D66" s="41">
        <v>34.961199999999998</v>
      </c>
      <c r="E66" s="41">
        <v>34.961199999999998</v>
      </c>
      <c r="F66" s="41">
        <v>34.961199999999998</v>
      </c>
      <c r="G66" s="28">
        <f t="shared" si="10"/>
        <v>0</v>
      </c>
      <c r="H66" s="28">
        <f t="shared" si="11"/>
        <v>0</v>
      </c>
      <c r="I66" s="28">
        <f t="shared" si="12"/>
        <v>100</v>
      </c>
    </row>
    <row r="67" spans="1:11" ht="39" customHeight="1">
      <c r="A67" s="36" t="s">
        <v>816</v>
      </c>
      <c r="B67" s="64" t="s">
        <v>12</v>
      </c>
      <c r="C67" s="29" t="s">
        <v>807</v>
      </c>
      <c r="D67" s="41">
        <v>140.21805000000001</v>
      </c>
      <c r="E67" s="41">
        <v>140.21805000000001</v>
      </c>
      <c r="F67" s="41">
        <v>140.21805000000001</v>
      </c>
      <c r="G67" s="28">
        <f t="shared" si="10"/>
        <v>0</v>
      </c>
      <c r="H67" s="28">
        <f t="shared" si="11"/>
        <v>0</v>
      </c>
      <c r="I67" s="28">
        <f t="shared" si="12"/>
        <v>100</v>
      </c>
    </row>
    <row r="68" spans="1:11" s="149" customFormat="1" ht="51.75" customHeight="1">
      <c r="A68" s="144" t="s">
        <v>13</v>
      </c>
      <c r="B68" s="150"/>
      <c r="C68" s="146" t="s">
        <v>84</v>
      </c>
      <c r="D68" s="151">
        <f>SUM(D69:D136)</f>
        <v>650867.91482000006</v>
      </c>
      <c r="E68" s="151">
        <f>SUM(E69:E136)</f>
        <v>650867.91482000006</v>
      </c>
      <c r="F68" s="151">
        <f>SUM(F69:F136)</f>
        <v>641486.11098000046</v>
      </c>
      <c r="G68" s="151">
        <f t="shared" si="10"/>
        <v>9381.8038399996003</v>
      </c>
      <c r="H68" s="151">
        <f t="shared" si="11"/>
        <v>9381.8038399996003</v>
      </c>
      <c r="I68" s="151">
        <f t="shared" si="12"/>
        <v>98.558570237312409</v>
      </c>
    </row>
    <row r="69" spans="1:11" s="103" customFormat="1" ht="84.75" customHeight="1">
      <c r="A69" s="93" t="s">
        <v>817</v>
      </c>
      <c r="B69" s="47">
        <v>444</v>
      </c>
      <c r="C69" s="37" t="s">
        <v>829</v>
      </c>
      <c r="D69" s="83">
        <v>54.792000000000002</v>
      </c>
      <c r="E69" s="83">
        <v>54.792000000000002</v>
      </c>
      <c r="F69" s="83">
        <v>54.792000000000002</v>
      </c>
      <c r="G69" s="38">
        <f t="shared" si="10"/>
        <v>0</v>
      </c>
      <c r="H69" s="38">
        <f t="shared" si="11"/>
        <v>0</v>
      </c>
      <c r="I69" s="38">
        <f t="shared" si="12"/>
        <v>100</v>
      </c>
      <c r="J69" s="70"/>
      <c r="K69" s="70"/>
    </row>
    <row r="70" spans="1:11" s="103" customFormat="1" ht="84.75" customHeight="1">
      <c r="A70" s="39" t="s">
        <v>817</v>
      </c>
      <c r="B70" s="47">
        <v>444</v>
      </c>
      <c r="C70" s="29" t="s">
        <v>829</v>
      </c>
      <c r="D70" s="41">
        <v>74.894999999999996</v>
      </c>
      <c r="E70" s="41">
        <v>74.894999999999996</v>
      </c>
      <c r="F70" s="41">
        <v>62.357930000000003</v>
      </c>
      <c r="G70" s="38">
        <f t="shared" si="10"/>
        <v>12.537069999999993</v>
      </c>
      <c r="H70" s="38">
        <f t="shared" si="11"/>
        <v>12.537069999999993</v>
      </c>
      <c r="I70" s="38">
        <f t="shared" si="12"/>
        <v>83.260471326523813</v>
      </c>
      <c r="J70" s="70"/>
      <c r="K70" s="70"/>
    </row>
    <row r="71" spans="1:11" s="103" customFormat="1" ht="121.5" customHeight="1">
      <c r="A71" s="39" t="s">
        <v>817</v>
      </c>
      <c r="B71" s="47">
        <v>444</v>
      </c>
      <c r="C71" s="29" t="s">
        <v>829</v>
      </c>
      <c r="D71" s="41">
        <v>35.613</v>
      </c>
      <c r="E71" s="41">
        <v>35.613</v>
      </c>
      <c r="F71" s="41">
        <v>0</v>
      </c>
      <c r="G71" s="38">
        <f t="shared" si="10"/>
        <v>35.613</v>
      </c>
      <c r="H71" s="38">
        <f t="shared" si="11"/>
        <v>35.613</v>
      </c>
      <c r="I71" s="38">
        <f t="shared" si="12"/>
        <v>0</v>
      </c>
      <c r="J71" s="70"/>
      <c r="K71" s="70"/>
    </row>
    <row r="72" spans="1:11" s="70" customFormat="1" ht="96" customHeight="1">
      <c r="A72" s="39" t="s">
        <v>532</v>
      </c>
      <c r="B72" s="47">
        <v>444</v>
      </c>
      <c r="C72" s="29" t="s">
        <v>444</v>
      </c>
      <c r="D72" s="41">
        <v>16761.1113</v>
      </c>
      <c r="E72" s="41">
        <v>16761.1113</v>
      </c>
      <c r="F72" s="41">
        <v>15570.409669999999</v>
      </c>
      <c r="G72" s="38">
        <f t="shared" si="10"/>
        <v>1190.7016300000014</v>
      </c>
      <c r="H72" s="38">
        <f t="shared" si="11"/>
        <v>1190.7016300000014</v>
      </c>
      <c r="I72" s="38">
        <f t="shared" si="12"/>
        <v>92.896046039620288</v>
      </c>
    </row>
    <row r="73" spans="1:11" s="70" customFormat="1" ht="236.25" customHeight="1">
      <c r="A73" s="39" t="s">
        <v>818</v>
      </c>
      <c r="B73" s="47">
        <v>444</v>
      </c>
      <c r="C73" s="29" t="s">
        <v>83</v>
      </c>
      <c r="D73" s="41">
        <v>40025.815139999999</v>
      </c>
      <c r="E73" s="41">
        <v>40025.815139999999</v>
      </c>
      <c r="F73" s="41">
        <v>39730.068749999999</v>
      </c>
      <c r="G73" s="38">
        <f t="shared" si="10"/>
        <v>295.74639000000025</v>
      </c>
      <c r="H73" s="38">
        <f t="shared" si="11"/>
        <v>295.74639000000025</v>
      </c>
      <c r="I73" s="38">
        <f t="shared" si="12"/>
        <v>99.261110888146675</v>
      </c>
    </row>
    <row r="74" spans="1:11" s="70" customFormat="1" ht="259.5" customHeight="1">
      <c r="A74" s="39" t="s">
        <v>818</v>
      </c>
      <c r="B74" s="32" t="s">
        <v>12</v>
      </c>
      <c r="C74" s="29" t="s">
        <v>83</v>
      </c>
      <c r="D74" s="41">
        <v>2576.96486</v>
      </c>
      <c r="E74" s="41">
        <v>2576.96486</v>
      </c>
      <c r="F74" s="41">
        <v>2572.4366500000001</v>
      </c>
      <c r="G74" s="38">
        <f t="shared" si="10"/>
        <v>4.5282099999999446</v>
      </c>
      <c r="H74" s="38">
        <f t="shared" si="11"/>
        <v>4.5282099999999446</v>
      </c>
      <c r="I74" s="38">
        <f t="shared" si="12"/>
        <v>99.824281267071683</v>
      </c>
    </row>
    <row r="75" spans="1:11" s="70" customFormat="1" ht="257.25" customHeight="1">
      <c r="A75" s="39" t="s">
        <v>379</v>
      </c>
      <c r="B75" s="32" t="s">
        <v>12</v>
      </c>
      <c r="C75" s="29" t="s">
        <v>82</v>
      </c>
      <c r="D75" s="41">
        <v>34980.159090000001</v>
      </c>
      <c r="E75" s="41">
        <v>34980.159090000001</v>
      </c>
      <c r="F75" s="41">
        <v>34119.236830000002</v>
      </c>
      <c r="G75" s="38">
        <f t="shared" si="10"/>
        <v>860.92225999999937</v>
      </c>
      <c r="H75" s="38">
        <f t="shared" si="11"/>
        <v>860.92225999999937</v>
      </c>
      <c r="I75" s="38">
        <f t="shared" si="12"/>
        <v>97.53882691675318</v>
      </c>
    </row>
    <row r="76" spans="1:11" s="70" customFormat="1" ht="254.25" customHeight="1">
      <c r="A76" s="39" t="s">
        <v>379</v>
      </c>
      <c r="B76" s="32" t="s">
        <v>12</v>
      </c>
      <c r="C76" s="29" t="s">
        <v>82</v>
      </c>
      <c r="D76" s="41">
        <v>2321.9139100000002</v>
      </c>
      <c r="E76" s="41">
        <v>2321.9139100000002</v>
      </c>
      <c r="F76" s="41">
        <v>2307.91291</v>
      </c>
      <c r="G76" s="38">
        <f t="shared" si="10"/>
        <v>14.001000000000204</v>
      </c>
      <c r="H76" s="38">
        <f t="shared" si="11"/>
        <v>14.001000000000204</v>
      </c>
      <c r="I76" s="38">
        <f t="shared" si="12"/>
        <v>99.397006067292125</v>
      </c>
    </row>
    <row r="77" spans="1:11" s="70" customFormat="1" ht="189.75" customHeight="1">
      <c r="A77" s="39" t="s">
        <v>533</v>
      </c>
      <c r="B77" s="32" t="s">
        <v>12</v>
      </c>
      <c r="C77" s="29" t="s">
        <v>81</v>
      </c>
      <c r="D77" s="41">
        <v>55.75</v>
      </c>
      <c r="E77" s="41">
        <v>55.75</v>
      </c>
      <c r="F77" s="41">
        <v>50.914540000000002</v>
      </c>
      <c r="G77" s="38">
        <f t="shared" si="10"/>
        <v>4.8354599999999976</v>
      </c>
      <c r="H77" s="38">
        <f t="shared" si="11"/>
        <v>4.8354599999999976</v>
      </c>
      <c r="I77" s="38">
        <f t="shared" si="12"/>
        <v>91.326529147982072</v>
      </c>
    </row>
    <row r="78" spans="1:11" s="70" customFormat="1" ht="119.25" customHeight="1">
      <c r="A78" s="39" t="s">
        <v>534</v>
      </c>
      <c r="B78" s="32" t="s">
        <v>12</v>
      </c>
      <c r="C78" s="29" t="s">
        <v>80</v>
      </c>
      <c r="D78" s="41">
        <v>890.2</v>
      </c>
      <c r="E78" s="41">
        <v>890.2</v>
      </c>
      <c r="F78" s="41">
        <v>701.13828000000001</v>
      </c>
      <c r="G78" s="38">
        <f t="shared" si="10"/>
        <v>189.06172000000004</v>
      </c>
      <c r="H78" s="38">
        <f t="shared" si="11"/>
        <v>189.06172000000004</v>
      </c>
      <c r="I78" s="38">
        <f t="shared" si="12"/>
        <v>78.7618827229836</v>
      </c>
    </row>
    <row r="79" spans="1:11" s="70" customFormat="1" ht="87.75" customHeight="1">
      <c r="A79" s="39" t="s">
        <v>819</v>
      </c>
      <c r="B79" s="32" t="s">
        <v>12</v>
      </c>
      <c r="C79" s="29" t="s">
        <v>445</v>
      </c>
      <c r="D79" s="41">
        <v>225</v>
      </c>
      <c r="E79" s="41">
        <v>225</v>
      </c>
      <c r="F79" s="41">
        <v>224.88210000000001</v>
      </c>
      <c r="G79" s="38">
        <f t="shared" si="10"/>
        <v>0.11789999999999168</v>
      </c>
      <c r="H79" s="38">
        <f t="shared" si="11"/>
        <v>0.11789999999999168</v>
      </c>
      <c r="I79" s="38">
        <f t="shared" si="12"/>
        <v>99.947600000000008</v>
      </c>
    </row>
    <row r="80" spans="1:11" s="70" customFormat="1" ht="268.5" customHeight="1">
      <c r="A80" s="39" t="s">
        <v>535</v>
      </c>
      <c r="B80" s="32" t="s">
        <v>12</v>
      </c>
      <c r="C80" s="29" t="s">
        <v>79</v>
      </c>
      <c r="D80" s="41">
        <v>140071.69834</v>
      </c>
      <c r="E80" s="41">
        <v>140071.69834</v>
      </c>
      <c r="F80" s="41">
        <v>140000.89126999999</v>
      </c>
      <c r="G80" s="38">
        <f t="shared" si="10"/>
        <v>70.807070000009844</v>
      </c>
      <c r="H80" s="38">
        <f t="shared" si="11"/>
        <v>70.807070000009844</v>
      </c>
      <c r="I80" s="38">
        <f t="shared" si="12"/>
        <v>99.949449409952791</v>
      </c>
    </row>
    <row r="81" spans="1:13" s="70" customFormat="1" ht="240" customHeight="1">
      <c r="A81" s="39" t="s">
        <v>535</v>
      </c>
      <c r="B81" s="32" t="s">
        <v>12</v>
      </c>
      <c r="C81" s="29" t="s">
        <v>79</v>
      </c>
      <c r="D81" s="41">
        <v>6217.9305700000004</v>
      </c>
      <c r="E81" s="41">
        <v>6217.9305700000004</v>
      </c>
      <c r="F81" s="41">
        <v>6217.9305700000004</v>
      </c>
      <c r="G81" s="38">
        <f t="shared" si="10"/>
        <v>0</v>
      </c>
      <c r="H81" s="38">
        <f t="shared" si="11"/>
        <v>0</v>
      </c>
      <c r="I81" s="38">
        <f t="shared" si="12"/>
        <v>100</v>
      </c>
    </row>
    <row r="82" spans="1:13" s="70" customFormat="1" ht="240" customHeight="1">
      <c r="A82" s="39" t="s">
        <v>535</v>
      </c>
      <c r="B82" s="32" t="s">
        <v>12</v>
      </c>
      <c r="C82" s="29" t="s">
        <v>79</v>
      </c>
      <c r="D82" s="41">
        <v>308.52</v>
      </c>
      <c r="E82" s="41">
        <v>308.52</v>
      </c>
      <c r="F82" s="41">
        <v>243.4</v>
      </c>
      <c r="G82" s="38">
        <f t="shared" si="10"/>
        <v>65.119999999999976</v>
      </c>
      <c r="H82" s="38">
        <f t="shared" si="11"/>
        <v>65.119999999999976</v>
      </c>
      <c r="I82" s="38">
        <f t="shared" si="12"/>
        <v>78.892778426033971</v>
      </c>
    </row>
    <row r="83" spans="1:13" s="70" customFormat="1" ht="243" customHeight="1">
      <c r="A83" s="39" t="s">
        <v>536</v>
      </c>
      <c r="B83" s="32" t="s">
        <v>12</v>
      </c>
      <c r="C83" s="29" t="s">
        <v>350</v>
      </c>
      <c r="D83" s="41">
        <v>56095.909140000003</v>
      </c>
      <c r="E83" s="41">
        <v>56095.909140000003</v>
      </c>
      <c r="F83" s="41">
        <v>55795.183340000003</v>
      </c>
      <c r="G83" s="38">
        <f t="shared" si="10"/>
        <v>300.72580000000016</v>
      </c>
      <c r="H83" s="38">
        <f t="shared" si="11"/>
        <v>300.72580000000016</v>
      </c>
      <c r="I83" s="38">
        <f t="shared" si="12"/>
        <v>99.463907788267647</v>
      </c>
    </row>
    <row r="84" spans="1:13" s="70" customFormat="1" ht="250.5" customHeight="1">
      <c r="A84" s="39" t="s">
        <v>536</v>
      </c>
      <c r="B84" s="32" t="s">
        <v>12</v>
      </c>
      <c r="C84" s="29" t="s">
        <v>350</v>
      </c>
      <c r="D84" s="41">
        <v>9.8000000000000007</v>
      </c>
      <c r="E84" s="41">
        <v>9.8000000000000007</v>
      </c>
      <c r="F84" s="41">
        <v>9.8000000000000007</v>
      </c>
      <c r="G84" s="38">
        <f t="shared" si="10"/>
        <v>0</v>
      </c>
      <c r="H84" s="38">
        <f t="shared" si="11"/>
        <v>0</v>
      </c>
      <c r="I84" s="38">
        <f t="shared" si="12"/>
        <v>100</v>
      </c>
    </row>
    <row r="85" spans="1:13" s="70" customFormat="1" ht="93" customHeight="1">
      <c r="A85" s="39" t="s">
        <v>820</v>
      </c>
      <c r="B85" s="32" t="s">
        <v>12</v>
      </c>
      <c r="C85" s="29" t="s">
        <v>830</v>
      </c>
      <c r="D85" s="41">
        <v>297.21629000000001</v>
      </c>
      <c r="E85" s="41">
        <v>297.21629000000001</v>
      </c>
      <c r="F85" s="41">
        <v>297.20137999999997</v>
      </c>
      <c r="G85" s="38">
        <f t="shared" si="10"/>
        <v>1.4910000000043055E-2</v>
      </c>
      <c r="H85" s="38">
        <f t="shared" si="11"/>
        <v>1.4910000000043055E-2</v>
      </c>
      <c r="I85" s="38">
        <f t="shared" si="12"/>
        <v>99.994983451277164</v>
      </c>
    </row>
    <row r="86" spans="1:13" s="70" customFormat="1" ht="126" customHeight="1">
      <c r="A86" s="39" t="s">
        <v>821</v>
      </c>
      <c r="B86" s="32" t="s">
        <v>12</v>
      </c>
      <c r="C86" s="29" t="s">
        <v>831</v>
      </c>
      <c r="D86" s="41">
        <v>1622.82287</v>
      </c>
      <c r="E86" s="41">
        <v>1622.82287</v>
      </c>
      <c r="F86" s="41">
        <v>1620.9970499999999</v>
      </c>
      <c r="G86" s="38">
        <f t="shared" si="10"/>
        <v>1.8258200000000215</v>
      </c>
      <c r="H86" s="38">
        <f t="shared" si="11"/>
        <v>1.8258200000000215</v>
      </c>
      <c r="I86" s="38">
        <f>F86/D86*100</f>
        <v>99.887491109858459</v>
      </c>
    </row>
    <row r="87" spans="1:13" s="70" customFormat="1" ht="179.25" customHeight="1">
      <c r="A87" s="39" t="s">
        <v>822</v>
      </c>
      <c r="B87" s="32" t="s">
        <v>12</v>
      </c>
      <c r="C87" s="29" t="s">
        <v>832</v>
      </c>
      <c r="D87" s="41">
        <v>532.07129999999995</v>
      </c>
      <c r="E87" s="41">
        <v>532.07129999999995</v>
      </c>
      <c r="F87" s="41">
        <v>532.07129999999995</v>
      </c>
      <c r="G87" s="38">
        <f t="shared" si="10"/>
        <v>0</v>
      </c>
      <c r="H87" s="38">
        <f t="shared" si="11"/>
        <v>0</v>
      </c>
      <c r="I87" s="38">
        <f>F87/D87*100</f>
        <v>100</v>
      </c>
    </row>
    <row r="88" spans="1:13" s="70" customFormat="1" ht="84.75" customHeight="1">
      <c r="A88" s="36" t="s">
        <v>823</v>
      </c>
      <c r="B88" s="47">
        <v>444</v>
      </c>
      <c r="C88" s="29" t="s">
        <v>833</v>
      </c>
      <c r="D88" s="41">
        <v>80</v>
      </c>
      <c r="E88" s="41">
        <v>80</v>
      </c>
      <c r="F88" s="41">
        <v>47.695</v>
      </c>
      <c r="G88" s="38">
        <f t="shared" si="10"/>
        <v>32.305</v>
      </c>
      <c r="H88" s="38">
        <f t="shared" si="11"/>
        <v>32.305</v>
      </c>
      <c r="I88" s="38">
        <f t="shared" si="12"/>
        <v>59.618749999999999</v>
      </c>
    </row>
    <row r="89" spans="1:13" s="70" customFormat="1" ht="104.25" customHeight="1">
      <c r="A89" s="36" t="s">
        <v>824</v>
      </c>
      <c r="B89" s="45" t="s">
        <v>12</v>
      </c>
      <c r="C89" s="29" t="s">
        <v>834</v>
      </c>
      <c r="D89" s="41">
        <v>6443.6390899999997</v>
      </c>
      <c r="E89" s="41">
        <v>6443.6390899999997</v>
      </c>
      <c r="F89" s="41">
        <v>6443.6390899999997</v>
      </c>
      <c r="G89" s="38">
        <f t="shared" si="10"/>
        <v>0</v>
      </c>
      <c r="H89" s="38">
        <f t="shared" si="11"/>
        <v>0</v>
      </c>
      <c r="I89" s="38">
        <f t="shared" si="12"/>
        <v>100</v>
      </c>
    </row>
    <row r="90" spans="1:13" s="70" customFormat="1" ht="109.5" customHeight="1">
      <c r="A90" s="39" t="s">
        <v>825</v>
      </c>
      <c r="B90" s="46">
        <v>444</v>
      </c>
      <c r="C90" s="29" t="s">
        <v>446</v>
      </c>
      <c r="D90" s="41">
        <v>25</v>
      </c>
      <c r="E90" s="41">
        <v>25</v>
      </c>
      <c r="F90" s="41">
        <v>24.986899999999999</v>
      </c>
      <c r="G90" s="38">
        <f t="shared" si="10"/>
        <v>1.3100000000001444E-2</v>
      </c>
      <c r="H90" s="38">
        <f t="shared" si="11"/>
        <v>1.3100000000001444E-2</v>
      </c>
      <c r="I90" s="38">
        <f t="shared" si="12"/>
        <v>99.947599999999994</v>
      </c>
    </row>
    <row r="91" spans="1:13" s="70" customFormat="1" ht="37.5" customHeight="1">
      <c r="A91" s="36" t="s">
        <v>61</v>
      </c>
      <c r="B91" s="46">
        <v>444</v>
      </c>
      <c r="C91" s="29" t="s">
        <v>62</v>
      </c>
      <c r="D91" s="41">
        <v>34280.327019999997</v>
      </c>
      <c r="E91" s="41">
        <v>34280.327019999997</v>
      </c>
      <c r="F91" s="41">
        <v>34014.146410000001</v>
      </c>
      <c r="G91" s="38">
        <f t="shared" si="10"/>
        <v>266.1806099999958</v>
      </c>
      <c r="H91" s="38">
        <f t="shared" si="11"/>
        <v>266.1806099999958</v>
      </c>
      <c r="I91" s="38">
        <f t="shared" si="12"/>
        <v>99.223517879964504</v>
      </c>
    </row>
    <row r="92" spans="1:13" s="70" customFormat="1" ht="25.5" customHeight="1">
      <c r="A92" s="36" t="s">
        <v>61</v>
      </c>
      <c r="B92" s="46">
        <v>444</v>
      </c>
      <c r="C92" s="29" t="s">
        <v>62</v>
      </c>
      <c r="D92" s="41">
        <v>65425.306640000003</v>
      </c>
      <c r="E92" s="41">
        <v>65425.306640000003</v>
      </c>
      <c r="F92" s="41">
        <v>65203.306640000003</v>
      </c>
      <c r="G92" s="38">
        <f t="shared" si="10"/>
        <v>222</v>
      </c>
      <c r="H92" s="38">
        <f t="shared" si="11"/>
        <v>222</v>
      </c>
      <c r="I92" s="38">
        <f t="shared" si="12"/>
        <v>99.660681758479868</v>
      </c>
    </row>
    <row r="93" spans="1:13" s="70" customFormat="1" ht="26.25" customHeight="1">
      <c r="A93" s="36" t="s">
        <v>61</v>
      </c>
      <c r="B93" s="33" t="s">
        <v>12</v>
      </c>
      <c r="C93" s="29" t="s">
        <v>62</v>
      </c>
      <c r="D93" s="41">
        <v>62137.155910000001</v>
      </c>
      <c r="E93" s="41">
        <v>62137.155910000001</v>
      </c>
      <c r="F93" s="41">
        <v>60712.1607</v>
      </c>
      <c r="G93" s="38">
        <f t="shared" si="10"/>
        <v>1424.995210000001</v>
      </c>
      <c r="H93" s="38">
        <f t="shared" si="11"/>
        <v>1424.995210000001</v>
      </c>
      <c r="I93" s="38">
        <f t="shared" ref="I93:I136" si="13">F93/D93*100</f>
        <v>97.706693862744572</v>
      </c>
    </row>
    <row r="94" spans="1:13" s="103" customFormat="1" ht="29.25" customHeight="1">
      <c r="A94" s="36" t="s">
        <v>61</v>
      </c>
      <c r="B94" s="34">
        <v>444</v>
      </c>
      <c r="C94" s="29" t="s">
        <v>62</v>
      </c>
      <c r="D94" s="41">
        <v>325.50322999999997</v>
      </c>
      <c r="E94" s="41">
        <v>325.50322999999997</v>
      </c>
      <c r="F94" s="41">
        <v>320.58665000000002</v>
      </c>
      <c r="G94" s="38">
        <f t="shared" ref="G94:G136" si="14">E94-F94</f>
        <v>4.9165799999999535</v>
      </c>
      <c r="H94" s="38">
        <f t="shared" ref="H94:H136" si="15">D94-F94</f>
        <v>4.9165799999999535</v>
      </c>
      <c r="I94" s="38">
        <f t="shared" si="13"/>
        <v>98.489544942457258</v>
      </c>
      <c r="J94" s="70"/>
      <c r="K94" s="70"/>
      <c r="L94" s="70"/>
      <c r="M94" s="70"/>
    </row>
    <row r="95" spans="1:13" s="70" customFormat="1" ht="39.75" customHeight="1">
      <c r="A95" s="36" t="s">
        <v>63</v>
      </c>
      <c r="B95" s="34">
        <v>444</v>
      </c>
      <c r="C95" s="29" t="s">
        <v>64</v>
      </c>
      <c r="D95" s="41">
        <v>722.99091999999996</v>
      </c>
      <c r="E95" s="41">
        <v>722.99091999999996</v>
      </c>
      <c r="F95" s="41">
        <v>722.99091999999996</v>
      </c>
      <c r="G95" s="38">
        <f t="shared" si="14"/>
        <v>0</v>
      </c>
      <c r="H95" s="38">
        <f t="shared" si="15"/>
        <v>0</v>
      </c>
      <c r="I95" s="38">
        <f t="shared" si="13"/>
        <v>100</v>
      </c>
    </row>
    <row r="96" spans="1:13" s="70" customFormat="1" ht="35.25" customHeight="1">
      <c r="A96" s="36" t="s">
        <v>63</v>
      </c>
      <c r="B96" s="34">
        <v>444</v>
      </c>
      <c r="C96" s="29" t="s">
        <v>64</v>
      </c>
      <c r="D96" s="41">
        <v>842.07349999999997</v>
      </c>
      <c r="E96" s="41">
        <v>842.07349999999997</v>
      </c>
      <c r="F96" s="41">
        <v>722.94048999999995</v>
      </c>
      <c r="G96" s="38">
        <f t="shared" si="14"/>
        <v>119.13301000000001</v>
      </c>
      <c r="H96" s="38">
        <f t="shared" si="15"/>
        <v>119.13301000000001</v>
      </c>
      <c r="I96" s="38">
        <f t="shared" si="13"/>
        <v>85.852421433520945</v>
      </c>
    </row>
    <row r="97" spans="1:10" s="70" customFormat="1" ht="45.75" customHeight="1">
      <c r="A97" s="36" t="s">
        <v>63</v>
      </c>
      <c r="B97" s="34">
        <v>444</v>
      </c>
      <c r="C97" s="29" t="s">
        <v>64</v>
      </c>
      <c r="D97" s="41">
        <v>647.92184999999995</v>
      </c>
      <c r="E97" s="41">
        <v>647.92184999999995</v>
      </c>
      <c r="F97" s="41">
        <v>647.92184999999995</v>
      </c>
      <c r="G97" s="38">
        <f t="shared" si="14"/>
        <v>0</v>
      </c>
      <c r="H97" s="38">
        <f t="shared" si="15"/>
        <v>0</v>
      </c>
      <c r="I97" s="38">
        <f t="shared" si="13"/>
        <v>100</v>
      </c>
    </row>
    <row r="98" spans="1:10" s="70" customFormat="1" ht="106.5" customHeight="1">
      <c r="A98" s="36" t="s">
        <v>810</v>
      </c>
      <c r="B98" s="34">
        <v>444</v>
      </c>
      <c r="C98" s="29" t="s">
        <v>538</v>
      </c>
      <c r="D98" s="41">
        <v>3210.69317</v>
      </c>
      <c r="E98" s="41">
        <v>3210.69317</v>
      </c>
      <c r="F98" s="41">
        <v>3109.6142599999998</v>
      </c>
      <c r="G98" s="38">
        <f t="shared" si="14"/>
        <v>101.07891000000018</v>
      </c>
      <c r="H98" s="38">
        <f t="shared" si="15"/>
        <v>101.07891000000018</v>
      </c>
      <c r="I98" s="38">
        <f t="shared" si="13"/>
        <v>96.85180412303302</v>
      </c>
    </row>
    <row r="99" spans="1:10" s="70" customFormat="1" ht="106.5" customHeight="1">
      <c r="A99" s="36" t="s">
        <v>810</v>
      </c>
      <c r="B99" s="34">
        <v>444</v>
      </c>
      <c r="C99" s="29" t="s">
        <v>538</v>
      </c>
      <c r="D99" s="41">
        <v>8411.7557199999992</v>
      </c>
      <c r="E99" s="41">
        <v>8411.7557199999992</v>
      </c>
      <c r="F99" s="41">
        <v>8411.7557199999992</v>
      </c>
      <c r="G99" s="38">
        <f t="shared" si="14"/>
        <v>0</v>
      </c>
      <c r="H99" s="38">
        <f t="shared" si="15"/>
        <v>0</v>
      </c>
      <c r="I99" s="38">
        <f t="shared" si="13"/>
        <v>100</v>
      </c>
    </row>
    <row r="100" spans="1:10" s="70" customFormat="1" ht="100.5" customHeight="1">
      <c r="A100" s="36" t="s">
        <v>810</v>
      </c>
      <c r="B100" s="34">
        <v>444</v>
      </c>
      <c r="C100" s="29" t="s">
        <v>538</v>
      </c>
      <c r="D100" s="41">
        <v>2101.8437100000001</v>
      </c>
      <c r="E100" s="41">
        <v>2101.8437100000001</v>
      </c>
      <c r="F100" s="41">
        <v>2101.8437100000001</v>
      </c>
      <c r="G100" s="38">
        <f t="shared" si="14"/>
        <v>0</v>
      </c>
      <c r="H100" s="38">
        <f t="shared" si="15"/>
        <v>0</v>
      </c>
      <c r="I100" s="38">
        <f t="shared" si="13"/>
        <v>100</v>
      </c>
    </row>
    <row r="101" spans="1:10" ht="113.25" customHeight="1">
      <c r="A101" s="39" t="s">
        <v>826</v>
      </c>
      <c r="B101" s="15" t="s">
        <v>12</v>
      </c>
      <c r="C101" s="29" t="s">
        <v>835</v>
      </c>
      <c r="D101" s="41">
        <v>1473.0336299999999</v>
      </c>
      <c r="E101" s="41">
        <v>1473.0336299999999</v>
      </c>
      <c r="F101" s="41">
        <v>1369.99521</v>
      </c>
      <c r="G101" s="28">
        <f t="shared" si="14"/>
        <v>103.03841999999986</v>
      </c>
      <c r="H101" s="28">
        <f t="shared" si="15"/>
        <v>103.03841999999986</v>
      </c>
      <c r="I101" s="28">
        <f t="shared" si="13"/>
        <v>93.005019172576539</v>
      </c>
    </row>
    <row r="102" spans="1:10" ht="27" customHeight="1">
      <c r="A102" s="36" t="s">
        <v>44</v>
      </c>
      <c r="B102" s="30">
        <v>444</v>
      </c>
      <c r="C102" s="29" t="s">
        <v>539</v>
      </c>
      <c r="D102" s="41">
        <v>2635.1370999999999</v>
      </c>
      <c r="E102" s="41">
        <v>2635.1370999999999</v>
      </c>
      <c r="F102" s="41">
        <v>2617.8076000000001</v>
      </c>
      <c r="G102" s="28">
        <f t="shared" si="14"/>
        <v>17.329499999999825</v>
      </c>
      <c r="H102" s="28">
        <f t="shared" si="15"/>
        <v>17.329499999999825</v>
      </c>
      <c r="I102" s="28">
        <f t="shared" si="13"/>
        <v>99.34236818266497</v>
      </c>
      <c r="J102" s="107"/>
    </row>
    <row r="103" spans="1:10" ht="41.25" customHeight="1">
      <c r="A103" s="36" t="s">
        <v>44</v>
      </c>
      <c r="B103" s="15" t="s">
        <v>12</v>
      </c>
      <c r="C103" s="29" t="s">
        <v>539</v>
      </c>
      <c r="D103" s="41">
        <v>119.9996</v>
      </c>
      <c r="E103" s="41">
        <v>119.9996</v>
      </c>
      <c r="F103" s="41">
        <v>119.9996</v>
      </c>
      <c r="G103" s="28">
        <f t="shared" si="14"/>
        <v>0</v>
      </c>
      <c r="H103" s="28">
        <f t="shared" si="15"/>
        <v>0</v>
      </c>
      <c r="I103" s="28">
        <f t="shared" si="13"/>
        <v>100</v>
      </c>
    </row>
    <row r="104" spans="1:10" ht="39.75" customHeight="1">
      <c r="A104" s="36" t="s">
        <v>537</v>
      </c>
      <c r="B104" s="15" t="s">
        <v>12</v>
      </c>
      <c r="C104" s="29" t="s">
        <v>540</v>
      </c>
      <c r="D104" s="41">
        <v>50.6</v>
      </c>
      <c r="E104" s="41">
        <v>50.6</v>
      </c>
      <c r="F104" s="41">
        <v>50.6</v>
      </c>
      <c r="G104" s="28">
        <f t="shared" si="14"/>
        <v>0</v>
      </c>
      <c r="H104" s="28">
        <f t="shared" si="15"/>
        <v>0</v>
      </c>
      <c r="I104" s="28">
        <f t="shared" si="13"/>
        <v>100</v>
      </c>
    </row>
    <row r="105" spans="1:10" ht="42.75" customHeight="1">
      <c r="A105" s="202" t="s">
        <v>537</v>
      </c>
      <c r="B105" s="15" t="s">
        <v>12</v>
      </c>
      <c r="C105" s="29" t="s">
        <v>540</v>
      </c>
      <c r="D105" s="41">
        <v>117</v>
      </c>
      <c r="E105" s="41">
        <v>117</v>
      </c>
      <c r="F105" s="41">
        <v>117</v>
      </c>
      <c r="G105" s="28">
        <f t="shared" si="14"/>
        <v>0</v>
      </c>
      <c r="H105" s="28">
        <f t="shared" si="15"/>
        <v>0</v>
      </c>
      <c r="I105" s="28">
        <f t="shared" si="13"/>
        <v>100</v>
      </c>
    </row>
    <row r="106" spans="1:10" ht="22.5" customHeight="1">
      <c r="A106" s="36" t="s">
        <v>537</v>
      </c>
      <c r="B106" s="15" t="s">
        <v>12</v>
      </c>
      <c r="C106" s="29" t="s">
        <v>540</v>
      </c>
      <c r="D106" s="41">
        <v>101.18</v>
      </c>
      <c r="E106" s="41">
        <v>101.18</v>
      </c>
      <c r="F106" s="41">
        <v>101.18</v>
      </c>
      <c r="G106" s="28">
        <f t="shared" si="14"/>
        <v>0</v>
      </c>
      <c r="H106" s="28">
        <f t="shared" si="15"/>
        <v>0</v>
      </c>
      <c r="I106" s="28">
        <f t="shared" si="13"/>
        <v>100</v>
      </c>
    </row>
    <row r="107" spans="1:10" ht="22.5" customHeight="1">
      <c r="A107" s="36" t="s">
        <v>65</v>
      </c>
      <c r="B107" s="15" t="s">
        <v>12</v>
      </c>
      <c r="C107" s="29" t="s">
        <v>66</v>
      </c>
      <c r="D107" s="41">
        <v>197.93423000000001</v>
      </c>
      <c r="E107" s="41">
        <v>197.93423000000001</v>
      </c>
      <c r="F107" s="41">
        <v>188.52712</v>
      </c>
      <c r="G107" s="28">
        <f t="shared" si="14"/>
        <v>9.4071100000000172</v>
      </c>
      <c r="H107" s="28">
        <f t="shared" si="15"/>
        <v>9.4071100000000172</v>
      </c>
      <c r="I107" s="28">
        <f t="shared" si="13"/>
        <v>95.247355649399296</v>
      </c>
    </row>
    <row r="108" spans="1:10" ht="22.5" customHeight="1">
      <c r="A108" s="36" t="s">
        <v>65</v>
      </c>
      <c r="B108" s="15" t="s">
        <v>12</v>
      </c>
      <c r="C108" s="29" t="s">
        <v>66</v>
      </c>
      <c r="D108" s="41">
        <v>581.75040000000001</v>
      </c>
      <c r="E108" s="41">
        <v>581.75040000000001</v>
      </c>
      <c r="F108" s="41">
        <v>576.26935000000003</v>
      </c>
      <c r="G108" s="28">
        <f t="shared" si="14"/>
        <v>5.481049999999982</v>
      </c>
      <c r="H108" s="28">
        <f t="shared" si="15"/>
        <v>5.481049999999982</v>
      </c>
      <c r="I108" s="28">
        <f t="shared" si="13"/>
        <v>99.057834769000593</v>
      </c>
    </row>
    <row r="109" spans="1:10" ht="22.5" customHeight="1">
      <c r="A109" s="36" t="s">
        <v>65</v>
      </c>
      <c r="B109" s="15" t="s">
        <v>12</v>
      </c>
      <c r="C109" s="29" t="s">
        <v>66</v>
      </c>
      <c r="D109" s="41">
        <v>390.6268</v>
      </c>
      <c r="E109" s="41">
        <v>390.6268</v>
      </c>
      <c r="F109" s="41">
        <v>390.6268</v>
      </c>
      <c r="G109" s="28">
        <f t="shared" si="14"/>
        <v>0</v>
      </c>
      <c r="H109" s="28">
        <f t="shared" si="15"/>
        <v>0</v>
      </c>
      <c r="I109" s="28">
        <f t="shared" si="13"/>
        <v>100</v>
      </c>
    </row>
    <row r="110" spans="1:10" ht="22.5" customHeight="1">
      <c r="A110" s="36" t="s">
        <v>67</v>
      </c>
      <c r="B110" s="15" t="s">
        <v>12</v>
      </c>
      <c r="C110" s="29" t="s">
        <v>68</v>
      </c>
      <c r="D110" s="41">
        <v>75</v>
      </c>
      <c r="E110" s="41">
        <v>75</v>
      </c>
      <c r="F110" s="41">
        <v>75</v>
      </c>
      <c r="G110" s="28">
        <f t="shared" si="14"/>
        <v>0</v>
      </c>
      <c r="H110" s="28">
        <f t="shared" si="15"/>
        <v>0</v>
      </c>
      <c r="I110" s="28">
        <f t="shared" si="13"/>
        <v>100</v>
      </c>
    </row>
    <row r="111" spans="1:10" ht="22.5" customHeight="1">
      <c r="A111" s="36" t="s">
        <v>67</v>
      </c>
      <c r="B111" s="15" t="s">
        <v>12</v>
      </c>
      <c r="C111" s="29" t="s">
        <v>68</v>
      </c>
      <c r="D111" s="41">
        <v>297.59199999999998</v>
      </c>
      <c r="E111" s="41">
        <v>297.59199999999998</v>
      </c>
      <c r="F111" s="41">
        <v>284.23200000000003</v>
      </c>
      <c r="G111" s="28">
        <f t="shared" si="14"/>
        <v>13.359999999999957</v>
      </c>
      <c r="H111" s="28">
        <f t="shared" si="15"/>
        <v>13.359999999999957</v>
      </c>
      <c r="I111" s="28">
        <f t="shared" si="13"/>
        <v>95.510632006236733</v>
      </c>
    </row>
    <row r="112" spans="1:10" ht="22.5" customHeight="1">
      <c r="A112" s="36" t="s">
        <v>67</v>
      </c>
      <c r="B112" s="15" t="s">
        <v>12</v>
      </c>
      <c r="C112" s="29" t="s">
        <v>68</v>
      </c>
      <c r="D112" s="41">
        <v>331.07263</v>
      </c>
      <c r="E112" s="41">
        <v>331.07263</v>
      </c>
      <c r="F112" s="41">
        <v>331.07263</v>
      </c>
      <c r="G112" s="28">
        <f t="shared" si="14"/>
        <v>0</v>
      </c>
      <c r="H112" s="28">
        <f t="shared" si="15"/>
        <v>0</v>
      </c>
      <c r="I112" s="28">
        <f t="shared" si="13"/>
        <v>100</v>
      </c>
    </row>
    <row r="113" spans="1:9" ht="22.5" customHeight="1">
      <c r="A113" s="36" t="s">
        <v>69</v>
      </c>
      <c r="B113" s="15" t="s">
        <v>12</v>
      </c>
      <c r="C113" s="29" t="s">
        <v>70</v>
      </c>
      <c r="D113" s="41">
        <v>10534.644420000001</v>
      </c>
      <c r="E113" s="41">
        <v>10534.644420000001</v>
      </c>
      <c r="F113" s="41">
        <v>9585.4937100000006</v>
      </c>
      <c r="G113" s="28">
        <f t="shared" si="14"/>
        <v>949.15070999999989</v>
      </c>
      <c r="H113" s="28">
        <f t="shared" si="15"/>
        <v>949.15070999999989</v>
      </c>
      <c r="I113" s="28">
        <f t="shared" si="13"/>
        <v>90.990196990436246</v>
      </c>
    </row>
    <row r="114" spans="1:9" ht="22.5" customHeight="1">
      <c r="A114" s="36" t="s">
        <v>69</v>
      </c>
      <c r="B114" s="15" t="s">
        <v>12</v>
      </c>
      <c r="C114" s="29" t="s">
        <v>70</v>
      </c>
      <c r="D114" s="41">
        <v>26178.771270000001</v>
      </c>
      <c r="E114" s="41">
        <v>26178.771270000001</v>
      </c>
      <c r="F114" s="41">
        <v>24994.643599999999</v>
      </c>
      <c r="G114" s="28">
        <f t="shared" si="14"/>
        <v>1184.1276700000017</v>
      </c>
      <c r="H114" s="28">
        <f t="shared" si="15"/>
        <v>1184.1276700000017</v>
      </c>
      <c r="I114" s="28">
        <f t="shared" si="13"/>
        <v>95.476763757216617</v>
      </c>
    </row>
    <row r="115" spans="1:9" ht="22.5" customHeight="1">
      <c r="A115" s="36" t="s">
        <v>69</v>
      </c>
      <c r="B115" s="15" t="s">
        <v>12</v>
      </c>
      <c r="C115" s="29" t="s">
        <v>70</v>
      </c>
      <c r="D115" s="41">
        <v>6299.6006699999998</v>
      </c>
      <c r="E115" s="41">
        <v>6299.6006699999998</v>
      </c>
      <c r="F115" s="41">
        <v>5984.1860100000004</v>
      </c>
      <c r="G115" s="28">
        <f t="shared" si="14"/>
        <v>315.41465999999946</v>
      </c>
      <c r="H115" s="28">
        <f t="shared" si="15"/>
        <v>315.41465999999946</v>
      </c>
      <c r="I115" s="28">
        <f t="shared" si="13"/>
        <v>94.993100729351482</v>
      </c>
    </row>
    <row r="116" spans="1:9" ht="22.5" customHeight="1">
      <c r="A116" s="36" t="s">
        <v>380</v>
      </c>
      <c r="B116" s="15" t="s">
        <v>12</v>
      </c>
      <c r="C116" s="29" t="s">
        <v>381</v>
      </c>
      <c r="D116" s="41">
        <v>2535.1475700000001</v>
      </c>
      <c r="E116" s="41">
        <v>2535.1475700000001</v>
      </c>
      <c r="F116" s="41">
        <v>2518.32663</v>
      </c>
      <c r="G116" s="28">
        <f t="shared" si="14"/>
        <v>16.820940000000064</v>
      </c>
      <c r="H116" s="28">
        <f t="shared" si="15"/>
        <v>16.820940000000064</v>
      </c>
      <c r="I116" s="28">
        <f t="shared" si="13"/>
        <v>99.33649069588482</v>
      </c>
    </row>
    <row r="117" spans="1:9" ht="22.5" customHeight="1">
      <c r="A117" s="36" t="s">
        <v>380</v>
      </c>
      <c r="B117" s="15" t="s">
        <v>12</v>
      </c>
      <c r="C117" s="29" t="s">
        <v>381</v>
      </c>
      <c r="D117" s="41">
        <v>4647.1113400000004</v>
      </c>
      <c r="E117" s="41">
        <v>4647.1113400000004</v>
      </c>
      <c r="F117" s="41">
        <v>4572.0708699999996</v>
      </c>
      <c r="G117" s="28">
        <f t="shared" si="14"/>
        <v>75.040470000000823</v>
      </c>
      <c r="H117" s="28">
        <f t="shared" si="15"/>
        <v>75.040470000000823</v>
      </c>
      <c r="I117" s="28">
        <f t="shared" si="13"/>
        <v>98.385223324560997</v>
      </c>
    </row>
    <row r="118" spans="1:9" ht="22.5" customHeight="1">
      <c r="A118" s="36" t="s">
        <v>380</v>
      </c>
      <c r="B118" s="15" t="s">
        <v>12</v>
      </c>
      <c r="C118" s="29" t="s">
        <v>381</v>
      </c>
      <c r="D118" s="41">
        <v>2188.4239600000001</v>
      </c>
      <c r="E118" s="41">
        <v>2188.4239600000001</v>
      </c>
      <c r="F118" s="41">
        <v>2188.4239600000001</v>
      </c>
      <c r="G118" s="28">
        <f t="shared" si="14"/>
        <v>0</v>
      </c>
      <c r="H118" s="28">
        <f t="shared" si="15"/>
        <v>0</v>
      </c>
      <c r="I118" s="28">
        <f t="shared" si="13"/>
        <v>100</v>
      </c>
    </row>
    <row r="119" spans="1:9" ht="22.5" customHeight="1">
      <c r="A119" s="36" t="s">
        <v>71</v>
      </c>
      <c r="B119" s="15" t="s">
        <v>12</v>
      </c>
      <c r="C119" s="29" t="s">
        <v>72</v>
      </c>
      <c r="D119" s="41">
        <v>3619.0468900000001</v>
      </c>
      <c r="E119" s="41">
        <v>3619.0468900000001</v>
      </c>
      <c r="F119" s="41">
        <v>3602.1145000000001</v>
      </c>
      <c r="G119" s="28">
        <f t="shared" si="14"/>
        <v>16.932389999999941</v>
      </c>
      <c r="H119" s="28">
        <f t="shared" si="15"/>
        <v>16.932389999999941</v>
      </c>
      <c r="I119" s="28">
        <f t="shared" si="13"/>
        <v>99.532131234696436</v>
      </c>
    </row>
    <row r="120" spans="1:9" ht="22.5" customHeight="1">
      <c r="A120" s="36" t="s">
        <v>71</v>
      </c>
      <c r="B120" s="15" t="s">
        <v>12</v>
      </c>
      <c r="C120" s="29" t="s">
        <v>72</v>
      </c>
      <c r="D120" s="41">
        <v>7078.5589</v>
      </c>
      <c r="E120" s="41">
        <v>7078.5589</v>
      </c>
      <c r="F120" s="41">
        <v>7043.35563</v>
      </c>
      <c r="G120" s="28">
        <f t="shared" si="14"/>
        <v>35.203269999999975</v>
      </c>
      <c r="H120" s="28">
        <f t="shared" si="15"/>
        <v>35.203269999999975</v>
      </c>
      <c r="I120" s="28">
        <f t="shared" si="13"/>
        <v>99.502677444698534</v>
      </c>
    </row>
    <row r="121" spans="1:9" ht="22.5" customHeight="1">
      <c r="A121" s="36" t="s">
        <v>71</v>
      </c>
      <c r="B121" s="15" t="s">
        <v>12</v>
      </c>
      <c r="C121" s="29" t="s">
        <v>72</v>
      </c>
      <c r="D121" s="41">
        <v>1842.2215799999999</v>
      </c>
      <c r="E121" s="41">
        <v>1842.2215799999999</v>
      </c>
      <c r="F121" s="41">
        <v>1805.8877399999999</v>
      </c>
      <c r="G121" s="28">
        <f t="shared" si="14"/>
        <v>36.333840000000009</v>
      </c>
      <c r="H121" s="28">
        <f t="shared" si="15"/>
        <v>36.333840000000009</v>
      </c>
      <c r="I121" s="28">
        <f t="shared" si="13"/>
        <v>98.027716079625989</v>
      </c>
    </row>
    <row r="122" spans="1:9" ht="22.5" customHeight="1">
      <c r="A122" s="36" t="s">
        <v>827</v>
      </c>
      <c r="B122" s="15" t="s">
        <v>12</v>
      </c>
      <c r="C122" s="29" t="s">
        <v>836</v>
      </c>
      <c r="D122" s="41">
        <v>5465.88</v>
      </c>
      <c r="E122" s="41">
        <v>5465.88</v>
      </c>
      <c r="F122" s="41">
        <v>5227.8911600000001</v>
      </c>
      <c r="G122" s="28">
        <f t="shared" si="14"/>
        <v>237.98883999999998</v>
      </c>
      <c r="H122" s="28">
        <f t="shared" si="15"/>
        <v>237.98883999999998</v>
      </c>
      <c r="I122" s="28">
        <f t="shared" si="13"/>
        <v>95.645919046887244</v>
      </c>
    </row>
    <row r="123" spans="1:9" ht="22.5" customHeight="1">
      <c r="A123" s="36" t="s">
        <v>827</v>
      </c>
      <c r="B123" s="15" t="s">
        <v>12</v>
      </c>
      <c r="C123" s="29" t="s">
        <v>836</v>
      </c>
      <c r="D123" s="41">
        <v>5562.28</v>
      </c>
      <c r="E123" s="41">
        <v>5562.28</v>
      </c>
      <c r="F123" s="41">
        <v>5458.1842800000004</v>
      </c>
      <c r="G123" s="28">
        <f t="shared" si="14"/>
        <v>104.09571999999935</v>
      </c>
      <c r="H123" s="28">
        <f t="shared" si="15"/>
        <v>104.09571999999935</v>
      </c>
      <c r="I123" s="28">
        <f t="shared" si="13"/>
        <v>98.128542252457635</v>
      </c>
    </row>
    <row r="124" spans="1:9" ht="22.5" customHeight="1">
      <c r="A124" s="36" t="s">
        <v>827</v>
      </c>
      <c r="B124" s="15" t="s">
        <v>12</v>
      </c>
      <c r="C124" s="29" t="s">
        <v>836</v>
      </c>
      <c r="D124" s="41">
        <v>776.50199999999995</v>
      </c>
      <c r="E124" s="41">
        <v>776.50199999999995</v>
      </c>
      <c r="F124" s="41">
        <v>761.06089999999995</v>
      </c>
      <c r="G124" s="28">
        <f t="shared" si="14"/>
        <v>15.441100000000006</v>
      </c>
      <c r="H124" s="28">
        <f t="shared" si="15"/>
        <v>15.441100000000006</v>
      </c>
      <c r="I124" s="28">
        <f t="shared" si="13"/>
        <v>98.01145393057584</v>
      </c>
    </row>
    <row r="125" spans="1:9" ht="22.5" customHeight="1">
      <c r="A125" s="36" t="s">
        <v>73</v>
      </c>
      <c r="B125" s="15" t="s">
        <v>12</v>
      </c>
      <c r="C125" s="29" t="s">
        <v>74</v>
      </c>
      <c r="D125" s="41">
        <v>2522.5134499999999</v>
      </c>
      <c r="E125" s="41">
        <v>2522.5134499999999</v>
      </c>
      <c r="F125" s="41">
        <v>2509.7073500000001</v>
      </c>
      <c r="G125" s="28">
        <f t="shared" si="14"/>
        <v>12.806099999999788</v>
      </c>
      <c r="H125" s="28">
        <f t="shared" si="15"/>
        <v>12.806099999999788</v>
      </c>
      <c r="I125" s="28">
        <f t="shared" si="13"/>
        <v>99.492327781245336</v>
      </c>
    </row>
    <row r="126" spans="1:9" ht="22.5" customHeight="1">
      <c r="A126" s="36" t="s">
        <v>73</v>
      </c>
      <c r="B126" s="15" t="s">
        <v>12</v>
      </c>
      <c r="C126" s="29" t="s">
        <v>74</v>
      </c>
      <c r="D126" s="41">
        <v>4470.3177699999997</v>
      </c>
      <c r="E126" s="41">
        <v>4470.3177699999997</v>
      </c>
      <c r="F126" s="41">
        <v>4429.4994699999997</v>
      </c>
      <c r="G126" s="28">
        <f t="shared" si="14"/>
        <v>40.818299999999908</v>
      </c>
      <c r="H126" s="28">
        <f t="shared" si="15"/>
        <v>40.818299999999908</v>
      </c>
      <c r="I126" s="28">
        <f t="shared" si="13"/>
        <v>99.08690383771085</v>
      </c>
    </row>
    <row r="127" spans="1:9" ht="22.5" customHeight="1">
      <c r="A127" s="36" t="s">
        <v>73</v>
      </c>
      <c r="B127" s="15" t="s">
        <v>12</v>
      </c>
      <c r="C127" s="29" t="s">
        <v>74</v>
      </c>
      <c r="D127" s="41">
        <v>1773.3</v>
      </c>
      <c r="E127" s="41">
        <v>1773.3</v>
      </c>
      <c r="F127" s="41">
        <v>1771.6631</v>
      </c>
      <c r="G127" s="28">
        <f t="shared" si="14"/>
        <v>1.6368999999999687</v>
      </c>
      <c r="H127" s="28">
        <f t="shared" si="15"/>
        <v>1.6368999999999687</v>
      </c>
      <c r="I127" s="28">
        <f t="shared" si="13"/>
        <v>99.90769187390741</v>
      </c>
    </row>
    <row r="128" spans="1:9" ht="48.75" customHeight="1">
      <c r="A128" s="36" t="s">
        <v>75</v>
      </c>
      <c r="B128" s="15" t="s">
        <v>12</v>
      </c>
      <c r="C128" s="29" t="s">
        <v>76</v>
      </c>
      <c r="D128" s="41">
        <v>21652.58281</v>
      </c>
      <c r="E128" s="41">
        <v>21652.58281</v>
      </c>
      <c r="F128" s="41">
        <v>21369.833549999999</v>
      </c>
      <c r="G128" s="28">
        <f t="shared" si="14"/>
        <v>282.7492600000005</v>
      </c>
      <c r="H128" s="28">
        <f t="shared" si="15"/>
        <v>282.7492600000005</v>
      </c>
      <c r="I128" s="28">
        <f t="shared" si="13"/>
        <v>98.694154584323229</v>
      </c>
    </row>
    <row r="129" spans="1:9" ht="48.75" customHeight="1">
      <c r="A129" s="36" t="s">
        <v>75</v>
      </c>
      <c r="B129" s="15" t="s">
        <v>12</v>
      </c>
      <c r="C129" s="29" t="s">
        <v>76</v>
      </c>
      <c r="D129" s="41">
        <v>8168.3424199999999</v>
      </c>
      <c r="E129" s="41">
        <v>8168.3424199999999</v>
      </c>
      <c r="F129" s="41">
        <v>7729.1016900000004</v>
      </c>
      <c r="G129" s="28">
        <f t="shared" si="14"/>
        <v>439.24072999999953</v>
      </c>
      <c r="H129" s="28">
        <f t="shared" si="15"/>
        <v>439.24072999999953</v>
      </c>
      <c r="I129" s="28">
        <f t="shared" si="13"/>
        <v>94.622645484051588</v>
      </c>
    </row>
    <row r="130" spans="1:9" ht="48.75" customHeight="1">
      <c r="A130" s="36" t="s">
        <v>75</v>
      </c>
      <c r="B130" s="15" t="s">
        <v>12</v>
      </c>
      <c r="C130" s="29" t="s">
        <v>76</v>
      </c>
      <c r="D130" s="41">
        <v>2559.69434</v>
      </c>
      <c r="E130" s="41">
        <v>2559.69434</v>
      </c>
      <c r="F130" s="41">
        <v>2559.69434</v>
      </c>
      <c r="G130" s="28">
        <f t="shared" si="14"/>
        <v>0</v>
      </c>
      <c r="H130" s="28">
        <f t="shared" si="15"/>
        <v>0</v>
      </c>
      <c r="I130" s="28">
        <f t="shared" si="13"/>
        <v>100</v>
      </c>
    </row>
    <row r="131" spans="1:9" ht="127.5" customHeight="1">
      <c r="A131" s="39" t="s">
        <v>828</v>
      </c>
      <c r="B131" s="15" t="s">
        <v>12</v>
      </c>
      <c r="C131" s="29" t="s">
        <v>541</v>
      </c>
      <c r="D131" s="41">
        <v>7635.7975100000003</v>
      </c>
      <c r="E131" s="41">
        <v>7635.7975100000003</v>
      </c>
      <c r="F131" s="41">
        <v>7635.7975100000003</v>
      </c>
      <c r="G131" s="28">
        <f t="shared" si="14"/>
        <v>0</v>
      </c>
      <c r="H131" s="28">
        <f t="shared" si="15"/>
        <v>0</v>
      </c>
      <c r="I131" s="28">
        <f t="shared" si="13"/>
        <v>100</v>
      </c>
    </row>
    <row r="132" spans="1:9" ht="121.5" customHeight="1">
      <c r="A132" s="39" t="s">
        <v>828</v>
      </c>
      <c r="B132" s="15" t="s">
        <v>12</v>
      </c>
      <c r="C132" s="29" t="s">
        <v>541</v>
      </c>
      <c r="D132" s="41">
        <v>15601.908789999999</v>
      </c>
      <c r="E132" s="41">
        <v>15601.908789999999</v>
      </c>
      <c r="F132" s="41">
        <v>15601.908789999999</v>
      </c>
      <c r="G132" s="28">
        <f t="shared" si="14"/>
        <v>0</v>
      </c>
      <c r="H132" s="28">
        <f t="shared" si="15"/>
        <v>0</v>
      </c>
      <c r="I132" s="28">
        <f t="shared" si="13"/>
        <v>100</v>
      </c>
    </row>
    <row r="133" spans="1:9" ht="117" customHeight="1">
      <c r="A133" s="39" t="s">
        <v>828</v>
      </c>
      <c r="B133" s="15" t="s">
        <v>12</v>
      </c>
      <c r="C133" s="29" t="s">
        <v>541</v>
      </c>
      <c r="D133" s="41">
        <v>4013.2271500000002</v>
      </c>
      <c r="E133" s="41">
        <v>4013.2271500000002</v>
      </c>
      <c r="F133" s="41">
        <v>4013.2271500000002</v>
      </c>
      <c r="G133" s="28">
        <f t="shared" si="14"/>
        <v>0</v>
      </c>
      <c r="H133" s="28">
        <f t="shared" si="15"/>
        <v>0</v>
      </c>
      <c r="I133" s="28">
        <f t="shared" si="13"/>
        <v>100</v>
      </c>
    </row>
    <row r="134" spans="1:9" ht="24" customHeight="1">
      <c r="A134" s="36" t="s">
        <v>61</v>
      </c>
      <c r="B134" s="15" t="s">
        <v>12</v>
      </c>
      <c r="C134" s="29" t="s">
        <v>542</v>
      </c>
      <c r="D134" s="41">
        <v>7266.6942499999996</v>
      </c>
      <c r="E134" s="41">
        <v>7266.6942499999996</v>
      </c>
      <c r="F134" s="41">
        <v>7035.4170400000003</v>
      </c>
      <c r="G134" s="28">
        <f t="shared" si="14"/>
        <v>231.27720999999929</v>
      </c>
      <c r="H134" s="28">
        <f t="shared" si="15"/>
        <v>231.27720999999929</v>
      </c>
      <c r="I134" s="28">
        <f t="shared" si="13"/>
        <v>96.817298182044752</v>
      </c>
    </row>
    <row r="135" spans="1:9" ht="40.5" customHeight="1">
      <c r="A135" s="36" t="s">
        <v>61</v>
      </c>
      <c r="B135" s="15" t="s">
        <v>12</v>
      </c>
      <c r="C135" s="29" t="s">
        <v>837</v>
      </c>
      <c r="D135" s="41">
        <v>4162.3911900000003</v>
      </c>
      <c r="E135" s="41">
        <v>4162.3911900000003</v>
      </c>
      <c r="F135" s="41">
        <v>4141.4621999999999</v>
      </c>
      <c r="G135" s="28">
        <f t="shared" si="14"/>
        <v>20.92899000000034</v>
      </c>
      <c r="H135" s="28">
        <f t="shared" si="15"/>
        <v>20.92899000000034</v>
      </c>
      <c r="I135" s="28">
        <f t="shared" si="13"/>
        <v>99.497188297671741</v>
      </c>
    </row>
    <row r="136" spans="1:9" ht="138.75" customHeight="1">
      <c r="A136" s="200" t="s">
        <v>828</v>
      </c>
      <c r="B136" s="15" t="s">
        <v>12</v>
      </c>
      <c r="C136" s="201" t="s">
        <v>838</v>
      </c>
      <c r="D136" s="73">
        <v>129.63658000000001</v>
      </c>
      <c r="E136" s="73">
        <v>129.63658000000001</v>
      </c>
      <c r="F136" s="73">
        <v>129.63658000000001</v>
      </c>
      <c r="G136" s="28">
        <f t="shared" si="14"/>
        <v>0</v>
      </c>
      <c r="H136" s="28">
        <f t="shared" si="15"/>
        <v>0</v>
      </c>
      <c r="I136" s="28">
        <f t="shared" si="13"/>
        <v>100</v>
      </c>
    </row>
    <row r="137" spans="1:9" s="149" customFormat="1" ht="56.25" customHeight="1">
      <c r="A137" s="144" t="s">
        <v>281</v>
      </c>
      <c r="B137" s="150"/>
      <c r="C137" s="148">
        <v>250000000</v>
      </c>
      <c r="D137" s="147">
        <f>SUM(D138:D177)</f>
        <v>73700.966529999991</v>
      </c>
      <c r="E137" s="147">
        <f>SUM(E138:E177)</f>
        <v>73700.966529999991</v>
      </c>
      <c r="F137" s="147">
        <f>SUM(F138:F177)</f>
        <v>71962.360559999957</v>
      </c>
      <c r="G137" s="147">
        <f t="shared" si="10"/>
        <v>1738.6059700000333</v>
      </c>
      <c r="H137" s="147">
        <f t="shared" si="11"/>
        <v>1738.6059700000333</v>
      </c>
      <c r="I137" s="147">
        <f t="shared" si="12"/>
        <v>97.640999769938801</v>
      </c>
    </row>
    <row r="138" spans="1:9" ht="126" customHeight="1">
      <c r="A138" s="39" t="s">
        <v>839</v>
      </c>
      <c r="B138" s="15" t="s">
        <v>12</v>
      </c>
      <c r="C138" s="29" t="s">
        <v>840</v>
      </c>
      <c r="D138" s="41">
        <v>2063.0693999999999</v>
      </c>
      <c r="E138" s="41">
        <v>2063.0693999999999</v>
      </c>
      <c r="F138" s="41">
        <v>2063.0693999999999</v>
      </c>
      <c r="G138" s="199">
        <f t="shared" si="10"/>
        <v>0</v>
      </c>
      <c r="H138" s="12">
        <f t="shared" si="11"/>
        <v>0</v>
      </c>
      <c r="I138" s="12">
        <f t="shared" si="12"/>
        <v>100</v>
      </c>
    </row>
    <row r="139" spans="1:9" ht="126.75" customHeight="1">
      <c r="A139" s="39" t="s">
        <v>839</v>
      </c>
      <c r="B139" s="15" t="s">
        <v>12</v>
      </c>
      <c r="C139" s="29" t="s">
        <v>840</v>
      </c>
      <c r="D139" s="41">
        <v>271.35239999999999</v>
      </c>
      <c r="E139" s="41">
        <v>271.35239999999999</v>
      </c>
      <c r="F139" s="41">
        <v>271.35239999999999</v>
      </c>
      <c r="G139" s="199">
        <f t="shared" si="10"/>
        <v>0</v>
      </c>
      <c r="H139" s="12">
        <f t="shared" si="11"/>
        <v>0</v>
      </c>
      <c r="I139" s="12">
        <f t="shared" si="12"/>
        <v>100</v>
      </c>
    </row>
    <row r="140" spans="1:9" ht="139.5" customHeight="1">
      <c r="A140" s="39" t="s">
        <v>839</v>
      </c>
      <c r="B140" s="15" t="s">
        <v>12</v>
      </c>
      <c r="C140" s="29" t="s">
        <v>840</v>
      </c>
      <c r="D140" s="41">
        <v>612.04657999999995</v>
      </c>
      <c r="E140" s="41">
        <v>612.04657999999995</v>
      </c>
      <c r="F140" s="41">
        <v>612.04657999999995</v>
      </c>
      <c r="G140" s="199">
        <f t="shared" si="10"/>
        <v>0</v>
      </c>
      <c r="H140" s="12">
        <f t="shared" si="11"/>
        <v>0</v>
      </c>
      <c r="I140" s="12">
        <f t="shared" si="12"/>
        <v>100</v>
      </c>
    </row>
    <row r="141" spans="1:9" ht="143.25" customHeight="1">
      <c r="A141" s="39" t="s">
        <v>839</v>
      </c>
      <c r="B141" s="15" t="s">
        <v>12</v>
      </c>
      <c r="C141" s="29" t="s">
        <v>840</v>
      </c>
      <c r="D141" s="41">
        <v>379.86162000000002</v>
      </c>
      <c r="E141" s="41">
        <v>379.86162000000002</v>
      </c>
      <c r="F141" s="41">
        <v>345.90679</v>
      </c>
      <c r="G141" s="199">
        <f t="shared" si="10"/>
        <v>33.954830000000015</v>
      </c>
      <c r="H141" s="12">
        <f t="shared" si="11"/>
        <v>33.954830000000015</v>
      </c>
      <c r="I141" s="12">
        <f t="shared" si="12"/>
        <v>91.061263309517813</v>
      </c>
    </row>
    <row r="142" spans="1:9" ht="96" customHeight="1">
      <c r="A142" s="36" t="s">
        <v>810</v>
      </c>
      <c r="B142" s="15" t="s">
        <v>12</v>
      </c>
      <c r="C142" s="29" t="s">
        <v>841</v>
      </c>
      <c r="D142" s="41">
        <v>351.59528</v>
      </c>
      <c r="E142" s="41">
        <v>351.59528</v>
      </c>
      <c r="F142" s="41">
        <v>351.59528</v>
      </c>
      <c r="G142" s="199">
        <f t="shared" si="10"/>
        <v>0</v>
      </c>
      <c r="H142" s="12">
        <f t="shared" si="11"/>
        <v>0</v>
      </c>
      <c r="I142" s="12">
        <f t="shared" si="12"/>
        <v>100</v>
      </c>
    </row>
    <row r="143" spans="1:9" ht="69" customHeight="1">
      <c r="A143" s="36" t="s">
        <v>810</v>
      </c>
      <c r="B143" s="15" t="s">
        <v>12</v>
      </c>
      <c r="C143" s="29" t="s">
        <v>841</v>
      </c>
      <c r="D143" s="41">
        <v>106.73857</v>
      </c>
      <c r="E143" s="41">
        <v>106.73857</v>
      </c>
      <c r="F143" s="41">
        <v>106.73827</v>
      </c>
      <c r="G143" s="199">
        <f t="shared" si="10"/>
        <v>2.9999999999574811E-4</v>
      </c>
      <c r="H143" s="12">
        <f t="shared" si="11"/>
        <v>2.9999999999574811E-4</v>
      </c>
      <c r="I143" s="12">
        <f t="shared" si="12"/>
        <v>99.999718939461161</v>
      </c>
    </row>
    <row r="144" spans="1:9" ht="46.5" customHeight="1">
      <c r="A144" s="36" t="s">
        <v>61</v>
      </c>
      <c r="B144" s="15" t="s">
        <v>12</v>
      </c>
      <c r="C144" s="29" t="s">
        <v>842</v>
      </c>
      <c r="D144" s="41">
        <v>31893.542880000001</v>
      </c>
      <c r="E144" s="41">
        <v>31893.542880000001</v>
      </c>
      <c r="F144" s="41">
        <v>31821.550719999999</v>
      </c>
      <c r="G144" s="199">
        <f t="shared" si="10"/>
        <v>71.992160000001604</v>
      </c>
      <c r="H144" s="12">
        <f t="shared" si="11"/>
        <v>71.992160000001604</v>
      </c>
      <c r="I144" s="12">
        <f t="shared" si="12"/>
        <v>99.774273556654165</v>
      </c>
    </row>
    <row r="145" spans="1:9" ht="46.5" customHeight="1">
      <c r="A145" s="36" t="s">
        <v>61</v>
      </c>
      <c r="B145" s="15" t="s">
        <v>12</v>
      </c>
      <c r="C145" s="29" t="s">
        <v>842</v>
      </c>
      <c r="D145" s="41">
        <v>9447.7213800000009</v>
      </c>
      <c r="E145" s="41">
        <v>9447.7213800000009</v>
      </c>
      <c r="F145" s="41">
        <v>9447.7213800000009</v>
      </c>
      <c r="G145" s="199">
        <f t="shared" si="10"/>
        <v>0</v>
      </c>
      <c r="H145" s="12">
        <f t="shared" si="11"/>
        <v>0</v>
      </c>
      <c r="I145" s="12">
        <f t="shared" si="12"/>
        <v>100</v>
      </c>
    </row>
    <row r="146" spans="1:9" ht="46.5" customHeight="1">
      <c r="A146" s="36" t="s">
        <v>283</v>
      </c>
      <c r="B146" s="15" t="s">
        <v>12</v>
      </c>
      <c r="C146" s="29" t="s">
        <v>843</v>
      </c>
      <c r="D146" s="41">
        <v>9.9420000000000002</v>
      </c>
      <c r="E146" s="41">
        <v>9.9420000000000002</v>
      </c>
      <c r="F146" s="41">
        <v>9.9420000000000002</v>
      </c>
      <c r="G146" s="199">
        <f t="shared" si="10"/>
        <v>0</v>
      </c>
      <c r="H146" s="12">
        <f t="shared" si="11"/>
        <v>0</v>
      </c>
      <c r="I146" s="12">
        <f t="shared" si="12"/>
        <v>100</v>
      </c>
    </row>
    <row r="147" spans="1:9" ht="41.25" customHeight="1">
      <c r="A147" s="36" t="s">
        <v>63</v>
      </c>
      <c r="B147" s="15" t="s">
        <v>12</v>
      </c>
      <c r="C147" s="29" t="s">
        <v>844</v>
      </c>
      <c r="D147" s="41">
        <v>825.54013999999995</v>
      </c>
      <c r="E147" s="41">
        <v>825.54013999999995</v>
      </c>
      <c r="F147" s="41">
        <v>825.54013999999995</v>
      </c>
      <c r="G147" s="199">
        <f t="shared" si="10"/>
        <v>0</v>
      </c>
      <c r="H147" s="12">
        <f>D146-F146</f>
        <v>0</v>
      </c>
      <c r="I147" s="12">
        <f t="shared" si="12"/>
        <v>100</v>
      </c>
    </row>
    <row r="148" spans="1:9" ht="26.25" customHeight="1">
      <c r="A148" s="36" t="s">
        <v>44</v>
      </c>
      <c r="B148" s="15" t="s">
        <v>12</v>
      </c>
      <c r="C148" s="29" t="s">
        <v>845</v>
      </c>
      <c r="D148" s="41">
        <v>458</v>
      </c>
      <c r="E148" s="41">
        <v>458</v>
      </c>
      <c r="F148" s="41">
        <v>419.536</v>
      </c>
      <c r="G148" s="199">
        <f t="shared" si="10"/>
        <v>38.463999999999999</v>
      </c>
      <c r="H148" s="12">
        <f t="shared" ref="H148:H177" si="16">D147-F147</f>
        <v>0</v>
      </c>
      <c r="I148" s="12">
        <f t="shared" si="12"/>
        <v>91.60174672489083</v>
      </c>
    </row>
    <row r="149" spans="1:9" ht="47.25" customHeight="1">
      <c r="A149" s="36" t="s">
        <v>537</v>
      </c>
      <c r="B149" s="15" t="s">
        <v>12</v>
      </c>
      <c r="C149" s="29" t="s">
        <v>846</v>
      </c>
      <c r="D149" s="41">
        <v>73.099999999999994</v>
      </c>
      <c r="E149" s="41">
        <v>73.099999999999994</v>
      </c>
      <c r="F149" s="41">
        <v>73.099999999999994</v>
      </c>
      <c r="G149" s="199">
        <f t="shared" si="10"/>
        <v>0</v>
      </c>
      <c r="H149" s="12">
        <f t="shared" si="16"/>
        <v>38.463999999999999</v>
      </c>
      <c r="I149" s="12">
        <f t="shared" si="12"/>
        <v>100</v>
      </c>
    </row>
    <row r="150" spans="1:9" ht="32.25" customHeight="1">
      <c r="A150" s="36" t="s">
        <v>65</v>
      </c>
      <c r="B150" s="15" t="s">
        <v>12</v>
      </c>
      <c r="C150" s="29" t="s">
        <v>847</v>
      </c>
      <c r="D150" s="41">
        <v>822</v>
      </c>
      <c r="E150" s="41">
        <v>822</v>
      </c>
      <c r="F150" s="41">
        <v>813.81101999999998</v>
      </c>
      <c r="G150" s="199">
        <f t="shared" si="10"/>
        <v>8.188980000000015</v>
      </c>
      <c r="H150" s="12">
        <f t="shared" si="16"/>
        <v>0</v>
      </c>
      <c r="I150" s="12">
        <f t="shared" si="12"/>
        <v>99.003773722627727</v>
      </c>
    </row>
    <row r="151" spans="1:9" ht="32.25" customHeight="1">
      <c r="A151" s="36" t="s">
        <v>69</v>
      </c>
      <c r="B151" s="15" t="s">
        <v>12</v>
      </c>
      <c r="C151" s="29" t="s">
        <v>848</v>
      </c>
      <c r="D151" s="41">
        <v>152.71928</v>
      </c>
      <c r="E151" s="41">
        <v>152.71928</v>
      </c>
      <c r="F151" s="41">
        <v>126.74232000000001</v>
      </c>
      <c r="G151" s="199">
        <f t="shared" si="10"/>
        <v>25.976959999999991</v>
      </c>
      <c r="H151" s="12">
        <f t="shared" si="16"/>
        <v>8.188980000000015</v>
      </c>
      <c r="I151" s="12">
        <f t="shared" si="12"/>
        <v>82.990386020677946</v>
      </c>
    </row>
    <row r="152" spans="1:9" ht="32.25" customHeight="1">
      <c r="A152" s="36" t="s">
        <v>69</v>
      </c>
      <c r="B152" s="15" t="s">
        <v>12</v>
      </c>
      <c r="C152" s="29" t="s">
        <v>848</v>
      </c>
      <c r="D152" s="41">
        <v>1769.01019</v>
      </c>
      <c r="E152" s="41">
        <v>1769.01019</v>
      </c>
      <c r="F152" s="41">
        <v>1488.95893</v>
      </c>
      <c r="G152" s="199">
        <f t="shared" si="10"/>
        <v>280.05125999999996</v>
      </c>
      <c r="H152" s="12">
        <f t="shared" si="16"/>
        <v>25.976959999999991</v>
      </c>
      <c r="I152" s="12">
        <f t="shared" si="12"/>
        <v>84.16904201100165</v>
      </c>
    </row>
    <row r="153" spans="1:9" ht="35.25" customHeight="1">
      <c r="A153" s="36" t="s">
        <v>47</v>
      </c>
      <c r="B153" s="15" t="s">
        <v>12</v>
      </c>
      <c r="C153" s="29" t="s">
        <v>849</v>
      </c>
      <c r="D153" s="41">
        <v>456.82103999999998</v>
      </c>
      <c r="E153" s="41">
        <v>456.82103999999998</v>
      </c>
      <c r="F153" s="41">
        <v>455.50463999999999</v>
      </c>
      <c r="G153" s="199">
        <f t="shared" si="10"/>
        <v>1.3163999999999874</v>
      </c>
      <c r="H153" s="12">
        <f t="shared" si="16"/>
        <v>280.05125999999996</v>
      </c>
      <c r="I153" s="12">
        <f t="shared" si="12"/>
        <v>99.711834638789838</v>
      </c>
    </row>
    <row r="154" spans="1:9" ht="35.25" customHeight="1">
      <c r="A154" s="36" t="s">
        <v>380</v>
      </c>
      <c r="B154" s="15" t="s">
        <v>12</v>
      </c>
      <c r="C154" s="29" t="s">
        <v>850</v>
      </c>
      <c r="D154" s="41">
        <v>712.27099999999996</v>
      </c>
      <c r="E154" s="41">
        <v>712.27099999999996</v>
      </c>
      <c r="F154" s="41">
        <v>564.06996000000004</v>
      </c>
      <c r="G154" s="199">
        <f t="shared" si="10"/>
        <v>148.20103999999992</v>
      </c>
      <c r="H154" s="12">
        <f t="shared" si="16"/>
        <v>1.3163999999999874</v>
      </c>
      <c r="I154" s="12">
        <f t="shared" si="12"/>
        <v>79.193166645841274</v>
      </c>
    </row>
    <row r="155" spans="1:9" ht="35.25" customHeight="1">
      <c r="A155" s="36" t="s">
        <v>71</v>
      </c>
      <c r="B155" s="15" t="s">
        <v>12</v>
      </c>
      <c r="C155" s="29" t="s">
        <v>851</v>
      </c>
      <c r="D155" s="41">
        <v>2091.77648</v>
      </c>
      <c r="E155" s="41">
        <v>2091.77648</v>
      </c>
      <c r="F155" s="41">
        <v>1920.8380299999999</v>
      </c>
      <c r="G155" s="199">
        <f t="shared" si="10"/>
        <v>170.9384500000001</v>
      </c>
      <c r="H155" s="12">
        <f t="shared" si="16"/>
        <v>148.20103999999992</v>
      </c>
      <c r="I155" s="12">
        <f t="shared" si="12"/>
        <v>91.828072854132088</v>
      </c>
    </row>
    <row r="156" spans="1:9" ht="35.25" customHeight="1">
      <c r="A156" s="36" t="s">
        <v>71</v>
      </c>
      <c r="B156" s="15" t="s">
        <v>12</v>
      </c>
      <c r="C156" s="29" t="s">
        <v>851</v>
      </c>
      <c r="D156" s="41">
        <v>7</v>
      </c>
      <c r="E156" s="41">
        <v>7</v>
      </c>
      <c r="F156" s="41">
        <v>0</v>
      </c>
      <c r="G156" s="199">
        <f t="shared" si="10"/>
        <v>7</v>
      </c>
      <c r="H156" s="12">
        <f t="shared" si="16"/>
        <v>170.9384500000001</v>
      </c>
      <c r="I156" s="12">
        <f t="shared" si="12"/>
        <v>0</v>
      </c>
    </row>
    <row r="157" spans="1:9" ht="35.25" customHeight="1">
      <c r="A157" s="36" t="s">
        <v>71</v>
      </c>
      <c r="B157" s="15" t="s">
        <v>12</v>
      </c>
      <c r="C157" s="29" t="s">
        <v>851</v>
      </c>
      <c r="D157" s="41">
        <v>4.5</v>
      </c>
      <c r="E157" s="41">
        <v>4.5</v>
      </c>
      <c r="F157" s="41">
        <v>0.8</v>
      </c>
      <c r="G157" s="199">
        <f t="shared" si="10"/>
        <v>3.7</v>
      </c>
      <c r="H157" s="12">
        <f t="shared" si="16"/>
        <v>7</v>
      </c>
      <c r="I157" s="12">
        <f t="shared" si="12"/>
        <v>17.777777777777779</v>
      </c>
    </row>
    <row r="158" spans="1:9" ht="35.25" customHeight="1">
      <c r="A158" s="36" t="s">
        <v>73</v>
      </c>
      <c r="B158" s="15" t="s">
        <v>12</v>
      </c>
      <c r="C158" s="29" t="s">
        <v>852</v>
      </c>
      <c r="D158" s="41">
        <v>467.96</v>
      </c>
      <c r="E158" s="41">
        <v>467.96</v>
      </c>
      <c r="F158" s="41">
        <v>316.70035000000001</v>
      </c>
      <c r="G158" s="199">
        <f t="shared" si="10"/>
        <v>151.25964999999997</v>
      </c>
      <c r="H158" s="12">
        <f t="shared" si="16"/>
        <v>3.7</v>
      </c>
      <c r="I158" s="12">
        <f t="shared" si="12"/>
        <v>67.676799299085403</v>
      </c>
    </row>
    <row r="159" spans="1:9" ht="35.25" customHeight="1">
      <c r="A159" s="36" t="s">
        <v>75</v>
      </c>
      <c r="B159" s="15" t="s">
        <v>12</v>
      </c>
      <c r="C159" s="29" t="s">
        <v>853</v>
      </c>
      <c r="D159" s="41">
        <v>2616.2579300000002</v>
      </c>
      <c r="E159" s="41">
        <v>2616.2579300000002</v>
      </c>
      <c r="F159" s="41">
        <v>2279.1520799999998</v>
      </c>
      <c r="G159" s="199">
        <f t="shared" si="10"/>
        <v>337.10585000000037</v>
      </c>
      <c r="H159" s="12">
        <f t="shared" si="16"/>
        <v>151.25964999999997</v>
      </c>
      <c r="I159" s="12">
        <f t="shared" si="12"/>
        <v>87.114961176629848</v>
      </c>
    </row>
    <row r="160" spans="1:9" ht="129.75" customHeight="1">
      <c r="A160" s="39" t="s">
        <v>828</v>
      </c>
      <c r="B160" s="15" t="s">
        <v>12</v>
      </c>
      <c r="C160" s="29" t="s">
        <v>854</v>
      </c>
      <c r="D160" s="41">
        <v>2031.45542</v>
      </c>
      <c r="E160" s="41">
        <v>2031.45542</v>
      </c>
      <c r="F160" s="41">
        <v>2031.45542</v>
      </c>
      <c r="G160" s="199">
        <f t="shared" si="10"/>
        <v>0</v>
      </c>
      <c r="H160" s="12">
        <f t="shared" si="16"/>
        <v>337.10585000000037</v>
      </c>
      <c r="I160" s="12">
        <f t="shared" si="12"/>
        <v>100</v>
      </c>
    </row>
    <row r="161" spans="1:9" ht="134.25" customHeight="1">
      <c r="A161" s="39" t="s">
        <v>828</v>
      </c>
      <c r="B161" s="15" t="s">
        <v>12</v>
      </c>
      <c r="C161" s="29" t="s">
        <v>854</v>
      </c>
      <c r="D161" s="41">
        <v>612.59185000000002</v>
      </c>
      <c r="E161" s="41">
        <v>612.59185000000002</v>
      </c>
      <c r="F161" s="41">
        <v>612.59185000000002</v>
      </c>
      <c r="G161" s="199">
        <f t="shared" si="10"/>
        <v>0</v>
      </c>
      <c r="H161" s="12">
        <f t="shared" si="16"/>
        <v>0</v>
      </c>
      <c r="I161" s="12">
        <f t="shared" si="12"/>
        <v>100</v>
      </c>
    </row>
    <row r="162" spans="1:9" ht="36.75" customHeight="1">
      <c r="A162" s="36" t="s">
        <v>61</v>
      </c>
      <c r="B162" s="15" t="s">
        <v>12</v>
      </c>
      <c r="C162" s="29" t="s">
        <v>855</v>
      </c>
      <c r="D162" s="41">
        <v>10207.099480000001</v>
      </c>
      <c r="E162" s="41">
        <v>10207.099480000001</v>
      </c>
      <c r="F162" s="41">
        <v>10207.099480000001</v>
      </c>
      <c r="G162" s="199">
        <f t="shared" si="10"/>
        <v>0</v>
      </c>
      <c r="H162" s="12">
        <f t="shared" si="16"/>
        <v>0</v>
      </c>
      <c r="I162" s="12">
        <f t="shared" si="12"/>
        <v>100</v>
      </c>
    </row>
    <row r="163" spans="1:9" ht="36.75" customHeight="1">
      <c r="A163" s="36" t="s">
        <v>61</v>
      </c>
      <c r="B163" s="15" t="s">
        <v>12</v>
      </c>
      <c r="C163" s="29" t="s">
        <v>855</v>
      </c>
      <c r="D163" s="41">
        <v>2837.0065100000002</v>
      </c>
      <c r="E163" s="41">
        <v>2837.0065100000002</v>
      </c>
      <c r="F163" s="41">
        <v>2836.5535</v>
      </c>
      <c r="G163" s="199">
        <f t="shared" si="10"/>
        <v>0.45301000000017666</v>
      </c>
      <c r="H163" s="12">
        <f t="shared" si="16"/>
        <v>0</v>
      </c>
      <c r="I163" s="12">
        <f t="shared" si="12"/>
        <v>99.984032112777911</v>
      </c>
    </row>
    <row r="164" spans="1:9" ht="49.5" customHeight="1">
      <c r="A164" s="36" t="s">
        <v>63</v>
      </c>
      <c r="B164" s="15" t="s">
        <v>12</v>
      </c>
      <c r="C164" s="29" t="s">
        <v>856</v>
      </c>
      <c r="D164" s="41">
        <v>239.5266</v>
      </c>
      <c r="E164" s="41">
        <v>239.5266</v>
      </c>
      <c r="F164" s="41">
        <v>239.5266</v>
      </c>
      <c r="G164" s="199">
        <f t="shared" si="10"/>
        <v>0</v>
      </c>
      <c r="H164" s="12">
        <f t="shared" si="16"/>
        <v>0.45301000000017666</v>
      </c>
      <c r="I164" s="12">
        <f t="shared" si="12"/>
        <v>100</v>
      </c>
    </row>
    <row r="165" spans="1:9" ht="46.5" customHeight="1">
      <c r="A165" s="36" t="s">
        <v>44</v>
      </c>
      <c r="B165" s="15" t="s">
        <v>12</v>
      </c>
      <c r="C165" s="29" t="s">
        <v>857</v>
      </c>
      <c r="D165" s="41">
        <v>71.680000000000007</v>
      </c>
      <c r="E165" s="41">
        <v>71.680000000000007</v>
      </c>
      <c r="F165" s="41">
        <v>71.680000000000007</v>
      </c>
      <c r="G165" s="199">
        <f t="shared" si="10"/>
        <v>0</v>
      </c>
      <c r="H165" s="12">
        <f t="shared" si="16"/>
        <v>0</v>
      </c>
      <c r="I165" s="12">
        <f t="shared" si="12"/>
        <v>100</v>
      </c>
    </row>
    <row r="166" spans="1:9" ht="21" customHeight="1">
      <c r="A166" s="36" t="s">
        <v>537</v>
      </c>
      <c r="B166" s="15" t="s">
        <v>12</v>
      </c>
      <c r="C166" s="29" t="s">
        <v>858</v>
      </c>
      <c r="D166" s="41">
        <v>35.5</v>
      </c>
      <c r="E166" s="41">
        <v>35.5</v>
      </c>
      <c r="F166" s="41">
        <v>35.5</v>
      </c>
      <c r="G166" s="199">
        <f t="shared" si="10"/>
        <v>0</v>
      </c>
      <c r="H166" s="12">
        <f t="shared" si="16"/>
        <v>0</v>
      </c>
      <c r="I166" s="12">
        <f t="shared" si="12"/>
        <v>100</v>
      </c>
    </row>
    <row r="167" spans="1:9" ht="21" customHeight="1">
      <c r="A167" s="36" t="s">
        <v>65</v>
      </c>
      <c r="B167" s="15" t="s">
        <v>12</v>
      </c>
      <c r="C167" s="29" t="s">
        <v>78</v>
      </c>
      <c r="D167" s="41">
        <v>87</v>
      </c>
      <c r="E167" s="41">
        <v>87</v>
      </c>
      <c r="F167" s="41">
        <v>14.798</v>
      </c>
      <c r="G167" s="199">
        <f t="shared" si="10"/>
        <v>72.201999999999998</v>
      </c>
      <c r="H167" s="12">
        <f t="shared" si="16"/>
        <v>0</v>
      </c>
      <c r="I167" s="12">
        <f t="shared" si="12"/>
        <v>17.00919540229885</v>
      </c>
    </row>
    <row r="168" spans="1:9" ht="22.5" customHeight="1">
      <c r="A168" s="36" t="s">
        <v>71</v>
      </c>
      <c r="B168" s="15" t="s">
        <v>12</v>
      </c>
      <c r="C168" s="29" t="s">
        <v>859</v>
      </c>
      <c r="D168" s="41">
        <v>247</v>
      </c>
      <c r="E168" s="41">
        <v>247</v>
      </c>
      <c r="F168" s="41">
        <v>0</v>
      </c>
      <c r="G168" s="199">
        <f t="shared" si="10"/>
        <v>247</v>
      </c>
      <c r="H168" s="12">
        <f t="shared" si="16"/>
        <v>72.201999999999998</v>
      </c>
      <c r="I168" s="12">
        <f t="shared" si="12"/>
        <v>0</v>
      </c>
    </row>
    <row r="169" spans="1:9" ht="33.75" customHeight="1">
      <c r="A169" s="36" t="s">
        <v>71</v>
      </c>
      <c r="B169" s="15" t="s">
        <v>12</v>
      </c>
      <c r="C169" s="29" t="s">
        <v>859</v>
      </c>
      <c r="D169" s="41">
        <v>2</v>
      </c>
      <c r="E169" s="41">
        <v>2</v>
      </c>
      <c r="F169" s="41">
        <v>0</v>
      </c>
      <c r="G169" s="199">
        <f t="shared" si="10"/>
        <v>2</v>
      </c>
      <c r="H169" s="12">
        <f t="shared" si="16"/>
        <v>247</v>
      </c>
      <c r="I169" s="12">
        <f t="shared" si="12"/>
        <v>0</v>
      </c>
    </row>
    <row r="170" spans="1:9" ht="24.75" customHeight="1">
      <c r="A170" s="36" t="s">
        <v>73</v>
      </c>
      <c r="B170" s="15" t="s">
        <v>12</v>
      </c>
      <c r="C170" s="29" t="s">
        <v>860</v>
      </c>
      <c r="D170" s="41">
        <v>80</v>
      </c>
      <c r="E170" s="41">
        <v>80</v>
      </c>
      <c r="F170" s="41">
        <v>47.351779999999998</v>
      </c>
      <c r="G170" s="199">
        <f t="shared" si="10"/>
        <v>32.648220000000002</v>
      </c>
      <c r="H170" s="12">
        <f t="shared" si="16"/>
        <v>2</v>
      </c>
      <c r="I170" s="12">
        <f t="shared" si="12"/>
        <v>59.189724999999996</v>
      </c>
    </row>
    <row r="171" spans="1:9" ht="21.75" customHeight="1">
      <c r="A171" s="36" t="s">
        <v>75</v>
      </c>
      <c r="B171" s="15" t="s">
        <v>12</v>
      </c>
      <c r="C171" s="29" t="s">
        <v>861</v>
      </c>
      <c r="D171" s="41">
        <v>335.36487</v>
      </c>
      <c r="E171" s="41">
        <v>335.36487</v>
      </c>
      <c r="F171" s="41">
        <v>237.50851</v>
      </c>
      <c r="G171" s="199">
        <f t="shared" si="10"/>
        <v>97.856359999999995</v>
      </c>
      <c r="H171" s="12">
        <f t="shared" si="16"/>
        <v>32.648220000000002</v>
      </c>
      <c r="I171" s="12">
        <f t="shared" si="12"/>
        <v>70.82092706967191</v>
      </c>
    </row>
    <row r="172" spans="1:9" ht="135" customHeight="1">
      <c r="A172" s="39" t="s">
        <v>828</v>
      </c>
      <c r="B172" s="15" t="s">
        <v>12</v>
      </c>
      <c r="C172" s="29" t="s">
        <v>862</v>
      </c>
      <c r="D172" s="41">
        <v>666.98004000000003</v>
      </c>
      <c r="E172" s="41">
        <v>666.98004000000003</v>
      </c>
      <c r="F172" s="41">
        <v>666.98004000000003</v>
      </c>
      <c r="G172" s="199">
        <f t="shared" si="10"/>
        <v>0</v>
      </c>
      <c r="H172" s="12">
        <f t="shared" si="16"/>
        <v>97.856359999999995</v>
      </c>
      <c r="I172" s="12">
        <f t="shared" si="12"/>
        <v>100</v>
      </c>
    </row>
    <row r="173" spans="1:9" ht="135" customHeight="1">
      <c r="A173" s="39" t="s">
        <v>828</v>
      </c>
      <c r="B173" s="15" t="s">
        <v>12</v>
      </c>
      <c r="C173" s="29" t="s">
        <v>862</v>
      </c>
      <c r="D173" s="41">
        <v>201.42823999999999</v>
      </c>
      <c r="E173" s="41">
        <v>201.42823999999999</v>
      </c>
      <c r="F173" s="41">
        <v>201.42823999999999</v>
      </c>
      <c r="G173" s="199">
        <f t="shared" si="10"/>
        <v>0</v>
      </c>
      <c r="H173" s="12">
        <f t="shared" si="16"/>
        <v>0</v>
      </c>
      <c r="I173" s="12">
        <f t="shared" si="12"/>
        <v>100</v>
      </c>
    </row>
    <row r="174" spans="1:9" ht="33" customHeight="1">
      <c r="A174" s="36" t="s">
        <v>61</v>
      </c>
      <c r="B174" s="15" t="s">
        <v>12</v>
      </c>
      <c r="C174" s="29" t="s">
        <v>863</v>
      </c>
      <c r="D174" s="41">
        <v>222.30008000000001</v>
      </c>
      <c r="E174" s="41">
        <v>222.30008000000001</v>
      </c>
      <c r="F174" s="41">
        <v>218.80965</v>
      </c>
      <c r="G174" s="199">
        <f t="shared" si="10"/>
        <v>3.4904300000000035</v>
      </c>
      <c r="H174" s="12">
        <f t="shared" si="16"/>
        <v>0</v>
      </c>
      <c r="I174" s="12">
        <f t="shared" si="12"/>
        <v>98.429856615436222</v>
      </c>
    </row>
    <row r="175" spans="1:9" ht="38.25" customHeight="1">
      <c r="A175" s="36" t="s">
        <v>61</v>
      </c>
      <c r="B175" s="15" t="s">
        <v>12</v>
      </c>
      <c r="C175" s="29" t="s">
        <v>863</v>
      </c>
      <c r="D175" s="41">
        <v>70.831069999999997</v>
      </c>
      <c r="E175" s="41">
        <v>70.831069999999997</v>
      </c>
      <c r="F175" s="41">
        <v>66.025000000000006</v>
      </c>
      <c r="G175" s="199">
        <f t="shared" si="10"/>
        <v>4.8060699999999912</v>
      </c>
      <c r="H175" s="12">
        <f t="shared" si="16"/>
        <v>3.4904300000000035</v>
      </c>
      <c r="I175" s="12">
        <f t="shared" si="12"/>
        <v>93.214743191088331</v>
      </c>
    </row>
    <row r="176" spans="1:9" ht="134.25" customHeight="1">
      <c r="A176" s="39" t="s">
        <v>828</v>
      </c>
      <c r="B176" s="15" t="s">
        <v>12</v>
      </c>
      <c r="C176" s="29" t="s">
        <v>543</v>
      </c>
      <c r="D176" s="41">
        <v>123.17663</v>
      </c>
      <c r="E176" s="41">
        <v>123.17663</v>
      </c>
      <c r="F176" s="41">
        <v>123.17663</v>
      </c>
      <c r="G176" s="199">
        <f t="shared" si="10"/>
        <v>0</v>
      </c>
      <c r="H176" s="12">
        <f t="shared" si="16"/>
        <v>4.8060699999999912</v>
      </c>
      <c r="I176" s="12">
        <f t="shared" si="12"/>
        <v>100</v>
      </c>
    </row>
    <row r="177" spans="1:9" ht="131.25" customHeight="1">
      <c r="A177" s="39" t="s">
        <v>828</v>
      </c>
      <c r="B177" s="15" t="s">
        <v>12</v>
      </c>
      <c r="C177" s="29" t="s">
        <v>543</v>
      </c>
      <c r="D177" s="41">
        <v>37.199570000000001</v>
      </c>
      <c r="E177" s="41">
        <v>37.199570000000001</v>
      </c>
      <c r="F177" s="41">
        <v>37.199570000000001</v>
      </c>
      <c r="G177" s="199">
        <f t="shared" si="10"/>
        <v>0</v>
      </c>
      <c r="H177" s="12">
        <f t="shared" si="16"/>
        <v>0</v>
      </c>
      <c r="I177" s="12">
        <f t="shared" si="12"/>
        <v>100</v>
      </c>
    </row>
    <row r="178" spans="1:9" s="152" customFormat="1" ht="60" customHeight="1">
      <c r="A178" s="229" t="s">
        <v>753</v>
      </c>
      <c r="B178" s="230"/>
      <c r="C178" s="230"/>
      <c r="D178" s="230"/>
      <c r="E178" s="230"/>
      <c r="F178" s="230"/>
      <c r="G178" s="230"/>
      <c r="H178" s="230"/>
      <c r="I178" s="230"/>
    </row>
    <row r="179" spans="1:9" s="156" customFormat="1" ht="29.25" customHeight="1">
      <c r="A179" s="153" t="s">
        <v>1</v>
      </c>
      <c r="B179" s="154"/>
      <c r="C179" s="155" t="s">
        <v>477</v>
      </c>
      <c r="D179" s="141">
        <f>D181+D196+D208+D240+D243+D245+D247+D249</f>
        <v>26340.370850000003</v>
      </c>
      <c r="E179" s="141">
        <f>E181+E196+E208+E240+E243+E245+E247+E249</f>
        <v>26340.370850000003</v>
      </c>
      <c r="F179" s="141">
        <f>F181+F196+F208+F240+F243+F245+F247+F249</f>
        <v>26049.624040000002</v>
      </c>
      <c r="G179" s="141">
        <f t="shared" si="10"/>
        <v>290.74681000000055</v>
      </c>
      <c r="H179" s="141">
        <f t="shared" si="11"/>
        <v>290.74681000000055</v>
      </c>
      <c r="I179" s="141">
        <f t="shared" si="12"/>
        <v>98.896193179451757</v>
      </c>
    </row>
    <row r="180" spans="1:9" ht="31.5" customHeight="1">
      <c r="A180" s="16" t="s">
        <v>5</v>
      </c>
      <c r="B180" s="108"/>
      <c r="C180" s="108"/>
      <c r="D180" s="109"/>
      <c r="E180" s="109"/>
      <c r="F180" s="110"/>
      <c r="G180" s="111"/>
      <c r="H180" s="111"/>
      <c r="I180" s="111"/>
    </row>
    <row r="181" spans="1:9" s="149" customFormat="1" ht="60.75" customHeight="1">
      <c r="A181" s="157" t="s">
        <v>475</v>
      </c>
      <c r="B181" s="145"/>
      <c r="C181" s="158" t="s">
        <v>476</v>
      </c>
      <c r="D181" s="159">
        <f>SUM(D182:D195)</f>
        <v>4039.2691399999999</v>
      </c>
      <c r="E181" s="159">
        <f>SUM(E182:E195)</f>
        <v>4039.2691399999999</v>
      </c>
      <c r="F181" s="159">
        <f>SUM(F182:F195)</f>
        <v>3959.32233</v>
      </c>
      <c r="G181" s="147">
        <f t="shared" si="10"/>
        <v>79.946809999999914</v>
      </c>
      <c r="H181" s="160">
        <f t="shared" ref="H181:H242" si="17">D181-F181</f>
        <v>79.946809999999914</v>
      </c>
      <c r="I181" s="147">
        <f t="shared" ref="I181:I243" si="18">F181/D181*100</f>
        <v>98.020760508174504</v>
      </c>
    </row>
    <row r="182" spans="1:9" s="105" customFormat="1" ht="103.5" customHeight="1">
      <c r="A182" s="39" t="s">
        <v>478</v>
      </c>
      <c r="B182" s="54">
        <v>441</v>
      </c>
      <c r="C182" s="29" t="s">
        <v>479</v>
      </c>
      <c r="D182" s="41">
        <v>882.4</v>
      </c>
      <c r="E182" s="41">
        <v>882.4</v>
      </c>
      <c r="F182" s="41">
        <v>840.73170000000005</v>
      </c>
      <c r="G182" s="13">
        <f t="shared" si="10"/>
        <v>41.668299999999931</v>
      </c>
      <c r="H182" s="81">
        <f t="shared" si="17"/>
        <v>41.668299999999931</v>
      </c>
      <c r="I182" s="13">
        <f t="shared" si="18"/>
        <v>95.277844514959213</v>
      </c>
    </row>
    <row r="183" spans="1:9" s="105" customFormat="1" ht="105" customHeight="1">
      <c r="A183" s="39" t="s">
        <v>478</v>
      </c>
      <c r="B183" s="54">
        <v>441</v>
      </c>
      <c r="C183" s="29" t="s">
        <v>479</v>
      </c>
      <c r="D183" s="41">
        <v>15.234999999999999</v>
      </c>
      <c r="E183" s="41">
        <v>15.234999999999999</v>
      </c>
      <c r="F183" s="41">
        <v>15.234999999999999</v>
      </c>
      <c r="G183" s="13">
        <f t="shared" ref="G183:G195" si="19">E183-F183</f>
        <v>0</v>
      </c>
      <c r="H183" s="81">
        <f t="shared" si="17"/>
        <v>0</v>
      </c>
      <c r="I183" s="13">
        <f t="shared" si="18"/>
        <v>100</v>
      </c>
    </row>
    <row r="184" spans="1:9" s="105" customFormat="1" ht="116.25" customHeight="1">
      <c r="A184" s="39" t="s">
        <v>478</v>
      </c>
      <c r="B184" s="54">
        <v>441</v>
      </c>
      <c r="C184" s="29" t="s">
        <v>479</v>
      </c>
      <c r="D184" s="41">
        <v>262.84199999999998</v>
      </c>
      <c r="E184" s="41">
        <v>262.84199999999998</v>
      </c>
      <c r="F184" s="41">
        <v>228.39903000000001</v>
      </c>
      <c r="G184" s="13">
        <f t="shared" si="19"/>
        <v>34.442969999999974</v>
      </c>
      <c r="H184" s="81">
        <f t="shared" si="17"/>
        <v>34.442969999999974</v>
      </c>
      <c r="I184" s="13">
        <f t="shared" si="18"/>
        <v>86.895941287922028</v>
      </c>
    </row>
    <row r="185" spans="1:9" s="105" customFormat="1" ht="107.25" customHeight="1">
      <c r="A185" s="39" t="s">
        <v>478</v>
      </c>
      <c r="B185" s="54">
        <v>441</v>
      </c>
      <c r="C185" s="29" t="s">
        <v>479</v>
      </c>
      <c r="D185" s="41">
        <v>27.023</v>
      </c>
      <c r="E185" s="41">
        <v>27.023</v>
      </c>
      <c r="F185" s="41">
        <v>23.187460000000002</v>
      </c>
      <c r="G185" s="13">
        <f t="shared" si="19"/>
        <v>3.8355399999999982</v>
      </c>
      <c r="H185" s="81">
        <f t="shared" si="17"/>
        <v>3.8355399999999982</v>
      </c>
      <c r="I185" s="13">
        <f t="shared" si="18"/>
        <v>85.806387151685598</v>
      </c>
    </row>
    <row r="186" spans="1:9" s="105" customFormat="1" ht="51.75" customHeight="1">
      <c r="A186" s="36" t="s">
        <v>1343</v>
      </c>
      <c r="B186" s="54">
        <v>441</v>
      </c>
      <c r="C186" s="29" t="s">
        <v>1344</v>
      </c>
      <c r="D186" s="41">
        <v>24.645</v>
      </c>
      <c r="E186" s="41">
        <v>24.645</v>
      </c>
      <c r="F186" s="41">
        <v>24.645</v>
      </c>
      <c r="G186" s="13">
        <f t="shared" si="19"/>
        <v>0</v>
      </c>
      <c r="H186" s="81">
        <f t="shared" si="17"/>
        <v>0</v>
      </c>
      <c r="I186" s="13">
        <f t="shared" si="18"/>
        <v>100</v>
      </c>
    </row>
    <row r="187" spans="1:9" s="105" customFormat="1" ht="24" customHeight="1">
      <c r="A187" s="36" t="s">
        <v>61</v>
      </c>
      <c r="B187" s="54">
        <v>441</v>
      </c>
      <c r="C187" s="29" t="s">
        <v>480</v>
      </c>
      <c r="D187" s="41">
        <v>1191.77899</v>
      </c>
      <c r="E187" s="41">
        <v>1191.77899</v>
      </c>
      <c r="F187" s="41">
        <v>1191.77899</v>
      </c>
      <c r="G187" s="13">
        <f t="shared" si="19"/>
        <v>0</v>
      </c>
      <c r="H187" s="81">
        <f t="shared" si="17"/>
        <v>0</v>
      </c>
      <c r="I187" s="13">
        <f t="shared" si="18"/>
        <v>100</v>
      </c>
    </row>
    <row r="188" spans="1:9" s="105" customFormat="1" ht="18" customHeight="1">
      <c r="A188" s="36" t="s">
        <v>61</v>
      </c>
      <c r="B188" s="54">
        <v>441</v>
      </c>
      <c r="C188" s="29" t="s">
        <v>480</v>
      </c>
      <c r="D188" s="41">
        <v>349.14051999999998</v>
      </c>
      <c r="E188" s="41">
        <v>349.14051999999998</v>
      </c>
      <c r="F188" s="41">
        <v>349.14051999999998</v>
      </c>
      <c r="G188" s="13">
        <f t="shared" si="19"/>
        <v>0</v>
      </c>
      <c r="H188" s="81">
        <f t="shared" si="17"/>
        <v>0</v>
      </c>
      <c r="I188" s="13">
        <f t="shared" si="18"/>
        <v>100</v>
      </c>
    </row>
    <row r="189" spans="1:9" s="105" customFormat="1" ht="44.25" customHeight="1">
      <c r="A189" s="36" t="s">
        <v>63</v>
      </c>
      <c r="B189" s="54">
        <v>441</v>
      </c>
      <c r="C189" s="29" t="s">
        <v>481</v>
      </c>
      <c r="D189" s="41">
        <v>29.265000000000001</v>
      </c>
      <c r="E189" s="41">
        <v>29.265000000000001</v>
      </c>
      <c r="F189" s="41">
        <v>29.265000000000001</v>
      </c>
      <c r="G189" s="13">
        <f t="shared" si="19"/>
        <v>0</v>
      </c>
      <c r="H189" s="81">
        <f t="shared" si="17"/>
        <v>0</v>
      </c>
      <c r="I189" s="13">
        <f t="shared" si="18"/>
        <v>100</v>
      </c>
    </row>
    <row r="190" spans="1:9" s="105" customFormat="1" ht="140.25" customHeight="1">
      <c r="A190" s="39" t="s">
        <v>828</v>
      </c>
      <c r="B190" s="54">
        <v>441</v>
      </c>
      <c r="C190" s="29" t="s">
        <v>703</v>
      </c>
      <c r="D190" s="41">
        <v>89.569000000000003</v>
      </c>
      <c r="E190" s="41">
        <v>89.569000000000003</v>
      </c>
      <c r="F190" s="41">
        <v>89.569000000000003</v>
      </c>
      <c r="G190" s="13">
        <f t="shared" si="19"/>
        <v>0</v>
      </c>
      <c r="H190" s="81">
        <f t="shared" si="17"/>
        <v>0</v>
      </c>
      <c r="I190" s="13">
        <f t="shared" si="18"/>
        <v>100</v>
      </c>
    </row>
    <row r="191" spans="1:9" s="105" customFormat="1" ht="120" customHeight="1">
      <c r="A191" s="39" t="s">
        <v>828</v>
      </c>
      <c r="B191" s="54">
        <v>441</v>
      </c>
      <c r="C191" s="29" t="s">
        <v>703</v>
      </c>
      <c r="D191" s="41">
        <v>27.05</v>
      </c>
      <c r="E191" s="41">
        <v>27.05</v>
      </c>
      <c r="F191" s="41">
        <v>27.05</v>
      </c>
      <c r="G191" s="13">
        <f t="shared" si="19"/>
        <v>0</v>
      </c>
      <c r="H191" s="81">
        <f t="shared" si="17"/>
        <v>0</v>
      </c>
      <c r="I191" s="13">
        <f t="shared" si="18"/>
        <v>100</v>
      </c>
    </row>
    <row r="192" spans="1:9" s="105" customFormat="1" ht="42" customHeight="1">
      <c r="A192" s="36" t="s">
        <v>61</v>
      </c>
      <c r="B192" s="54">
        <v>441</v>
      </c>
      <c r="C192" s="29" t="s">
        <v>482</v>
      </c>
      <c r="D192" s="41">
        <v>773.54436999999996</v>
      </c>
      <c r="E192" s="41">
        <v>773.54436999999996</v>
      </c>
      <c r="F192" s="41">
        <v>773.54436999999996</v>
      </c>
      <c r="G192" s="13">
        <f t="shared" si="19"/>
        <v>0</v>
      </c>
      <c r="H192" s="81">
        <f t="shared" si="17"/>
        <v>0</v>
      </c>
      <c r="I192" s="13">
        <f t="shared" si="18"/>
        <v>100</v>
      </c>
    </row>
    <row r="193" spans="1:9" s="105" customFormat="1" ht="42" customHeight="1">
      <c r="A193" s="36" t="s">
        <v>61</v>
      </c>
      <c r="B193" s="54">
        <v>441</v>
      </c>
      <c r="C193" s="29" t="s">
        <v>482</v>
      </c>
      <c r="D193" s="41">
        <v>222.44525999999999</v>
      </c>
      <c r="E193" s="41">
        <v>222.44525999999999</v>
      </c>
      <c r="F193" s="41">
        <v>222.44525999999999</v>
      </c>
      <c r="G193" s="13">
        <f t="shared" si="19"/>
        <v>0</v>
      </c>
      <c r="H193" s="81">
        <f t="shared" si="17"/>
        <v>0</v>
      </c>
      <c r="I193" s="13">
        <f t="shared" si="18"/>
        <v>100</v>
      </c>
    </row>
    <row r="194" spans="1:9" s="105" customFormat="1" ht="146.25" customHeight="1">
      <c r="A194" s="39" t="s">
        <v>828</v>
      </c>
      <c r="B194" s="54">
        <v>441</v>
      </c>
      <c r="C194" s="29" t="s">
        <v>704</v>
      </c>
      <c r="D194" s="41">
        <v>110.85299999999999</v>
      </c>
      <c r="E194" s="41">
        <v>110.85299999999999</v>
      </c>
      <c r="F194" s="41">
        <v>110.85299999999999</v>
      </c>
      <c r="G194" s="13">
        <f t="shared" si="19"/>
        <v>0</v>
      </c>
      <c r="H194" s="81">
        <f t="shared" si="17"/>
        <v>0</v>
      </c>
      <c r="I194" s="13">
        <f t="shared" si="18"/>
        <v>100</v>
      </c>
    </row>
    <row r="195" spans="1:9" s="105" customFormat="1" ht="138.75" customHeight="1">
      <c r="A195" s="39" t="s">
        <v>828</v>
      </c>
      <c r="B195" s="54">
        <v>441</v>
      </c>
      <c r="C195" s="29" t="s">
        <v>704</v>
      </c>
      <c r="D195" s="41">
        <v>33.478000000000002</v>
      </c>
      <c r="E195" s="41">
        <v>33.478000000000002</v>
      </c>
      <c r="F195" s="41">
        <v>33.478000000000002</v>
      </c>
      <c r="G195" s="13">
        <f t="shared" si="19"/>
        <v>0</v>
      </c>
      <c r="H195" s="81">
        <f t="shared" si="17"/>
        <v>0</v>
      </c>
      <c r="I195" s="13">
        <f t="shared" si="18"/>
        <v>100</v>
      </c>
    </row>
    <row r="196" spans="1:9" s="149" customFormat="1" ht="82.5" customHeight="1">
      <c r="A196" s="157" t="s">
        <v>483</v>
      </c>
      <c r="B196" s="150"/>
      <c r="C196" s="158" t="s">
        <v>484</v>
      </c>
      <c r="D196" s="147">
        <f>SUM(D197:D207)</f>
        <v>1751.62859</v>
      </c>
      <c r="E196" s="147">
        <f>SUM(E197:E207)</f>
        <v>1751.62859</v>
      </c>
      <c r="F196" s="147">
        <f>SUM(F197:F204)</f>
        <v>1540.8285899999998</v>
      </c>
      <c r="G196" s="147">
        <f t="shared" ref="G196:G240" si="20">E196-F196</f>
        <v>210.80000000000018</v>
      </c>
      <c r="H196" s="160">
        <f t="shared" si="17"/>
        <v>210.80000000000018</v>
      </c>
      <c r="I196" s="147">
        <f t="shared" si="18"/>
        <v>87.965485308732013</v>
      </c>
    </row>
    <row r="197" spans="1:9" ht="132" customHeight="1">
      <c r="A197" s="39" t="s">
        <v>485</v>
      </c>
      <c r="B197" s="51">
        <v>441</v>
      </c>
      <c r="C197" s="29" t="s">
        <v>486</v>
      </c>
      <c r="D197" s="41">
        <v>859.31299999999999</v>
      </c>
      <c r="E197" s="41">
        <v>859.31299999999999</v>
      </c>
      <c r="F197" s="41">
        <v>706.04778999999996</v>
      </c>
      <c r="G197" s="13">
        <f t="shared" si="20"/>
        <v>153.26521000000002</v>
      </c>
      <c r="H197" s="12">
        <f t="shared" si="17"/>
        <v>153.26521000000002</v>
      </c>
      <c r="I197" s="12">
        <f t="shared" si="18"/>
        <v>82.164216065624515</v>
      </c>
    </row>
    <row r="198" spans="1:9" ht="139.5" customHeight="1">
      <c r="A198" s="39" t="s">
        <v>485</v>
      </c>
      <c r="B198" s="51">
        <v>441</v>
      </c>
      <c r="C198" s="29" t="s">
        <v>486</v>
      </c>
      <c r="D198" s="41">
        <v>247.08699999999999</v>
      </c>
      <c r="E198" s="41">
        <v>247.08699999999999</v>
      </c>
      <c r="F198" s="41">
        <v>211.65173999999999</v>
      </c>
      <c r="G198" s="13">
        <f t="shared" si="20"/>
        <v>35.43526</v>
      </c>
      <c r="H198" s="12">
        <f t="shared" si="17"/>
        <v>35.43526</v>
      </c>
      <c r="I198" s="12">
        <f t="shared" si="18"/>
        <v>85.65879224726514</v>
      </c>
    </row>
    <row r="199" spans="1:9" ht="141.75" customHeight="1">
      <c r="A199" s="39" t="s">
        <v>485</v>
      </c>
      <c r="B199" s="51">
        <v>441</v>
      </c>
      <c r="C199" s="29" t="s">
        <v>486</v>
      </c>
      <c r="D199" s="41">
        <v>226.9</v>
      </c>
      <c r="E199" s="41">
        <v>226.9</v>
      </c>
      <c r="F199" s="41">
        <v>204.80046999999999</v>
      </c>
      <c r="G199" s="13">
        <f t="shared" si="20"/>
        <v>22.099530000000016</v>
      </c>
      <c r="H199" s="12">
        <f t="shared" si="17"/>
        <v>22.099530000000016</v>
      </c>
      <c r="I199" s="12">
        <f t="shared" si="18"/>
        <v>90.260233583076243</v>
      </c>
    </row>
    <row r="200" spans="1:9" ht="51.75" customHeight="1">
      <c r="A200" s="36" t="s">
        <v>1345</v>
      </c>
      <c r="B200" s="51">
        <v>441</v>
      </c>
      <c r="C200" s="29" t="s">
        <v>1346</v>
      </c>
      <c r="D200" s="41">
        <v>6</v>
      </c>
      <c r="E200" s="41">
        <v>6</v>
      </c>
      <c r="F200" s="41">
        <v>6</v>
      </c>
      <c r="G200" s="13">
        <f t="shared" si="20"/>
        <v>0</v>
      </c>
      <c r="H200" s="12">
        <f t="shared" si="17"/>
        <v>0</v>
      </c>
      <c r="I200" s="12">
        <f t="shared" si="18"/>
        <v>100</v>
      </c>
    </row>
    <row r="201" spans="1:9" ht="40.5" customHeight="1">
      <c r="A201" s="36" t="s">
        <v>61</v>
      </c>
      <c r="B201" s="51">
        <v>441</v>
      </c>
      <c r="C201" s="29" t="s">
        <v>487</v>
      </c>
      <c r="D201" s="41">
        <v>247.10637</v>
      </c>
      <c r="E201" s="41">
        <v>247.10637</v>
      </c>
      <c r="F201" s="41">
        <v>247.10637</v>
      </c>
      <c r="G201" s="13">
        <f t="shared" si="20"/>
        <v>0</v>
      </c>
      <c r="H201" s="12">
        <f t="shared" si="17"/>
        <v>0</v>
      </c>
      <c r="I201" s="12">
        <f t="shared" si="18"/>
        <v>100</v>
      </c>
    </row>
    <row r="202" spans="1:9" ht="30" customHeight="1">
      <c r="A202" s="36" t="s">
        <v>61</v>
      </c>
      <c r="B202" s="51">
        <v>441</v>
      </c>
      <c r="C202" s="29" t="s">
        <v>487</v>
      </c>
      <c r="D202" s="41">
        <v>74.589219999999997</v>
      </c>
      <c r="E202" s="41">
        <v>74.589219999999997</v>
      </c>
      <c r="F202" s="41">
        <v>74.589219999999997</v>
      </c>
      <c r="G202" s="13">
        <f t="shared" si="20"/>
        <v>0</v>
      </c>
      <c r="H202" s="12">
        <f t="shared" si="17"/>
        <v>0</v>
      </c>
      <c r="I202" s="12">
        <f t="shared" si="18"/>
        <v>100</v>
      </c>
    </row>
    <row r="203" spans="1:9" ht="135" customHeight="1">
      <c r="A203" s="39" t="s">
        <v>828</v>
      </c>
      <c r="B203" s="51">
        <v>441</v>
      </c>
      <c r="C203" s="29" t="s">
        <v>1347</v>
      </c>
      <c r="D203" s="41">
        <v>69.61</v>
      </c>
      <c r="E203" s="41">
        <v>69.61</v>
      </c>
      <c r="F203" s="41">
        <v>69.61</v>
      </c>
      <c r="G203" s="13">
        <f t="shared" si="20"/>
        <v>0</v>
      </c>
      <c r="H203" s="12">
        <f t="shared" si="17"/>
        <v>0</v>
      </c>
      <c r="I203" s="12">
        <f t="shared" si="18"/>
        <v>100</v>
      </c>
    </row>
    <row r="204" spans="1:9" ht="135.75" customHeight="1">
      <c r="A204" s="39" t="s">
        <v>828</v>
      </c>
      <c r="B204" s="51">
        <v>441</v>
      </c>
      <c r="C204" s="29" t="s">
        <v>1347</v>
      </c>
      <c r="D204" s="41">
        <v>21.023</v>
      </c>
      <c r="E204" s="41">
        <v>21.023</v>
      </c>
      <c r="F204" s="41">
        <v>21.023</v>
      </c>
      <c r="G204" s="13">
        <f t="shared" si="20"/>
        <v>0</v>
      </c>
      <c r="H204" s="12">
        <f t="shared" si="17"/>
        <v>0</v>
      </c>
      <c r="I204" s="12">
        <f t="shared" si="18"/>
        <v>100</v>
      </c>
    </row>
    <row r="205" spans="1:9" hidden="1">
      <c r="A205" s="18"/>
      <c r="B205" s="14" t="s">
        <v>14</v>
      </c>
      <c r="C205" s="11"/>
      <c r="D205" s="12"/>
      <c r="E205" s="12"/>
      <c r="F205" s="13"/>
      <c r="G205" s="13">
        <f t="shared" si="20"/>
        <v>0</v>
      </c>
      <c r="H205" s="12">
        <f t="shared" si="17"/>
        <v>0</v>
      </c>
      <c r="I205" s="12" t="e">
        <f t="shared" si="18"/>
        <v>#DIV/0!</v>
      </c>
    </row>
    <row r="206" spans="1:9" hidden="1">
      <c r="A206" s="18"/>
      <c r="B206" s="14" t="s">
        <v>14</v>
      </c>
      <c r="C206" s="11"/>
      <c r="D206" s="12"/>
      <c r="E206" s="12"/>
      <c r="F206" s="13"/>
      <c r="G206" s="13">
        <f t="shared" si="20"/>
        <v>0</v>
      </c>
      <c r="H206" s="12">
        <f t="shared" si="17"/>
        <v>0</v>
      </c>
      <c r="I206" s="12" t="e">
        <f t="shared" si="18"/>
        <v>#DIV/0!</v>
      </c>
    </row>
    <row r="207" spans="1:9" hidden="1">
      <c r="A207" s="18"/>
      <c r="B207" s="14" t="s">
        <v>14</v>
      </c>
      <c r="C207" s="11"/>
      <c r="D207" s="12"/>
      <c r="E207" s="12"/>
      <c r="F207" s="13"/>
      <c r="G207" s="13">
        <f t="shared" si="20"/>
        <v>0</v>
      </c>
      <c r="H207" s="12">
        <f t="shared" si="17"/>
        <v>0</v>
      </c>
      <c r="I207" s="12" t="e">
        <f t="shared" si="18"/>
        <v>#DIV/0!</v>
      </c>
    </row>
    <row r="208" spans="1:9" s="149" customFormat="1" ht="56.25" customHeight="1">
      <c r="A208" s="157" t="s">
        <v>488</v>
      </c>
      <c r="B208" s="150"/>
      <c r="C208" s="158" t="s">
        <v>489</v>
      </c>
      <c r="D208" s="147">
        <f>SUM(D209:D239)</f>
        <v>13669.76727</v>
      </c>
      <c r="E208" s="147">
        <f>SUM(E209:E239)</f>
        <v>13669.76727</v>
      </c>
      <c r="F208" s="147">
        <f>SUM(F209:F239)</f>
        <v>13669.76727</v>
      </c>
      <c r="G208" s="147">
        <f>E208-F208</f>
        <v>0</v>
      </c>
      <c r="H208" s="147">
        <f>D208-F208</f>
        <v>0</v>
      </c>
      <c r="I208" s="147">
        <f t="shared" si="18"/>
        <v>100</v>
      </c>
    </row>
    <row r="209" spans="1:9" ht="59.25" customHeight="1">
      <c r="A209" s="36" t="s">
        <v>705</v>
      </c>
      <c r="B209" s="51">
        <v>441</v>
      </c>
      <c r="C209" s="29" t="s">
        <v>500</v>
      </c>
      <c r="D209" s="41">
        <v>14.198</v>
      </c>
      <c r="E209" s="41">
        <v>14.198</v>
      </c>
      <c r="F209" s="41">
        <v>14.198</v>
      </c>
      <c r="G209" s="12">
        <f t="shared" si="20"/>
        <v>0</v>
      </c>
      <c r="H209" s="12">
        <f t="shared" si="17"/>
        <v>0</v>
      </c>
      <c r="I209" s="12">
        <f>F209/D209*100</f>
        <v>100</v>
      </c>
    </row>
    <row r="210" spans="1:9" ht="63" customHeight="1">
      <c r="A210" s="36" t="s">
        <v>705</v>
      </c>
      <c r="B210" s="51">
        <v>441</v>
      </c>
      <c r="C210" s="29" t="s">
        <v>500</v>
      </c>
      <c r="D210" s="41">
        <v>1468.2</v>
      </c>
      <c r="E210" s="41">
        <v>1468.2</v>
      </c>
      <c r="F210" s="41">
        <v>1468.2</v>
      </c>
      <c r="G210" s="12">
        <f t="shared" si="20"/>
        <v>0</v>
      </c>
      <c r="H210" s="12">
        <f t="shared" si="17"/>
        <v>0</v>
      </c>
      <c r="I210" s="12">
        <f t="shared" si="18"/>
        <v>100</v>
      </c>
    </row>
    <row r="211" spans="1:9" ht="57.75" customHeight="1">
      <c r="A211" s="36" t="s">
        <v>706</v>
      </c>
      <c r="B211" s="51">
        <v>441</v>
      </c>
      <c r="C211" s="29" t="s">
        <v>501</v>
      </c>
      <c r="D211" s="41">
        <v>2.8</v>
      </c>
      <c r="E211" s="41">
        <v>2.8</v>
      </c>
      <c r="F211" s="41">
        <v>2.8</v>
      </c>
      <c r="G211" s="12">
        <f t="shared" si="20"/>
        <v>0</v>
      </c>
      <c r="H211" s="12">
        <f t="shared" si="17"/>
        <v>0</v>
      </c>
      <c r="I211" s="12">
        <f t="shared" si="18"/>
        <v>100</v>
      </c>
    </row>
    <row r="212" spans="1:9" ht="64.5" customHeight="1">
      <c r="A212" s="36" t="s">
        <v>706</v>
      </c>
      <c r="B212" s="51">
        <v>441</v>
      </c>
      <c r="C212" s="29" t="s">
        <v>501</v>
      </c>
      <c r="D212" s="41">
        <v>340</v>
      </c>
      <c r="E212" s="41">
        <v>340</v>
      </c>
      <c r="F212" s="41">
        <v>340</v>
      </c>
      <c r="G212" s="12">
        <f t="shared" si="20"/>
        <v>0</v>
      </c>
      <c r="H212" s="12">
        <f t="shared" si="17"/>
        <v>0</v>
      </c>
      <c r="I212" s="12">
        <f t="shared" ref="I212:I239" si="21">F212/D212*100</f>
        <v>100</v>
      </c>
    </row>
    <row r="213" spans="1:9" ht="66" customHeight="1">
      <c r="A213" s="36" t="s">
        <v>490</v>
      </c>
      <c r="B213" s="51">
        <v>441</v>
      </c>
      <c r="C213" s="29" t="s">
        <v>502</v>
      </c>
      <c r="D213" s="41">
        <v>0.70499999999999996</v>
      </c>
      <c r="E213" s="41">
        <v>0.70499999999999996</v>
      </c>
      <c r="F213" s="41">
        <v>0.70499999999999996</v>
      </c>
      <c r="G213" s="12">
        <f t="shared" si="20"/>
        <v>0</v>
      </c>
      <c r="H213" s="12">
        <f t="shared" si="17"/>
        <v>0</v>
      </c>
      <c r="I213" s="12">
        <f t="shared" si="21"/>
        <v>100</v>
      </c>
    </row>
    <row r="214" spans="1:9" ht="62.25" customHeight="1">
      <c r="A214" s="36" t="s">
        <v>490</v>
      </c>
      <c r="B214" s="51">
        <v>441</v>
      </c>
      <c r="C214" s="29" t="s">
        <v>502</v>
      </c>
      <c r="D214" s="41">
        <v>80</v>
      </c>
      <c r="E214" s="41">
        <v>80</v>
      </c>
      <c r="F214" s="41">
        <v>80</v>
      </c>
      <c r="G214" s="12">
        <f t="shared" si="20"/>
        <v>0</v>
      </c>
      <c r="H214" s="12">
        <f t="shared" si="17"/>
        <v>0</v>
      </c>
      <c r="I214" s="12">
        <f t="shared" si="21"/>
        <v>100</v>
      </c>
    </row>
    <row r="215" spans="1:9" ht="97.5" customHeight="1">
      <c r="A215" s="36" t="s">
        <v>1348</v>
      </c>
      <c r="B215" s="51">
        <v>441</v>
      </c>
      <c r="C215" s="29" t="s">
        <v>503</v>
      </c>
      <c r="D215" s="41">
        <v>9.02</v>
      </c>
      <c r="E215" s="41">
        <v>9.02</v>
      </c>
      <c r="F215" s="41">
        <v>9.02</v>
      </c>
      <c r="G215" s="12">
        <f t="shared" si="20"/>
        <v>0</v>
      </c>
      <c r="H215" s="12">
        <f t="shared" si="17"/>
        <v>0</v>
      </c>
      <c r="I215" s="12">
        <f>F215/D215*100</f>
        <v>100</v>
      </c>
    </row>
    <row r="216" spans="1:9" ht="97.5" customHeight="1">
      <c r="A216" s="36" t="s">
        <v>1348</v>
      </c>
      <c r="B216" s="51">
        <v>441</v>
      </c>
      <c r="C216" s="29" t="s">
        <v>503</v>
      </c>
      <c r="D216" s="41">
        <v>902</v>
      </c>
      <c r="E216" s="41">
        <v>902</v>
      </c>
      <c r="F216" s="41">
        <v>902</v>
      </c>
      <c r="G216" s="12">
        <f t="shared" si="20"/>
        <v>0</v>
      </c>
      <c r="H216" s="12">
        <f t="shared" si="17"/>
        <v>0</v>
      </c>
      <c r="I216" s="12">
        <f t="shared" si="21"/>
        <v>100</v>
      </c>
    </row>
    <row r="217" spans="1:9" ht="66.75" customHeight="1">
      <c r="A217" s="36" t="s">
        <v>491</v>
      </c>
      <c r="B217" s="51">
        <v>441</v>
      </c>
      <c r="C217" s="29" t="s">
        <v>504</v>
      </c>
      <c r="D217" s="41">
        <v>1.25</v>
      </c>
      <c r="E217" s="41">
        <v>1.25</v>
      </c>
      <c r="F217" s="41">
        <v>1.25</v>
      </c>
      <c r="G217" s="12">
        <f t="shared" si="20"/>
        <v>0</v>
      </c>
      <c r="H217" s="12">
        <f t="shared" si="17"/>
        <v>0</v>
      </c>
      <c r="I217" s="12">
        <f t="shared" si="21"/>
        <v>100</v>
      </c>
    </row>
    <row r="218" spans="1:9" ht="66.75" customHeight="1">
      <c r="A218" s="36" t="s">
        <v>491</v>
      </c>
      <c r="B218" s="51">
        <v>441</v>
      </c>
      <c r="C218" s="29" t="s">
        <v>504</v>
      </c>
      <c r="D218" s="41">
        <v>436</v>
      </c>
      <c r="E218" s="41">
        <v>436</v>
      </c>
      <c r="F218" s="41">
        <v>436</v>
      </c>
      <c r="G218" s="12">
        <f t="shared" si="20"/>
        <v>0</v>
      </c>
      <c r="H218" s="12">
        <f t="shared" si="17"/>
        <v>0</v>
      </c>
      <c r="I218" s="12">
        <f t="shared" si="21"/>
        <v>100</v>
      </c>
    </row>
    <row r="219" spans="1:9" ht="48" customHeight="1">
      <c r="A219" s="36" t="s">
        <v>492</v>
      </c>
      <c r="B219" s="51">
        <v>441</v>
      </c>
      <c r="C219" s="29" t="s">
        <v>505</v>
      </c>
      <c r="D219" s="41">
        <v>1.8129</v>
      </c>
      <c r="E219" s="41">
        <v>1.8129</v>
      </c>
      <c r="F219" s="41">
        <v>1.8129</v>
      </c>
      <c r="G219" s="12">
        <f t="shared" si="20"/>
        <v>0</v>
      </c>
      <c r="H219" s="12">
        <f t="shared" si="17"/>
        <v>0</v>
      </c>
      <c r="I219" s="12">
        <f t="shared" si="21"/>
        <v>100</v>
      </c>
    </row>
    <row r="220" spans="1:9" ht="45.75" customHeight="1">
      <c r="A220" s="36" t="s">
        <v>492</v>
      </c>
      <c r="B220" s="51">
        <v>441</v>
      </c>
      <c r="C220" s="29" t="s">
        <v>505</v>
      </c>
      <c r="D220" s="41">
        <v>181.29</v>
      </c>
      <c r="E220" s="41">
        <v>181.29</v>
      </c>
      <c r="F220" s="41">
        <v>181.29</v>
      </c>
      <c r="G220" s="12">
        <f t="shared" si="20"/>
        <v>0</v>
      </c>
      <c r="H220" s="12">
        <f t="shared" si="17"/>
        <v>0</v>
      </c>
      <c r="I220" s="12">
        <f t="shared" si="21"/>
        <v>100</v>
      </c>
    </row>
    <row r="221" spans="1:9" ht="79.5" customHeight="1">
      <c r="A221" s="36" t="s">
        <v>707</v>
      </c>
      <c r="B221" s="51">
        <v>441</v>
      </c>
      <c r="C221" s="29" t="s">
        <v>506</v>
      </c>
      <c r="D221" s="41">
        <v>12.656000000000001</v>
      </c>
      <c r="E221" s="41">
        <v>12.656000000000001</v>
      </c>
      <c r="F221" s="41">
        <v>12.656000000000001</v>
      </c>
      <c r="G221" s="12">
        <f t="shared" si="20"/>
        <v>0</v>
      </c>
      <c r="H221" s="12">
        <f t="shared" si="17"/>
        <v>0</v>
      </c>
      <c r="I221" s="12">
        <f t="shared" si="21"/>
        <v>100</v>
      </c>
    </row>
    <row r="222" spans="1:9" ht="78.75" customHeight="1">
      <c r="A222" s="36" t="s">
        <v>707</v>
      </c>
      <c r="B222" s="51">
        <v>441</v>
      </c>
      <c r="C222" s="29" t="s">
        <v>506</v>
      </c>
      <c r="D222" s="41">
        <v>1465.6</v>
      </c>
      <c r="E222" s="41">
        <v>1465.6</v>
      </c>
      <c r="F222" s="41">
        <v>1465.6</v>
      </c>
      <c r="G222" s="12">
        <f t="shared" si="20"/>
        <v>0</v>
      </c>
      <c r="H222" s="12">
        <f t="shared" si="17"/>
        <v>0</v>
      </c>
      <c r="I222" s="12">
        <f t="shared" si="21"/>
        <v>100</v>
      </c>
    </row>
    <row r="223" spans="1:9" ht="70.5" customHeight="1">
      <c r="A223" s="36" t="s">
        <v>493</v>
      </c>
      <c r="B223" s="51">
        <v>441</v>
      </c>
      <c r="C223" s="29" t="s">
        <v>507</v>
      </c>
      <c r="D223" s="41">
        <v>1.9</v>
      </c>
      <c r="E223" s="41">
        <v>1.9</v>
      </c>
      <c r="F223" s="41">
        <v>1.9</v>
      </c>
      <c r="G223" s="12">
        <f t="shared" si="20"/>
        <v>0</v>
      </c>
      <c r="H223" s="12">
        <f t="shared" si="17"/>
        <v>0</v>
      </c>
      <c r="I223" s="12">
        <f t="shared" si="21"/>
        <v>100</v>
      </c>
    </row>
    <row r="224" spans="1:9" ht="70.5" customHeight="1">
      <c r="A224" s="36" t="s">
        <v>493</v>
      </c>
      <c r="B224" s="51">
        <v>441</v>
      </c>
      <c r="C224" s="29" t="s">
        <v>507</v>
      </c>
      <c r="D224" s="41">
        <v>315</v>
      </c>
      <c r="E224" s="41">
        <v>315</v>
      </c>
      <c r="F224" s="41">
        <v>315</v>
      </c>
      <c r="G224" s="12">
        <f t="shared" si="20"/>
        <v>0</v>
      </c>
      <c r="H224" s="12">
        <f t="shared" si="17"/>
        <v>0</v>
      </c>
      <c r="I224" s="12">
        <f t="shared" si="21"/>
        <v>100</v>
      </c>
    </row>
    <row r="225" spans="1:9" ht="72.75" customHeight="1">
      <c r="A225" s="36" t="s">
        <v>494</v>
      </c>
      <c r="B225" s="51">
        <v>441</v>
      </c>
      <c r="C225" s="29" t="s">
        <v>508</v>
      </c>
      <c r="D225" s="41">
        <v>5.9191500000000001</v>
      </c>
      <c r="E225" s="41">
        <v>5.9191500000000001</v>
      </c>
      <c r="F225" s="41">
        <v>5.9191500000000001</v>
      </c>
      <c r="G225" s="12">
        <f t="shared" si="20"/>
        <v>0</v>
      </c>
      <c r="H225" s="12">
        <f t="shared" si="17"/>
        <v>0</v>
      </c>
      <c r="I225" s="12">
        <f t="shared" si="21"/>
        <v>100</v>
      </c>
    </row>
    <row r="226" spans="1:9" ht="72.75" customHeight="1">
      <c r="A226" s="36" t="s">
        <v>494</v>
      </c>
      <c r="B226" s="51">
        <v>441</v>
      </c>
      <c r="C226" s="29" t="s">
        <v>508</v>
      </c>
      <c r="D226" s="41">
        <v>789.93442000000005</v>
      </c>
      <c r="E226" s="41">
        <v>789.93442000000005</v>
      </c>
      <c r="F226" s="41">
        <v>789.93442000000005</v>
      </c>
      <c r="G226" s="12">
        <f t="shared" si="20"/>
        <v>0</v>
      </c>
      <c r="H226" s="12">
        <f t="shared" si="17"/>
        <v>0</v>
      </c>
      <c r="I226" s="12">
        <f t="shared" si="21"/>
        <v>100</v>
      </c>
    </row>
    <row r="227" spans="1:9" ht="72.75" customHeight="1">
      <c r="A227" s="36" t="s">
        <v>495</v>
      </c>
      <c r="B227" s="51">
        <v>441</v>
      </c>
      <c r="C227" s="29" t="s">
        <v>509</v>
      </c>
      <c r="D227" s="41">
        <v>186.72</v>
      </c>
      <c r="E227" s="41">
        <v>186.72</v>
      </c>
      <c r="F227" s="41">
        <v>186.72</v>
      </c>
      <c r="G227" s="12">
        <f t="shared" si="20"/>
        <v>0</v>
      </c>
      <c r="H227" s="12">
        <f t="shared" si="17"/>
        <v>0</v>
      </c>
      <c r="I227" s="12">
        <f t="shared" si="21"/>
        <v>100</v>
      </c>
    </row>
    <row r="228" spans="1:9" ht="72.75" customHeight="1">
      <c r="A228" s="36" t="s">
        <v>496</v>
      </c>
      <c r="B228" s="51">
        <v>441</v>
      </c>
      <c r="C228" s="29" t="s">
        <v>510</v>
      </c>
      <c r="D228" s="41">
        <v>15.582100000000001</v>
      </c>
      <c r="E228" s="41">
        <v>15.582100000000001</v>
      </c>
      <c r="F228" s="41">
        <v>15.582100000000001</v>
      </c>
      <c r="G228" s="12">
        <f t="shared" si="20"/>
        <v>0</v>
      </c>
      <c r="H228" s="12">
        <f t="shared" si="17"/>
        <v>0</v>
      </c>
      <c r="I228" s="12">
        <f t="shared" si="21"/>
        <v>100</v>
      </c>
    </row>
    <row r="229" spans="1:9" ht="72.75" customHeight="1">
      <c r="A229" s="36" t="s">
        <v>497</v>
      </c>
      <c r="B229" s="51">
        <v>441</v>
      </c>
      <c r="C229" s="29" t="s">
        <v>511</v>
      </c>
      <c r="D229" s="41">
        <v>21.623270000000002</v>
      </c>
      <c r="E229" s="41">
        <v>21.623270000000002</v>
      </c>
      <c r="F229" s="41">
        <v>21.623270000000002</v>
      </c>
      <c r="G229" s="12">
        <f t="shared" si="20"/>
        <v>0</v>
      </c>
      <c r="H229" s="12">
        <f t="shared" si="17"/>
        <v>0</v>
      </c>
      <c r="I229" s="12">
        <f t="shared" si="21"/>
        <v>100</v>
      </c>
    </row>
    <row r="230" spans="1:9" ht="72.75" customHeight="1">
      <c r="A230" s="36" t="s">
        <v>498</v>
      </c>
      <c r="B230" s="51">
        <v>441</v>
      </c>
      <c r="C230" s="29" t="s">
        <v>512</v>
      </c>
      <c r="D230" s="41">
        <v>2.5154999999999998</v>
      </c>
      <c r="E230" s="41">
        <v>2.5154999999999998</v>
      </c>
      <c r="F230" s="41">
        <v>2.5154999999999998</v>
      </c>
      <c r="G230" s="12">
        <f t="shared" si="20"/>
        <v>0</v>
      </c>
      <c r="H230" s="12">
        <f t="shared" si="17"/>
        <v>0</v>
      </c>
      <c r="I230" s="12">
        <f t="shared" si="21"/>
        <v>100</v>
      </c>
    </row>
    <row r="231" spans="1:9" ht="72.75" customHeight="1">
      <c r="A231" s="36" t="s">
        <v>498</v>
      </c>
      <c r="B231" s="51">
        <v>441</v>
      </c>
      <c r="C231" s="29" t="s">
        <v>512</v>
      </c>
      <c r="D231" s="41">
        <v>256.8</v>
      </c>
      <c r="E231" s="41">
        <v>256.8</v>
      </c>
      <c r="F231" s="41">
        <v>256.8</v>
      </c>
      <c r="G231" s="12">
        <f t="shared" si="20"/>
        <v>0</v>
      </c>
      <c r="H231" s="12">
        <f t="shared" si="17"/>
        <v>0</v>
      </c>
      <c r="I231" s="12">
        <f t="shared" si="21"/>
        <v>100</v>
      </c>
    </row>
    <row r="232" spans="1:9" ht="68.25" customHeight="1">
      <c r="A232" s="36" t="s">
        <v>499</v>
      </c>
      <c r="B232" s="51">
        <v>441</v>
      </c>
      <c r="C232" s="29" t="s">
        <v>513</v>
      </c>
      <c r="D232" s="41">
        <v>0.85399999999999998</v>
      </c>
      <c r="E232" s="41">
        <v>0.85399999999999998</v>
      </c>
      <c r="F232" s="41">
        <v>0.85399999999999998</v>
      </c>
      <c r="G232" s="12">
        <f t="shared" si="20"/>
        <v>0</v>
      </c>
      <c r="H232" s="12">
        <f t="shared" si="17"/>
        <v>0</v>
      </c>
      <c r="I232" s="12">
        <f t="shared" si="21"/>
        <v>100</v>
      </c>
    </row>
    <row r="233" spans="1:9" ht="71.25" customHeight="1">
      <c r="A233" s="36" t="s">
        <v>499</v>
      </c>
      <c r="B233" s="51">
        <v>441</v>
      </c>
      <c r="C233" s="29" t="s">
        <v>513</v>
      </c>
      <c r="D233" s="41">
        <v>86</v>
      </c>
      <c r="E233" s="41">
        <v>86</v>
      </c>
      <c r="F233" s="41">
        <v>86</v>
      </c>
      <c r="G233" s="12">
        <f t="shared" si="20"/>
        <v>0</v>
      </c>
      <c r="H233" s="12">
        <f t="shared" si="17"/>
        <v>0</v>
      </c>
      <c r="I233" s="12">
        <f t="shared" si="21"/>
        <v>100</v>
      </c>
    </row>
    <row r="234" spans="1:9" ht="36.75" customHeight="1">
      <c r="A234" s="36" t="s">
        <v>61</v>
      </c>
      <c r="B234" s="51">
        <v>441</v>
      </c>
      <c r="C234" s="29" t="s">
        <v>514</v>
      </c>
      <c r="D234" s="41">
        <v>5174.1154500000002</v>
      </c>
      <c r="E234" s="41">
        <v>5174.1154500000002</v>
      </c>
      <c r="F234" s="41">
        <v>5174.1154500000002</v>
      </c>
      <c r="G234" s="12">
        <f t="shared" si="20"/>
        <v>0</v>
      </c>
      <c r="H234" s="12">
        <f t="shared" si="17"/>
        <v>0</v>
      </c>
      <c r="I234" s="12">
        <f t="shared" si="21"/>
        <v>100</v>
      </c>
    </row>
    <row r="235" spans="1:9" ht="41.25" customHeight="1">
      <c r="A235" s="36" t="s">
        <v>61</v>
      </c>
      <c r="B235" s="51">
        <v>441</v>
      </c>
      <c r="C235" s="29" t="s">
        <v>514</v>
      </c>
      <c r="D235" s="41">
        <v>1452.2734800000001</v>
      </c>
      <c r="E235" s="41">
        <v>1452.2734800000001</v>
      </c>
      <c r="F235" s="41">
        <v>1452.2734800000001</v>
      </c>
      <c r="G235" s="12">
        <f t="shared" si="20"/>
        <v>0</v>
      </c>
      <c r="H235" s="12">
        <f t="shared" si="17"/>
        <v>0</v>
      </c>
      <c r="I235" s="12">
        <f t="shared" si="21"/>
        <v>100</v>
      </c>
    </row>
    <row r="236" spans="1:9" ht="48" customHeight="1">
      <c r="A236" s="36" t="s">
        <v>63</v>
      </c>
      <c r="B236" s="51">
        <v>441</v>
      </c>
      <c r="C236" s="29" t="s">
        <v>515</v>
      </c>
      <c r="D236" s="41">
        <v>36.86</v>
      </c>
      <c r="E236" s="41">
        <v>36.86</v>
      </c>
      <c r="F236" s="41">
        <v>36.86</v>
      </c>
      <c r="G236" s="12">
        <f t="shared" si="20"/>
        <v>0</v>
      </c>
      <c r="H236" s="12">
        <f t="shared" si="17"/>
        <v>0</v>
      </c>
      <c r="I236" s="12">
        <f t="shared" si="21"/>
        <v>100</v>
      </c>
    </row>
    <row r="237" spans="1:9" ht="46.5" customHeight="1">
      <c r="A237" s="36" t="s">
        <v>537</v>
      </c>
      <c r="B237" s="51">
        <v>441</v>
      </c>
      <c r="C237" s="29" t="s">
        <v>708</v>
      </c>
      <c r="D237" s="41">
        <v>2.8</v>
      </c>
      <c r="E237" s="41">
        <v>2.8</v>
      </c>
      <c r="F237" s="41">
        <v>2.8</v>
      </c>
      <c r="G237" s="12">
        <f t="shared" si="20"/>
        <v>0</v>
      </c>
      <c r="H237" s="12">
        <f t="shared" si="17"/>
        <v>0</v>
      </c>
      <c r="I237" s="12">
        <f t="shared" si="21"/>
        <v>100</v>
      </c>
    </row>
    <row r="238" spans="1:9" ht="130.5" customHeight="1">
      <c r="A238" s="39" t="s">
        <v>828</v>
      </c>
      <c r="B238" s="51">
        <v>441</v>
      </c>
      <c r="C238" s="29" t="s">
        <v>709</v>
      </c>
      <c r="D238" s="41">
        <v>311.31900000000002</v>
      </c>
      <c r="E238" s="41">
        <v>311.31900000000002</v>
      </c>
      <c r="F238" s="41">
        <v>311.31900000000002</v>
      </c>
      <c r="G238" s="12">
        <f t="shared" si="20"/>
        <v>0</v>
      </c>
      <c r="H238" s="12">
        <f t="shared" si="17"/>
        <v>0</v>
      </c>
      <c r="I238" s="12">
        <f t="shared" si="21"/>
        <v>100</v>
      </c>
    </row>
    <row r="239" spans="1:9" ht="141.75" customHeight="1">
      <c r="A239" s="39" t="s">
        <v>828</v>
      </c>
      <c r="B239" s="51">
        <v>441</v>
      </c>
      <c r="C239" s="29" t="s">
        <v>709</v>
      </c>
      <c r="D239" s="41">
        <v>94.019000000000005</v>
      </c>
      <c r="E239" s="41">
        <v>94.019000000000005</v>
      </c>
      <c r="F239" s="41">
        <v>94.019000000000005</v>
      </c>
      <c r="G239" s="12">
        <f t="shared" si="20"/>
        <v>0</v>
      </c>
      <c r="H239" s="12">
        <f t="shared" si="17"/>
        <v>0</v>
      </c>
      <c r="I239" s="12">
        <f t="shared" si="21"/>
        <v>100</v>
      </c>
    </row>
    <row r="240" spans="1:9" s="156" customFormat="1" ht="126" customHeight="1">
      <c r="A240" s="161" t="s">
        <v>516</v>
      </c>
      <c r="B240" s="162"/>
      <c r="C240" s="158" t="s">
        <v>517</v>
      </c>
      <c r="D240" s="146">
        <f>D241+D242</f>
        <v>2887.0293699999997</v>
      </c>
      <c r="E240" s="146">
        <f>E241+E242</f>
        <v>2887.0293699999997</v>
      </c>
      <c r="F240" s="146">
        <f>F241+F242</f>
        <v>2887.0293699999997</v>
      </c>
      <c r="G240" s="147">
        <f t="shared" si="20"/>
        <v>0</v>
      </c>
      <c r="H240" s="147">
        <f t="shared" si="17"/>
        <v>0</v>
      </c>
      <c r="I240" s="147">
        <f t="shared" si="18"/>
        <v>100</v>
      </c>
    </row>
    <row r="241" spans="1:9" ht="141.75" customHeight="1">
      <c r="A241" s="39" t="s">
        <v>1349</v>
      </c>
      <c r="B241" s="51">
        <v>441</v>
      </c>
      <c r="C241" s="29" t="s">
        <v>518</v>
      </c>
      <c r="D241" s="41">
        <v>28.58445</v>
      </c>
      <c r="E241" s="41">
        <v>28.58445</v>
      </c>
      <c r="F241" s="41">
        <v>28.58445</v>
      </c>
      <c r="G241" s="12">
        <f t="shared" ref="G241:G258" si="22">E241-F241</f>
        <v>0</v>
      </c>
      <c r="H241" s="12">
        <f t="shared" si="17"/>
        <v>0</v>
      </c>
      <c r="I241" s="12">
        <f t="shared" si="18"/>
        <v>100</v>
      </c>
    </row>
    <row r="242" spans="1:9" ht="146.25" customHeight="1">
      <c r="A242" s="39" t="s">
        <v>1349</v>
      </c>
      <c r="B242" s="51">
        <v>441</v>
      </c>
      <c r="C242" s="29" t="s">
        <v>518</v>
      </c>
      <c r="D242" s="41">
        <v>2858.4449199999999</v>
      </c>
      <c r="E242" s="41">
        <v>2858.4449199999999</v>
      </c>
      <c r="F242" s="41">
        <v>2858.4449199999999</v>
      </c>
      <c r="G242" s="12">
        <f t="shared" si="22"/>
        <v>0</v>
      </c>
      <c r="H242" s="12">
        <f t="shared" si="17"/>
        <v>0</v>
      </c>
      <c r="I242" s="12">
        <f t="shared" si="18"/>
        <v>100</v>
      </c>
    </row>
    <row r="243" spans="1:9" s="156" customFormat="1" ht="183.75" customHeight="1">
      <c r="A243" s="161" t="s">
        <v>710</v>
      </c>
      <c r="B243" s="163"/>
      <c r="C243" s="158" t="s">
        <v>711</v>
      </c>
      <c r="D243" s="159">
        <f>D244</f>
        <v>1272.6164799999999</v>
      </c>
      <c r="E243" s="159">
        <f>E244</f>
        <v>1272.6164799999999</v>
      </c>
      <c r="F243" s="164">
        <f>F244+F257</f>
        <v>1272.6164799999999</v>
      </c>
      <c r="G243" s="147">
        <f t="shared" si="22"/>
        <v>0</v>
      </c>
      <c r="H243" s="147">
        <f t="shared" ref="H243" si="23">D243-F243</f>
        <v>0</v>
      </c>
      <c r="I243" s="147">
        <f t="shared" si="18"/>
        <v>100</v>
      </c>
    </row>
    <row r="244" spans="1:9" ht="159" customHeight="1">
      <c r="A244" s="39" t="s">
        <v>1350</v>
      </c>
      <c r="B244" s="51">
        <v>441</v>
      </c>
      <c r="C244" s="29" t="s">
        <v>712</v>
      </c>
      <c r="D244" s="41">
        <v>1272.6164799999999</v>
      </c>
      <c r="E244" s="41">
        <v>1272.6164799999999</v>
      </c>
      <c r="F244" s="41">
        <v>1272.6164799999999</v>
      </c>
      <c r="G244" s="85">
        <f t="shared" ref="G244:G246" si="24">E244-F244</f>
        <v>0</v>
      </c>
      <c r="H244" s="85">
        <f t="shared" ref="H244:H246" si="25">D244-F244</f>
        <v>0</v>
      </c>
      <c r="I244" s="12">
        <f t="shared" ref="I244:I246" si="26">F244/D244*100</f>
        <v>100</v>
      </c>
    </row>
    <row r="245" spans="1:9" ht="115.5" customHeight="1">
      <c r="A245" s="208" t="s">
        <v>1351</v>
      </c>
      <c r="B245" s="84"/>
      <c r="C245" s="43" t="s">
        <v>713</v>
      </c>
      <c r="D245" s="62">
        <f>D246</f>
        <v>125.06</v>
      </c>
      <c r="E245" s="62">
        <f>E246</f>
        <v>125.06</v>
      </c>
      <c r="F245" s="88">
        <f>F246</f>
        <v>125.06</v>
      </c>
      <c r="G245" s="87">
        <f t="shared" si="24"/>
        <v>0</v>
      </c>
      <c r="H245" s="87">
        <f t="shared" si="25"/>
        <v>0</v>
      </c>
      <c r="I245" s="9">
        <f t="shared" si="26"/>
        <v>100</v>
      </c>
    </row>
    <row r="246" spans="1:9" ht="93" customHeight="1">
      <c r="A246" s="210" t="s">
        <v>1352</v>
      </c>
      <c r="B246" s="209">
        <v>441</v>
      </c>
      <c r="C246" s="211" t="s">
        <v>714</v>
      </c>
      <c r="D246" s="212">
        <v>125.06</v>
      </c>
      <c r="E246" s="212">
        <v>125.06</v>
      </c>
      <c r="F246" s="212">
        <v>125.06</v>
      </c>
      <c r="G246" s="86">
        <f t="shared" si="24"/>
        <v>0</v>
      </c>
      <c r="H246" s="86">
        <f t="shared" si="25"/>
        <v>0</v>
      </c>
      <c r="I246" s="86">
        <f t="shared" si="26"/>
        <v>100</v>
      </c>
    </row>
    <row r="247" spans="1:9" ht="119.25" customHeight="1">
      <c r="A247" s="161" t="s">
        <v>1353</v>
      </c>
      <c r="B247" s="84"/>
      <c r="C247" s="43" t="s">
        <v>713</v>
      </c>
      <c r="D247" s="62">
        <f>D248</f>
        <v>320</v>
      </c>
      <c r="E247" s="62">
        <f>E248</f>
        <v>320</v>
      </c>
      <c r="F247" s="62">
        <f>F248</f>
        <v>320</v>
      </c>
      <c r="G247" s="9">
        <f t="shared" ref="G247:G251" si="27">E247-F247</f>
        <v>0</v>
      </c>
      <c r="H247" s="9">
        <f t="shared" ref="H247:H251" si="28">D247-F247</f>
        <v>0</v>
      </c>
      <c r="I247" s="9">
        <f t="shared" ref="I247:I251" si="29">F247/D247*100</f>
        <v>100</v>
      </c>
    </row>
    <row r="248" spans="1:9" ht="74.25" customHeight="1">
      <c r="A248" s="36" t="s">
        <v>1354</v>
      </c>
      <c r="B248" s="51"/>
      <c r="C248" s="29" t="s">
        <v>714</v>
      </c>
      <c r="D248" s="41">
        <v>320</v>
      </c>
      <c r="E248" s="41">
        <v>320</v>
      </c>
      <c r="F248" s="83">
        <v>320</v>
      </c>
      <c r="G248" s="13">
        <f t="shared" si="27"/>
        <v>0</v>
      </c>
      <c r="H248" s="13">
        <f t="shared" si="28"/>
        <v>0</v>
      </c>
      <c r="I248" s="13">
        <f t="shared" si="29"/>
        <v>100</v>
      </c>
    </row>
    <row r="249" spans="1:9" ht="93" customHeight="1">
      <c r="A249" s="157" t="s">
        <v>1355</v>
      </c>
      <c r="B249" s="84"/>
      <c r="C249" s="43" t="s">
        <v>1356</v>
      </c>
      <c r="D249" s="62">
        <f>D250+D251</f>
        <v>2275</v>
      </c>
      <c r="E249" s="62">
        <f>E250+E251</f>
        <v>2275</v>
      </c>
      <c r="F249" s="62">
        <f>F250+F251</f>
        <v>2275</v>
      </c>
      <c r="G249" s="213">
        <f t="shared" si="27"/>
        <v>0</v>
      </c>
      <c r="H249" s="213">
        <f t="shared" si="28"/>
        <v>0</v>
      </c>
      <c r="I249" s="213">
        <f t="shared" si="29"/>
        <v>100</v>
      </c>
    </row>
    <row r="250" spans="1:9" ht="122.25" customHeight="1">
      <c r="A250" s="39" t="s">
        <v>1357</v>
      </c>
      <c r="B250" s="51"/>
      <c r="C250" s="29" t="s">
        <v>1359</v>
      </c>
      <c r="D250" s="41">
        <v>2250</v>
      </c>
      <c r="E250" s="41">
        <v>2250</v>
      </c>
      <c r="F250" s="41">
        <v>2250</v>
      </c>
      <c r="G250" s="13">
        <f t="shared" si="27"/>
        <v>0</v>
      </c>
      <c r="H250" s="13">
        <f t="shared" si="28"/>
        <v>0</v>
      </c>
      <c r="I250" s="13">
        <f t="shared" si="29"/>
        <v>100</v>
      </c>
    </row>
    <row r="251" spans="1:9" ht="128.25" customHeight="1">
      <c r="A251" s="39" t="s">
        <v>1358</v>
      </c>
      <c r="B251" s="51"/>
      <c r="C251" s="29" t="s">
        <v>1360</v>
      </c>
      <c r="D251" s="41">
        <v>25</v>
      </c>
      <c r="E251" s="41">
        <v>25</v>
      </c>
      <c r="F251" s="41">
        <v>25</v>
      </c>
      <c r="G251" s="13">
        <f t="shared" si="27"/>
        <v>0</v>
      </c>
      <c r="H251" s="13">
        <f t="shared" si="28"/>
        <v>0</v>
      </c>
      <c r="I251" s="13">
        <f t="shared" si="29"/>
        <v>100</v>
      </c>
    </row>
    <row r="252" spans="1:9" ht="75.75" customHeight="1">
      <c r="A252" s="232" t="s">
        <v>1361</v>
      </c>
      <c r="B252" s="233"/>
      <c r="C252" s="233"/>
      <c r="D252" s="233"/>
      <c r="E252" s="233"/>
      <c r="F252" s="233"/>
      <c r="G252" s="233"/>
      <c r="H252" s="233"/>
      <c r="I252" s="233"/>
    </row>
    <row r="253" spans="1:9" ht="36" customHeight="1">
      <c r="A253" s="214" t="s">
        <v>1</v>
      </c>
      <c r="B253" s="215"/>
      <c r="C253" s="216" t="s">
        <v>1362</v>
      </c>
      <c r="D253" s="217">
        <f>D255</f>
        <v>8500</v>
      </c>
      <c r="E253" s="217">
        <f>E255</f>
        <v>8500</v>
      </c>
      <c r="F253" s="217">
        <f>F255</f>
        <v>8500</v>
      </c>
      <c r="G253" s="218">
        <f t="shared" ref="G253" si="30">E253-F253</f>
        <v>0</v>
      </c>
      <c r="H253" s="218">
        <f t="shared" ref="H253" si="31">D253-F253</f>
        <v>0</v>
      </c>
      <c r="I253" s="217">
        <f>F253/D253*100</f>
        <v>100</v>
      </c>
    </row>
    <row r="254" spans="1:9" ht="39.75" customHeight="1">
      <c r="A254" s="5" t="s">
        <v>5</v>
      </c>
      <c r="B254" s="215"/>
      <c r="C254" s="219"/>
      <c r="D254" s="215"/>
      <c r="E254" s="215"/>
      <c r="F254" s="215"/>
      <c r="G254" s="220"/>
      <c r="H254" s="220"/>
      <c r="I254" s="215"/>
    </row>
    <row r="255" spans="1:9" ht="94.5" customHeight="1">
      <c r="A255" s="157" t="s">
        <v>1363</v>
      </c>
      <c r="B255" s="84"/>
      <c r="C255" s="43" t="s">
        <v>1364</v>
      </c>
      <c r="D255" s="62">
        <v>8500</v>
      </c>
      <c r="E255" s="62">
        <v>8500</v>
      </c>
      <c r="F255" s="62">
        <v>8500</v>
      </c>
      <c r="G255" s="9">
        <f t="shared" ref="G255" si="32">E255-F255</f>
        <v>0</v>
      </c>
      <c r="H255" s="9">
        <f t="shared" ref="H255" si="33">D255-F255</f>
        <v>0</v>
      </c>
      <c r="I255" s="9">
        <f t="shared" ref="I255:I256" si="34">F255/D255*100</f>
        <v>100</v>
      </c>
    </row>
    <row r="256" spans="1:9" ht="77.25" customHeight="1">
      <c r="A256" s="36" t="s">
        <v>1365</v>
      </c>
      <c r="B256" s="51">
        <v>441</v>
      </c>
      <c r="C256" s="29" t="s">
        <v>1366</v>
      </c>
      <c r="D256" s="41">
        <v>8500</v>
      </c>
      <c r="E256" s="41">
        <v>8500</v>
      </c>
      <c r="F256" s="41">
        <v>8500</v>
      </c>
      <c r="G256" s="13">
        <f>E256-F256</f>
        <v>0</v>
      </c>
      <c r="H256" s="13">
        <f>D256-F256</f>
        <v>0</v>
      </c>
      <c r="I256" s="13">
        <f t="shared" si="34"/>
        <v>100</v>
      </c>
    </row>
    <row r="257" spans="1:9" s="152" customFormat="1" ht="62.25" customHeight="1">
      <c r="A257" s="225" t="s">
        <v>754</v>
      </c>
      <c r="B257" s="227"/>
      <c r="C257" s="227"/>
      <c r="D257" s="227"/>
      <c r="E257" s="227"/>
      <c r="F257" s="227"/>
      <c r="G257" s="227"/>
      <c r="H257" s="227"/>
      <c r="I257" s="227"/>
    </row>
    <row r="258" spans="1:9" s="165" customFormat="1" ht="40.5" customHeight="1">
      <c r="A258" s="138" t="s">
        <v>1</v>
      </c>
      <c r="B258" s="143"/>
      <c r="C258" s="140" t="s">
        <v>100</v>
      </c>
      <c r="D258" s="141">
        <f>D260+D292+D294+D312+D314</f>
        <v>954221.12427999987</v>
      </c>
      <c r="E258" s="141">
        <f>E260+E292+E294+E312+E314</f>
        <v>954221.12427999987</v>
      </c>
      <c r="F258" s="141">
        <f>F260+F292+F294+F312+F314</f>
        <v>953016.73347999994</v>
      </c>
      <c r="G258" s="141">
        <f t="shared" si="22"/>
        <v>1204.3907999999356</v>
      </c>
      <c r="H258" s="141">
        <f t="shared" ref="H258" si="35">D258-F258</f>
        <v>1204.3907999999356</v>
      </c>
      <c r="I258" s="141">
        <f>F258/D258*100</f>
        <v>99.873782840333931</v>
      </c>
    </row>
    <row r="259" spans="1:9" ht="30.75" customHeight="1">
      <c r="A259" s="5" t="s">
        <v>5</v>
      </c>
      <c r="B259" s="112"/>
      <c r="C259" s="112"/>
      <c r="D259" s="113"/>
      <c r="E259" s="113"/>
      <c r="F259" s="114"/>
      <c r="G259" s="113"/>
      <c r="H259" s="113"/>
      <c r="I259" s="113"/>
    </row>
    <row r="260" spans="1:9" s="149" customFormat="1" ht="95.25" customHeight="1">
      <c r="A260" s="166" t="s">
        <v>16</v>
      </c>
      <c r="B260" s="145"/>
      <c r="C260" s="146" t="s">
        <v>99</v>
      </c>
      <c r="D260" s="147">
        <f>SUM(D261:D291)</f>
        <v>175895.75321</v>
      </c>
      <c r="E260" s="147">
        <f>SUM(E261:E291)</f>
        <v>175895.75321</v>
      </c>
      <c r="F260" s="147">
        <f>SUM(F261:F291)</f>
        <v>175289.68760999999</v>
      </c>
      <c r="G260" s="147">
        <f t="shared" ref="G260:G313" si="36">E260-F260</f>
        <v>606.06560000000172</v>
      </c>
      <c r="H260" s="147">
        <f t="shared" ref="H260:H313" si="37">D260-F260</f>
        <v>606.06560000000172</v>
      </c>
      <c r="I260" s="167">
        <f t="shared" ref="I260:I313" si="38">F260/D260*100</f>
        <v>99.655440458942508</v>
      </c>
    </row>
    <row r="261" spans="1:9" ht="82.5" customHeight="1">
      <c r="A261" s="36" t="s">
        <v>864</v>
      </c>
      <c r="B261" s="11" t="s">
        <v>17</v>
      </c>
      <c r="C261" s="29" t="s">
        <v>890</v>
      </c>
      <c r="D261" s="41">
        <v>1526.75603</v>
      </c>
      <c r="E261" s="41">
        <v>1526.75603</v>
      </c>
      <c r="F261" s="41">
        <v>1526.75603</v>
      </c>
      <c r="G261" s="13">
        <f t="shared" si="36"/>
        <v>0</v>
      </c>
      <c r="H261" s="12">
        <f t="shared" si="37"/>
        <v>0</v>
      </c>
      <c r="I261" s="20">
        <f t="shared" si="38"/>
        <v>100</v>
      </c>
    </row>
    <row r="262" spans="1:9" ht="76.5" customHeight="1">
      <c r="A262" s="36" t="s">
        <v>865</v>
      </c>
      <c r="B262" s="11" t="s">
        <v>17</v>
      </c>
      <c r="C262" s="29" t="s">
        <v>891</v>
      </c>
      <c r="D262" s="41">
        <v>41.445630000000001</v>
      </c>
      <c r="E262" s="41">
        <v>41.445630000000001</v>
      </c>
      <c r="F262" s="41">
        <v>41.445630000000001</v>
      </c>
      <c r="G262" s="12">
        <f t="shared" si="36"/>
        <v>0</v>
      </c>
      <c r="H262" s="12">
        <f t="shared" si="37"/>
        <v>0</v>
      </c>
      <c r="I262" s="20">
        <f t="shared" si="38"/>
        <v>100</v>
      </c>
    </row>
    <row r="263" spans="1:9" ht="66.75" customHeight="1">
      <c r="A263" s="36" t="s">
        <v>866</v>
      </c>
      <c r="B263" s="11" t="s">
        <v>17</v>
      </c>
      <c r="C263" s="29" t="s">
        <v>892</v>
      </c>
      <c r="D263" s="41">
        <v>167.33244999999999</v>
      </c>
      <c r="E263" s="41">
        <v>167.33244999999999</v>
      </c>
      <c r="F263" s="41">
        <v>167.33244999999999</v>
      </c>
      <c r="G263" s="12">
        <f t="shared" si="36"/>
        <v>0</v>
      </c>
      <c r="H263" s="12">
        <f t="shared" si="37"/>
        <v>0</v>
      </c>
      <c r="I263" s="20">
        <f t="shared" si="38"/>
        <v>100</v>
      </c>
    </row>
    <row r="264" spans="1:9" ht="46.5" customHeight="1">
      <c r="A264" s="36" t="s">
        <v>867</v>
      </c>
      <c r="B264" s="11" t="s">
        <v>17</v>
      </c>
      <c r="C264" s="29" t="s">
        <v>893</v>
      </c>
      <c r="D264" s="41">
        <v>8220.7296399999996</v>
      </c>
      <c r="E264" s="41">
        <v>8220.7296399999996</v>
      </c>
      <c r="F264" s="41">
        <v>8220.7296399999996</v>
      </c>
      <c r="G264" s="12">
        <f t="shared" si="36"/>
        <v>0</v>
      </c>
      <c r="H264" s="12">
        <f t="shared" si="37"/>
        <v>0</v>
      </c>
      <c r="I264" s="20">
        <f t="shared" si="38"/>
        <v>100</v>
      </c>
    </row>
    <row r="265" spans="1:9" ht="62.25" customHeight="1">
      <c r="A265" s="36" t="s">
        <v>868</v>
      </c>
      <c r="B265" s="11" t="s">
        <v>17</v>
      </c>
      <c r="C265" s="29" t="s">
        <v>894</v>
      </c>
      <c r="D265" s="41">
        <v>150</v>
      </c>
      <c r="E265" s="41">
        <v>150</v>
      </c>
      <c r="F265" s="41">
        <v>150</v>
      </c>
      <c r="G265" s="12">
        <f t="shared" si="36"/>
        <v>0</v>
      </c>
      <c r="H265" s="12">
        <f t="shared" si="37"/>
        <v>0</v>
      </c>
      <c r="I265" s="20">
        <f t="shared" si="38"/>
        <v>100</v>
      </c>
    </row>
    <row r="266" spans="1:9" ht="63" customHeight="1">
      <c r="A266" s="36" t="s">
        <v>869</v>
      </c>
      <c r="B266" s="11" t="s">
        <v>17</v>
      </c>
      <c r="C266" s="29" t="s">
        <v>895</v>
      </c>
      <c r="D266" s="41">
        <v>330</v>
      </c>
      <c r="E266" s="41">
        <v>330</v>
      </c>
      <c r="F266" s="41">
        <v>330</v>
      </c>
      <c r="G266" s="12">
        <f t="shared" si="36"/>
        <v>0</v>
      </c>
      <c r="H266" s="12">
        <f t="shared" si="37"/>
        <v>0</v>
      </c>
      <c r="I266" s="20">
        <f t="shared" si="38"/>
        <v>100</v>
      </c>
    </row>
    <row r="267" spans="1:9" ht="58.5" customHeight="1">
      <c r="A267" s="36" t="s">
        <v>870</v>
      </c>
      <c r="B267" s="11" t="s">
        <v>17</v>
      </c>
      <c r="C267" s="29" t="s">
        <v>896</v>
      </c>
      <c r="D267" s="41">
        <v>597.94000000000005</v>
      </c>
      <c r="E267" s="41">
        <v>597.94000000000005</v>
      </c>
      <c r="F267" s="41">
        <v>597.94000000000005</v>
      </c>
      <c r="G267" s="12">
        <f t="shared" si="36"/>
        <v>0</v>
      </c>
      <c r="H267" s="12">
        <f t="shared" si="37"/>
        <v>0</v>
      </c>
      <c r="I267" s="20">
        <f t="shared" si="38"/>
        <v>100</v>
      </c>
    </row>
    <row r="268" spans="1:9" ht="31.5" customHeight="1">
      <c r="A268" s="36" t="s">
        <v>623</v>
      </c>
      <c r="B268" s="11" t="s">
        <v>17</v>
      </c>
      <c r="C268" s="29" t="s">
        <v>897</v>
      </c>
      <c r="D268" s="41">
        <v>4383.0831600000001</v>
      </c>
      <c r="E268" s="41">
        <v>4383.0831600000001</v>
      </c>
      <c r="F268" s="41">
        <v>4383.0831600000001</v>
      </c>
      <c r="G268" s="12">
        <f t="shared" si="36"/>
        <v>0</v>
      </c>
      <c r="H268" s="12">
        <f t="shared" si="37"/>
        <v>0</v>
      </c>
      <c r="I268" s="20">
        <f t="shared" si="38"/>
        <v>100</v>
      </c>
    </row>
    <row r="269" spans="1:9" ht="54" customHeight="1">
      <c r="A269" s="36" t="s">
        <v>299</v>
      </c>
      <c r="B269" s="11" t="s">
        <v>17</v>
      </c>
      <c r="C269" s="29" t="s">
        <v>315</v>
      </c>
      <c r="D269" s="41">
        <v>450</v>
      </c>
      <c r="E269" s="41">
        <v>450</v>
      </c>
      <c r="F269" s="41">
        <v>300</v>
      </c>
      <c r="G269" s="12">
        <f t="shared" si="36"/>
        <v>150</v>
      </c>
      <c r="H269" s="12">
        <f t="shared" si="37"/>
        <v>150</v>
      </c>
      <c r="I269" s="20">
        <f t="shared" si="38"/>
        <v>66.666666666666657</v>
      </c>
    </row>
    <row r="270" spans="1:9" ht="45.75" customHeight="1">
      <c r="A270" s="36" t="s">
        <v>300</v>
      </c>
      <c r="B270" s="11" t="s">
        <v>17</v>
      </c>
      <c r="C270" s="29" t="s">
        <v>316</v>
      </c>
      <c r="D270" s="41">
        <v>592.36717999999996</v>
      </c>
      <c r="E270" s="41">
        <v>592.36717999999996</v>
      </c>
      <c r="F270" s="41">
        <v>292.36718000000002</v>
      </c>
      <c r="G270" s="12">
        <f t="shared" ref="G270:G293" si="39">E270-F270</f>
        <v>299.99999999999994</v>
      </c>
      <c r="H270" s="12">
        <f t="shared" ref="H270:H293" si="40">D270-F270</f>
        <v>299.99999999999994</v>
      </c>
      <c r="I270" s="20">
        <f t="shared" ref="I270:I293" si="41">F270/D270*100</f>
        <v>49.355735744846641</v>
      </c>
    </row>
    <row r="271" spans="1:9" ht="52.5" customHeight="1">
      <c r="A271" s="36" t="s">
        <v>871</v>
      </c>
      <c r="B271" s="11" t="s">
        <v>17</v>
      </c>
      <c r="C271" s="29" t="s">
        <v>898</v>
      </c>
      <c r="D271" s="41">
        <v>18343.159199999998</v>
      </c>
      <c r="E271" s="41">
        <v>18343.159199999998</v>
      </c>
      <c r="F271" s="41">
        <v>18343.159199999998</v>
      </c>
      <c r="G271" s="12">
        <f t="shared" si="39"/>
        <v>0</v>
      </c>
      <c r="H271" s="12">
        <f t="shared" si="40"/>
        <v>0</v>
      </c>
      <c r="I271" s="20">
        <f t="shared" si="41"/>
        <v>100</v>
      </c>
    </row>
    <row r="272" spans="1:9" ht="51" customHeight="1">
      <c r="A272" s="36" t="s">
        <v>872</v>
      </c>
      <c r="B272" s="11" t="s">
        <v>17</v>
      </c>
      <c r="C272" s="29" t="s">
        <v>899</v>
      </c>
      <c r="D272" s="41">
        <v>1527.29</v>
      </c>
      <c r="E272" s="41">
        <v>1527.29</v>
      </c>
      <c r="F272" s="41">
        <v>1371.2244000000001</v>
      </c>
      <c r="G272" s="12">
        <f t="shared" si="39"/>
        <v>156.0655999999999</v>
      </c>
      <c r="H272" s="12">
        <f t="shared" si="40"/>
        <v>156.0655999999999</v>
      </c>
      <c r="I272" s="20">
        <f t="shared" si="41"/>
        <v>89.781534613596634</v>
      </c>
    </row>
    <row r="273" spans="1:9" ht="63.75" customHeight="1">
      <c r="A273" s="36" t="s">
        <v>716</v>
      </c>
      <c r="B273" s="11" t="s">
        <v>17</v>
      </c>
      <c r="C273" s="29" t="s">
        <v>717</v>
      </c>
      <c r="D273" s="41">
        <v>370.2</v>
      </c>
      <c r="E273" s="41">
        <v>370.2</v>
      </c>
      <c r="F273" s="41">
        <v>370.2</v>
      </c>
      <c r="G273" s="12">
        <f t="shared" si="39"/>
        <v>0</v>
      </c>
      <c r="H273" s="12">
        <f t="shared" si="40"/>
        <v>0</v>
      </c>
      <c r="I273" s="20">
        <f t="shared" si="41"/>
        <v>100</v>
      </c>
    </row>
    <row r="274" spans="1:9" ht="63.75" customHeight="1">
      <c r="A274" s="36" t="s">
        <v>873</v>
      </c>
      <c r="B274" s="11" t="s">
        <v>17</v>
      </c>
      <c r="C274" s="29" t="s">
        <v>544</v>
      </c>
      <c r="D274" s="41">
        <v>5590.2</v>
      </c>
      <c r="E274" s="41">
        <v>5590.2</v>
      </c>
      <c r="F274" s="41">
        <v>5590.2</v>
      </c>
      <c r="G274" s="12">
        <f t="shared" si="39"/>
        <v>0</v>
      </c>
      <c r="H274" s="12">
        <f t="shared" si="40"/>
        <v>0</v>
      </c>
      <c r="I274" s="20">
        <f t="shared" si="41"/>
        <v>100</v>
      </c>
    </row>
    <row r="275" spans="1:9" ht="51.75" customHeight="1">
      <c r="A275" s="36" t="s">
        <v>874</v>
      </c>
      <c r="B275" s="11" t="s">
        <v>17</v>
      </c>
      <c r="C275" s="29" t="s">
        <v>545</v>
      </c>
      <c r="D275" s="41">
        <v>816.74</v>
      </c>
      <c r="E275" s="41">
        <v>816.74</v>
      </c>
      <c r="F275" s="41">
        <v>816.74</v>
      </c>
      <c r="G275" s="12">
        <f t="shared" si="39"/>
        <v>0</v>
      </c>
      <c r="H275" s="12">
        <f t="shared" si="40"/>
        <v>0</v>
      </c>
      <c r="I275" s="20">
        <f t="shared" si="41"/>
        <v>100</v>
      </c>
    </row>
    <row r="276" spans="1:9" ht="44.25" customHeight="1">
      <c r="A276" s="36" t="s">
        <v>875</v>
      </c>
      <c r="B276" s="11" t="s">
        <v>17</v>
      </c>
      <c r="C276" s="29" t="s">
        <v>447</v>
      </c>
      <c r="D276" s="41">
        <v>12870</v>
      </c>
      <c r="E276" s="41">
        <v>12870</v>
      </c>
      <c r="F276" s="41">
        <v>12870</v>
      </c>
      <c r="G276" s="12">
        <f t="shared" si="39"/>
        <v>0</v>
      </c>
      <c r="H276" s="12">
        <f t="shared" si="40"/>
        <v>0</v>
      </c>
      <c r="I276" s="20">
        <f t="shared" si="41"/>
        <v>100</v>
      </c>
    </row>
    <row r="277" spans="1:9" ht="54" customHeight="1">
      <c r="A277" s="36" t="s">
        <v>876</v>
      </c>
      <c r="B277" s="11" t="s">
        <v>17</v>
      </c>
      <c r="C277" s="29" t="s">
        <v>900</v>
      </c>
      <c r="D277" s="41">
        <v>594.73</v>
      </c>
      <c r="E277" s="41">
        <v>594.73</v>
      </c>
      <c r="F277" s="41">
        <v>594.73</v>
      </c>
      <c r="G277" s="12">
        <f t="shared" si="39"/>
        <v>0</v>
      </c>
      <c r="H277" s="12">
        <f t="shared" si="40"/>
        <v>0</v>
      </c>
      <c r="I277" s="20">
        <f t="shared" si="41"/>
        <v>100</v>
      </c>
    </row>
    <row r="278" spans="1:9" ht="45.75" customHeight="1">
      <c r="A278" s="36" t="s">
        <v>877</v>
      </c>
      <c r="B278" s="11" t="s">
        <v>17</v>
      </c>
      <c r="C278" s="29" t="s">
        <v>546</v>
      </c>
      <c r="D278" s="41">
        <v>654.36779999999999</v>
      </c>
      <c r="E278" s="41">
        <v>654.36779999999999</v>
      </c>
      <c r="F278" s="41">
        <v>654.36779999999999</v>
      </c>
      <c r="G278" s="12">
        <f t="shared" si="39"/>
        <v>0</v>
      </c>
      <c r="H278" s="12">
        <f t="shared" si="40"/>
        <v>0</v>
      </c>
      <c r="I278" s="20">
        <f t="shared" si="41"/>
        <v>100</v>
      </c>
    </row>
    <row r="279" spans="1:9" ht="51.75" customHeight="1">
      <c r="A279" s="36" t="s">
        <v>878</v>
      </c>
      <c r="B279" s="11" t="s">
        <v>17</v>
      </c>
      <c r="C279" s="29" t="s">
        <v>547</v>
      </c>
      <c r="D279" s="41">
        <v>1952.4960000000001</v>
      </c>
      <c r="E279" s="41">
        <v>1952.4960000000001</v>
      </c>
      <c r="F279" s="41">
        <v>1952.4960000000001</v>
      </c>
      <c r="G279" s="12">
        <f t="shared" si="39"/>
        <v>0</v>
      </c>
      <c r="H279" s="12">
        <f t="shared" si="40"/>
        <v>0</v>
      </c>
      <c r="I279" s="20">
        <f t="shared" si="41"/>
        <v>100</v>
      </c>
    </row>
    <row r="280" spans="1:9" ht="51" customHeight="1">
      <c r="A280" s="36" t="s">
        <v>879</v>
      </c>
      <c r="B280" s="11" t="s">
        <v>17</v>
      </c>
      <c r="C280" s="29" t="s">
        <v>901</v>
      </c>
      <c r="D280" s="41">
        <v>599.98497999999995</v>
      </c>
      <c r="E280" s="41">
        <v>599.98497999999995</v>
      </c>
      <c r="F280" s="41">
        <v>599.98497999999995</v>
      </c>
      <c r="G280" s="12">
        <f t="shared" si="39"/>
        <v>0</v>
      </c>
      <c r="H280" s="12">
        <f t="shared" si="40"/>
        <v>0</v>
      </c>
      <c r="I280" s="20">
        <f t="shared" si="41"/>
        <v>100</v>
      </c>
    </row>
    <row r="281" spans="1:9" ht="50.25" customHeight="1">
      <c r="A281" s="36" t="s">
        <v>880</v>
      </c>
      <c r="B281" s="11" t="s">
        <v>17</v>
      </c>
      <c r="C281" s="29" t="s">
        <v>902</v>
      </c>
      <c r="D281" s="41">
        <v>5489.5133999999998</v>
      </c>
      <c r="E281" s="41">
        <v>5489.5133999999998</v>
      </c>
      <c r="F281" s="41">
        <v>5489.5133999999998</v>
      </c>
      <c r="G281" s="12">
        <f t="shared" si="39"/>
        <v>0</v>
      </c>
      <c r="H281" s="12">
        <f t="shared" si="40"/>
        <v>0</v>
      </c>
      <c r="I281" s="20">
        <f t="shared" si="41"/>
        <v>100</v>
      </c>
    </row>
    <row r="282" spans="1:9" ht="48.75" customHeight="1">
      <c r="A282" s="36" t="s">
        <v>881</v>
      </c>
      <c r="B282" s="11" t="s">
        <v>17</v>
      </c>
      <c r="C282" s="29" t="s">
        <v>903</v>
      </c>
      <c r="D282" s="41">
        <v>2688.4380299999998</v>
      </c>
      <c r="E282" s="41">
        <v>2688.4380299999998</v>
      </c>
      <c r="F282" s="41">
        <v>2688.4380299999998</v>
      </c>
      <c r="G282" s="12">
        <f t="shared" si="39"/>
        <v>0</v>
      </c>
      <c r="H282" s="12">
        <f t="shared" si="40"/>
        <v>0</v>
      </c>
      <c r="I282" s="20">
        <f t="shared" si="41"/>
        <v>100</v>
      </c>
    </row>
    <row r="283" spans="1:9" ht="76.5" customHeight="1">
      <c r="A283" s="36" t="s">
        <v>882</v>
      </c>
      <c r="B283" s="11" t="s">
        <v>17</v>
      </c>
      <c r="C283" s="29" t="s">
        <v>904</v>
      </c>
      <c r="D283" s="41">
        <v>20598.4784</v>
      </c>
      <c r="E283" s="41">
        <v>20598.4784</v>
      </c>
      <c r="F283" s="41">
        <v>20598.4784</v>
      </c>
      <c r="G283" s="12">
        <f t="shared" si="39"/>
        <v>0</v>
      </c>
      <c r="H283" s="12">
        <f t="shared" si="40"/>
        <v>0</v>
      </c>
      <c r="I283" s="20">
        <f t="shared" si="41"/>
        <v>100</v>
      </c>
    </row>
    <row r="284" spans="1:9" ht="30.75" customHeight="1">
      <c r="A284" s="36" t="s">
        <v>883</v>
      </c>
      <c r="B284" s="11" t="s">
        <v>17</v>
      </c>
      <c r="C284" s="29" t="s">
        <v>905</v>
      </c>
      <c r="D284" s="41">
        <v>10955.00016</v>
      </c>
      <c r="E284" s="41">
        <v>10955.00016</v>
      </c>
      <c r="F284" s="41">
        <v>10955.00016</v>
      </c>
      <c r="G284" s="12">
        <f t="shared" si="39"/>
        <v>0</v>
      </c>
      <c r="H284" s="12">
        <f t="shared" si="40"/>
        <v>0</v>
      </c>
      <c r="I284" s="20">
        <f t="shared" si="41"/>
        <v>100</v>
      </c>
    </row>
    <row r="285" spans="1:9" s="50" customFormat="1" ht="30.75" customHeight="1">
      <c r="A285" s="36" t="s">
        <v>884</v>
      </c>
      <c r="B285" s="11" t="s">
        <v>17</v>
      </c>
      <c r="C285" s="29" t="s">
        <v>906</v>
      </c>
      <c r="D285" s="41">
        <v>16509</v>
      </c>
      <c r="E285" s="41">
        <v>16509</v>
      </c>
      <c r="F285" s="41">
        <v>16509</v>
      </c>
      <c r="G285" s="12">
        <f t="shared" si="39"/>
        <v>0</v>
      </c>
      <c r="H285" s="12">
        <f t="shared" si="40"/>
        <v>0</v>
      </c>
      <c r="I285" s="20">
        <f t="shared" si="41"/>
        <v>100</v>
      </c>
    </row>
    <row r="286" spans="1:9" s="50" customFormat="1" ht="30.75" customHeight="1">
      <c r="A286" s="36" t="s">
        <v>885</v>
      </c>
      <c r="B286" s="11" t="s">
        <v>17</v>
      </c>
      <c r="C286" s="29" t="s">
        <v>907</v>
      </c>
      <c r="D286" s="41">
        <v>14984.93338</v>
      </c>
      <c r="E286" s="41">
        <v>14984.93338</v>
      </c>
      <c r="F286" s="41">
        <v>14984.93338</v>
      </c>
      <c r="G286" s="12">
        <f t="shared" si="39"/>
        <v>0</v>
      </c>
      <c r="H286" s="12">
        <f t="shared" si="40"/>
        <v>0</v>
      </c>
      <c r="I286" s="20">
        <f t="shared" si="41"/>
        <v>100</v>
      </c>
    </row>
    <row r="287" spans="1:9" s="50" customFormat="1" ht="42" customHeight="1">
      <c r="A287" s="36" t="s">
        <v>886</v>
      </c>
      <c r="B287" s="11" t="s">
        <v>17</v>
      </c>
      <c r="C287" s="29" t="s">
        <v>908</v>
      </c>
      <c r="D287" s="41">
        <v>13242.97588</v>
      </c>
      <c r="E287" s="41">
        <v>13242.97588</v>
      </c>
      <c r="F287" s="41">
        <v>13242.97588</v>
      </c>
      <c r="G287" s="12">
        <f t="shared" si="39"/>
        <v>0</v>
      </c>
      <c r="H287" s="12">
        <f t="shared" si="40"/>
        <v>0</v>
      </c>
      <c r="I287" s="20">
        <f t="shared" si="41"/>
        <v>100</v>
      </c>
    </row>
    <row r="288" spans="1:9" s="50" customFormat="1" ht="42" customHeight="1">
      <c r="A288" s="36" t="s">
        <v>887</v>
      </c>
      <c r="B288" s="11" t="s">
        <v>17</v>
      </c>
      <c r="C288" s="29" t="s">
        <v>909</v>
      </c>
      <c r="D288" s="41">
        <v>8426.9249999999993</v>
      </c>
      <c r="E288" s="41">
        <v>8426.9249999999993</v>
      </c>
      <c r="F288" s="41">
        <v>8426.9249999999993</v>
      </c>
      <c r="G288" s="12">
        <f t="shared" si="39"/>
        <v>0</v>
      </c>
      <c r="H288" s="12">
        <f t="shared" si="40"/>
        <v>0</v>
      </c>
      <c r="I288" s="20">
        <f t="shared" si="41"/>
        <v>100</v>
      </c>
    </row>
    <row r="289" spans="1:10" s="50" customFormat="1" ht="42" customHeight="1">
      <c r="A289" s="36" t="s">
        <v>888</v>
      </c>
      <c r="B289" s="11" t="s">
        <v>17</v>
      </c>
      <c r="C289" s="29" t="s">
        <v>910</v>
      </c>
      <c r="D289" s="41">
        <v>3917.2668899999999</v>
      </c>
      <c r="E289" s="41">
        <v>3917.2668899999999</v>
      </c>
      <c r="F289" s="41">
        <v>3917.2668899999999</v>
      </c>
      <c r="G289" s="12">
        <f t="shared" si="39"/>
        <v>0</v>
      </c>
      <c r="H289" s="12">
        <f t="shared" si="40"/>
        <v>0</v>
      </c>
      <c r="I289" s="20">
        <f t="shared" si="41"/>
        <v>100</v>
      </c>
    </row>
    <row r="290" spans="1:10" s="50" customFormat="1" ht="42" customHeight="1">
      <c r="A290" s="36" t="s">
        <v>886</v>
      </c>
      <c r="B290" s="11" t="s">
        <v>17</v>
      </c>
      <c r="C290" s="29" t="s">
        <v>911</v>
      </c>
      <c r="D290" s="41">
        <v>10700</v>
      </c>
      <c r="E290" s="41">
        <v>10700</v>
      </c>
      <c r="F290" s="41">
        <v>10700</v>
      </c>
      <c r="G290" s="12">
        <f t="shared" si="39"/>
        <v>0</v>
      </c>
      <c r="H290" s="12">
        <f t="shared" si="40"/>
        <v>0</v>
      </c>
      <c r="I290" s="20">
        <f t="shared" si="41"/>
        <v>100</v>
      </c>
    </row>
    <row r="291" spans="1:10" s="50" customFormat="1" ht="42" customHeight="1">
      <c r="A291" s="36" t="s">
        <v>889</v>
      </c>
      <c r="B291" s="11" t="s">
        <v>17</v>
      </c>
      <c r="C291" s="29" t="s">
        <v>912</v>
      </c>
      <c r="D291" s="41">
        <v>8604.4</v>
      </c>
      <c r="E291" s="41">
        <v>8604.4</v>
      </c>
      <c r="F291" s="41">
        <v>8604.4</v>
      </c>
      <c r="G291" s="12">
        <f t="shared" si="39"/>
        <v>0</v>
      </c>
      <c r="H291" s="12">
        <f t="shared" si="40"/>
        <v>0</v>
      </c>
      <c r="I291" s="20">
        <f t="shared" si="41"/>
        <v>100</v>
      </c>
    </row>
    <row r="292" spans="1:10" s="156" customFormat="1" ht="52.5" customHeight="1">
      <c r="A292" s="157" t="s">
        <v>352</v>
      </c>
      <c r="B292" s="168"/>
      <c r="C292" s="158" t="s">
        <v>353</v>
      </c>
      <c r="D292" s="159">
        <f>SUM(D293:D293)</f>
        <v>6462.9737100000002</v>
      </c>
      <c r="E292" s="159">
        <f>SUM(E293:E293)</f>
        <v>6462.9737100000002</v>
      </c>
      <c r="F292" s="159">
        <f>SUM(F293:F293)</f>
        <v>5950.7225099999996</v>
      </c>
      <c r="G292" s="147">
        <f t="shared" si="39"/>
        <v>512.25120000000061</v>
      </c>
      <c r="H292" s="147">
        <f t="shared" si="40"/>
        <v>512.25120000000061</v>
      </c>
      <c r="I292" s="167">
        <f t="shared" si="41"/>
        <v>92.074063380338274</v>
      </c>
    </row>
    <row r="293" spans="1:10" ht="33" customHeight="1">
      <c r="A293" s="36" t="s">
        <v>448</v>
      </c>
      <c r="B293" s="42">
        <v>441</v>
      </c>
      <c r="C293" s="29" t="s">
        <v>449</v>
      </c>
      <c r="D293" s="72">
        <v>6462.9737100000002</v>
      </c>
      <c r="E293" s="72">
        <v>6462.9737100000002</v>
      </c>
      <c r="F293" s="72">
        <v>5950.7225099999996</v>
      </c>
      <c r="G293" s="13">
        <f t="shared" si="39"/>
        <v>512.25120000000061</v>
      </c>
      <c r="H293" s="13">
        <f t="shared" si="40"/>
        <v>512.25120000000061</v>
      </c>
      <c r="I293" s="58">
        <f t="shared" si="41"/>
        <v>92.074063380338274</v>
      </c>
    </row>
    <row r="294" spans="1:10" s="149" customFormat="1" ht="71.25" customHeight="1">
      <c r="A294" s="166" t="s">
        <v>18</v>
      </c>
      <c r="B294" s="145"/>
      <c r="C294" s="158" t="s">
        <v>341</v>
      </c>
      <c r="D294" s="147">
        <f>SUM(D295:D311)</f>
        <v>763701.44735999999</v>
      </c>
      <c r="E294" s="147">
        <f>SUM(E295:E311)</f>
        <v>763701.44735999999</v>
      </c>
      <c r="F294" s="147">
        <f>SUM(F295:F311)</f>
        <v>763615.37335999997</v>
      </c>
      <c r="G294" s="147">
        <f t="shared" si="36"/>
        <v>86.074000000022352</v>
      </c>
      <c r="H294" s="147">
        <f>D294-F294</f>
        <v>86.074000000022352</v>
      </c>
      <c r="I294" s="167">
        <f t="shared" si="38"/>
        <v>99.988729365343275</v>
      </c>
    </row>
    <row r="295" spans="1:10" ht="142.5" customHeight="1">
      <c r="A295" s="39" t="s">
        <v>385</v>
      </c>
      <c r="B295" s="11" t="s">
        <v>17</v>
      </c>
      <c r="C295" s="29" t="s">
        <v>97</v>
      </c>
      <c r="D295" s="41">
        <v>105438</v>
      </c>
      <c r="E295" s="41">
        <v>105438</v>
      </c>
      <c r="F295" s="41">
        <v>105351.92600000001</v>
      </c>
      <c r="G295" s="12">
        <f t="shared" si="36"/>
        <v>86.073999999993248</v>
      </c>
      <c r="H295" s="12">
        <f t="shared" si="37"/>
        <v>86.073999999993248</v>
      </c>
      <c r="I295" s="20">
        <f t="shared" si="38"/>
        <v>99.918365295244598</v>
      </c>
    </row>
    <row r="296" spans="1:10" ht="82.5" customHeight="1">
      <c r="A296" s="36" t="s">
        <v>913</v>
      </c>
      <c r="B296" s="11" t="s">
        <v>17</v>
      </c>
      <c r="C296" s="29" t="s">
        <v>918</v>
      </c>
      <c r="D296" s="41">
        <v>11761.75498</v>
      </c>
      <c r="E296" s="41">
        <v>11761.75498</v>
      </c>
      <c r="F296" s="41">
        <v>11761.75498</v>
      </c>
      <c r="G296" s="12">
        <f t="shared" si="36"/>
        <v>0</v>
      </c>
      <c r="H296" s="12">
        <f t="shared" si="37"/>
        <v>0</v>
      </c>
      <c r="I296" s="20">
        <f t="shared" si="38"/>
        <v>100</v>
      </c>
    </row>
    <row r="297" spans="1:10" ht="70.5" customHeight="1">
      <c r="A297" s="36" t="s">
        <v>548</v>
      </c>
      <c r="B297" s="11" t="s">
        <v>17</v>
      </c>
      <c r="C297" s="29" t="s">
        <v>554</v>
      </c>
      <c r="D297" s="41">
        <v>14015.449860000001</v>
      </c>
      <c r="E297" s="41">
        <v>14015.449860000001</v>
      </c>
      <c r="F297" s="41">
        <v>14015.449860000001</v>
      </c>
      <c r="G297" s="12">
        <f t="shared" si="36"/>
        <v>0</v>
      </c>
      <c r="H297" s="12">
        <f t="shared" si="37"/>
        <v>0</v>
      </c>
      <c r="I297" s="20">
        <f t="shared" si="38"/>
        <v>100</v>
      </c>
      <c r="J297" s="98" t="s">
        <v>41</v>
      </c>
    </row>
    <row r="298" spans="1:10" ht="153.75" customHeight="1">
      <c r="A298" s="39" t="s">
        <v>914</v>
      </c>
      <c r="B298" s="11" t="s">
        <v>17</v>
      </c>
      <c r="C298" s="29" t="s">
        <v>720</v>
      </c>
      <c r="D298" s="41">
        <v>8046.6959299999999</v>
      </c>
      <c r="E298" s="41">
        <v>8046.6959299999999</v>
      </c>
      <c r="F298" s="41">
        <v>8046.6959299999999</v>
      </c>
      <c r="G298" s="12">
        <f t="shared" si="36"/>
        <v>0</v>
      </c>
      <c r="H298" s="12">
        <f t="shared" si="37"/>
        <v>0</v>
      </c>
      <c r="I298" s="20">
        <f t="shared" si="38"/>
        <v>100</v>
      </c>
    </row>
    <row r="299" spans="1:10" ht="101.25" customHeight="1">
      <c r="A299" s="39" t="s">
        <v>915</v>
      </c>
      <c r="B299" s="11" t="s">
        <v>17</v>
      </c>
      <c r="C299" s="29" t="s">
        <v>919</v>
      </c>
      <c r="D299" s="41">
        <v>26327.15711</v>
      </c>
      <c r="E299" s="41">
        <v>26327.15711</v>
      </c>
      <c r="F299" s="41">
        <v>26327.15711</v>
      </c>
      <c r="G299" s="12">
        <f t="shared" si="36"/>
        <v>0</v>
      </c>
      <c r="H299" s="12">
        <f t="shared" si="37"/>
        <v>0</v>
      </c>
      <c r="I299" s="20">
        <f t="shared" si="38"/>
        <v>100</v>
      </c>
    </row>
    <row r="300" spans="1:10" ht="77.25" customHeight="1">
      <c r="A300" s="36" t="s">
        <v>718</v>
      </c>
      <c r="B300" s="11" t="s">
        <v>17</v>
      </c>
      <c r="C300" s="29" t="s">
        <v>721</v>
      </c>
      <c r="D300" s="41">
        <v>1423.9813200000001</v>
      </c>
      <c r="E300" s="41">
        <v>1423.9813200000001</v>
      </c>
      <c r="F300" s="41">
        <v>1423.9813200000001</v>
      </c>
      <c r="G300" s="12">
        <f t="shared" si="36"/>
        <v>0</v>
      </c>
      <c r="H300" s="12">
        <f t="shared" si="37"/>
        <v>0</v>
      </c>
      <c r="I300" s="20">
        <f t="shared" si="38"/>
        <v>100</v>
      </c>
    </row>
    <row r="301" spans="1:10" ht="99.75" customHeight="1">
      <c r="A301" s="39" t="s">
        <v>719</v>
      </c>
      <c r="B301" s="11" t="s">
        <v>17</v>
      </c>
      <c r="C301" s="29" t="s">
        <v>722</v>
      </c>
      <c r="D301" s="41">
        <v>15000</v>
      </c>
      <c r="E301" s="41">
        <v>15000</v>
      </c>
      <c r="F301" s="41">
        <v>15000</v>
      </c>
      <c r="G301" s="12">
        <f t="shared" si="36"/>
        <v>0</v>
      </c>
      <c r="H301" s="12">
        <f t="shared" si="37"/>
        <v>0</v>
      </c>
      <c r="I301" s="20">
        <f t="shared" si="38"/>
        <v>100</v>
      </c>
    </row>
    <row r="302" spans="1:10" ht="75.75" customHeight="1">
      <c r="A302" s="36" t="s">
        <v>386</v>
      </c>
      <c r="B302" s="11" t="s">
        <v>17</v>
      </c>
      <c r="C302" s="29" t="s">
        <v>101</v>
      </c>
      <c r="D302" s="41">
        <v>539165.04021999997</v>
      </c>
      <c r="E302" s="41">
        <v>539165.04021999997</v>
      </c>
      <c r="F302" s="41">
        <v>539165.04021999997</v>
      </c>
      <c r="G302" s="12">
        <f t="shared" si="36"/>
        <v>0</v>
      </c>
      <c r="H302" s="12">
        <f t="shared" si="37"/>
        <v>0</v>
      </c>
      <c r="I302" s="20">
        <f t="shared" si="38"/>
        <v>100</v>
      </c>
    </row>
    <row r="303" spans="1:10" ht="167.25" customHeight="1">
      <c r="A303" s="39" t="s">
        <v>916</v>
      </c>
      <c r="B303" s="11" t="s">
        <v>17</v>
      </c>
      <c r="C303" s="29" t="s">
        <v>920</v>
      </c>
      <c r="D303" s="41">
        <v>4104.6731499999996</v>
      </c>
      <c r="E303" s="41">
        <v>4104.6731499999996</v>
      </c>
      <c r="F303" s="41">
        <v>4104.6731499999996</v>
      </c>
      <c r="G303" s="12">
        <f t="shared" si="36"/>
        <v>0</v>
      </c>
      <c r="H303" s="12">
        <f t="shared" si="37"/>
        <v>0</v>
      </c>
      <c r="I303" s="20">
        <f t="shared" si="38"/>
        <v>100</v>
      </c>
    </row>
    <row r="304" spans="1:10" ht="153" customHeight="1">
      <c r="A304" s="39" t="s">
        <v>917</v>
      </c>
      <c r="B304" s="11" t="s">
        <v>17</v>
      </c>
      <c r="C304" s="29" t="s">
        <v>102</v>
      </c>
      <c r="D304" s="41">
        <v>11102.52642</v>
      </c>
      <c r="E304" s="41">
        <v>11102.52642</v>
      </c>
      <c r="F304" s="41">
        <v>11102.52642</v>
      </c>
      <c r="G304" s="12">
        <f t="shared" si="36"/>
        <v>0</v>
      </c>
      <c r="H304" s="12">
        <f t="shared" si="37"/>
        <v>0</v>
      </c>
      <c r="I304" s="20">
        <f t="shared" si="38"/>
        <v>100</v>
      </c>
    </row>
    <row r="305" spans="1:9" ht="90.75" customHeight="1">
      <c r="A305" s="36" t="s">
        <v>549</v>
      </c>
      <c r="B305" s="11" t="s">
        <v>17</v>
      </c>
      <c r="C305" s="29" t="s">
        <v>103</v>
      </c>
      <c r="D305" s="41">
        <v>1961.38419</v>
      </c>
      <c r="E305" s="41">
        <v>1961.38419</v>
      </c>
      <c r="F305" s="41">
        <v>1961.38419</v>
      </c>
      <c r="G305" s="12">
        <f t="shared" si="36"/>
        <v>0</v>
      </c>
      <c r="H305" s="12">
        <f t="shared" si="37"/>
        <v>0</v>
      </c>
      <c r="I305" s="20">
        <f t="shared" si="38"/>
        <v>100</v>
      </c>
    </row>
    <row r="306" spans="1:9" ht="90.75" customHeight="1">
      <c r="A306" s="36" t="s">
        <v>550</v>
      </c>
      <c r="B306" s="11" t="s">
        <v>17</v>
      </c>
      <c r="C306" s="29" t="s">
        <v>104</v>
      </c>
      <c r="D306" s="41">
        <v>1089.67517</v>
      </c>
      <c r="E306" s="41">
        <v>1089.67517</v>
      </c>
      <c r="F306" s="41">
        <v>1089.67517</v>
      </c>
      <c r="G306" s="12">
        <f t="shared" si="36"/>
        <v>0</v>
      </c>
      <c r="H306" s="12">
        <f t="shared" si="37"/>
        <v>0</v>
      </c>
      <c r="I306" s="20">
        <f t="shared" si="38"/>
        <v>100</v>
      </c>
    </row>
    <row r="307" spans="1:9" ht="90.75" customHeight="1">
      <c r="A307" s="36" t="s">
        <v>551</v>
      </c>
      <c r="B307" s="11" t="s">
        <v>17</v>
      </c>
      <c r="C307" s="29" t="s">
        <v>105</v>
      </c>
      <c r="D307" s="41">
        <v>1435.40986</v>
      </c>
      <c r="E307" s="41">
        <v>1435.40986</v>
      </c>
      <c r="F307" s="41">
        <v>1435.40986</v>
      </c>
      <c r="G307" s="12">
        <f t="shared" si="36"/>
        <v>0</v>
      </c>
      <c r="H307" s="12">
        <f t="shared" si="37"/>
        <v>0</v>
      </c>
      <c r="I307" s="20">
        <f t="shared" si="38"/>
        <v>100</v>
      </c>
    </row>
    <row r="308" spans="1:9" ht="90.75" customHeight="1">
      <c r="A308" s="36" t="s">
        <v>387</v>
      </c>
      <c r="B308" s="11" t="s">
        <v>17</v>
      </c>
      <c r="C308" s="29" t="s">
        <v>106</v>
      </c>
      <c r="D308" s="41">
        <v>10814.585230000001</v>
      </c>
      <c r="E308" s="41">
        <v>10814.585230000001</v>
      </c>
      <c r="F308" s="41">
        <v>10814.585230000001</v>
      </c>
      <c r="G308" s="12">
        <f t="shared" si="36"/>
        <v>0</v>
      </c>
      <c r="H308" s="12">
        <f t="shared" si="37"/>
        <v>0</v>
      </c>
      <c r="I308" s="20">
        <f t="shared" si="38"/>
        <v>100</v>
      </c>
    </row>
    <row r="309" spans="1:9" ht="90.75" customHeight="1">
      <c r="A309" s="36" t="s">
        <v>552</v>
      </c>
      <c r="B309" s="11" t="s">
        <v>17</v>
      </c>
      <c r="C309" s="29" t="s">
        <v>107</v>
      </c>
      <c r="D309" s="41">
        <v>4039.6372500000002</v>
      </c>
      <c r="E309" s="41">
        <v>4039.6372500000002</v>
      </c>
      <c r="F309" s="41">
        <v>4039.6372500000002</v>
      </c>
      <c r="G309" s="12">
        <f t="shared" si="36"/>
        <v>0</v>
      </c>
      <c r="H309" s="12">
        <f t="shared" si="37"/>
        <v>0</v>
      </c>
      <c r="I309" s="20">
        <f t="shared" si="38"/>
        <v>100</v>
      </c>
    </row>
    <row r="310" spans="1:9" ht="76.5" customHeight="1">
      <c r="A310" s="36" t="s">
        <v>553</v>
      </c>
      <c r="B310" s="11" t="s">
        <v>17</v>
      </c>
      <c r="C310" s="29" t="s">
        <v>108</v>
      </c>
      <c r="D310" s="41">
        <v>1101.50153</v>
      </c>
      <c r="E310" s="41">
        <v>1101.50153</v>
      </c>
      <c r="F310" s="41">
        <v>1101.50153</v>
      </c>
      <c r="G310" s="12">
        <f t="shared" si="36"/>
        <v>0</v>
      </c>
      <c r="H310" s="12">
        <f t="shared" si="37"/>
        <v>0</v>
      </c>
      <c r="I310" s="20">
        <f t="shared" si="38"/>
        <v>100</v>
      </c>
    </row>
    <row r="311" spans="1:9" ht="90.75" customHeight="1">
      <c r="A311" s="36" t="s">
        <v>388</v>
      </c>
      <c r="B311" s="11" t="s">
        <v>17</v>
      </c>
      <c r="C311" s="29" t="s">
        <v>109</v>
      </c>
      <c r="D311" s="41">
        <v>6873.9751399999996</v>
      </c>
      <c r="E311" s="41">
        <v>6873.9751399999996</v>
      </c>
      <c r="F311" s="41">
        <v>6873.9751399999996</v>
      </c>
      <c r="G311" s="12">
        <f t="shared" si="36"/>
        <v>0</v>
      </c>
      <c r="H311" s="12">
        <f t="shared" si="37"/>
        <v>0</v>
      </c>
      <c r="I311" s="20">
        <f t="shared" si="38"/>
        <v>100</v>
      </c>
    </row>
    <row r="312" spans="1:9" s="156" customFormat="1" ht="56.25" customHeight="1">
      <c r="A312" s="169" t="s">
        <v>389</v>
      </c>
      <c r="B312" s="168"/>
      <c r="C312" s="158" t="s">
        <v>98</v>
      </c>
      <c r="D312" s="159">
        <f>D313</f>
        <v>5823.5</v>
      </c>
      <c r="E312" s="159">
        <f>E313</f>
        <v>5823.5</v>
      </c>
      <c r="F312" s="159">
        <f>F313</f>
        <v>5823.5</v>
      </c>
      <c r="G312" s="147">
        <f t="shared" si="36"/>
        <v>0</v>
      </c>
      <c r="H312" s="147">
        <f t="shared" si="37"/>
        <v>0</v>
      </c>
      <c r="I312" s="167">
        <f t="shared" si="38"/>
        <v>100</v>
      </c>
    </row>
    <row r="313" spans="1:9" ht="174" customHeight="1">
      <c r="A313" s="39" t="s">
        <v>390</v>
      </c>
      <c r="B313" s="51">
        <v>441</v>
      </c>
      <c r="C313" s="29" t="s">
        <v>391</v>
      </c>
      <c r="D313" s="41">
        <v>5823.5</v>
      </c>
      <c r="E313" s="41">
        <v>5823.5</v>
      </c>
      <c r="F313" s="41">
        <v>5823.5</v>
      </c>
      <c r="G313" s="13">
        <f t="shared" si="36"/>
        <v>0</v>
      </c>
      <c r="H313" s="12">
        <f t="shared" si="37"/>
        <v>0</v>
      </c>
      <c r="I313" s="20">
        <f t="shared" si="38"/>
        <v>100</v>
      </c>
    </row>
    <row r="314" spans="1:9" s="156" customFormat="1" ht="81.75" customHeight="1">
      <c r="A314" s="157" t="s">
        <v>450</v>
      </c>
      <c r="B314" s="170"/>
      <c r="C314" s="158" t="s">
        <v>451</v>
      </c>
      <c r="D314" s="159">
        <f>SUM(D315:D315)</f>
        <v>2337.4499999999998</v>
      </c>
      <c r="E314" s="159">
        <f>SUM(E315:E315)</f>
        <v>2337.4499999999998</v>
      </c>
      <c r="F314" s="159">
        <f>SUM(F315:F315)</f>
        <v>2337.4499999999998</v>
      </c>
      <c r="G314" s="147">
        <f t="shared" ref="G314:G315" si="42">E314-F314</f>
        <v>0</v>
      </c>
      <c r="H314" s="147">
        <f t="shared" ref="H314:H315" si="43">D314-F314</f>
        <v>0</v>
      </c>
      <c r="I314" s="167">
        <f t="shared" ref="I314:I315" si="44">F314/D314*100</f>
        <v>100</v>
      </c>
    </row>
    <row r="315" spans="1:9" ht="66" customHeight="1">
      <c r="A315" s="203" t="s">
        <v>921</v>
      </c>
      <c r="B315" s="51">
        <v>441</v>
      </c>
      <c r="C315" s="29" t="s">
        <v>555</v>
      </c>
      <c r="D315" s="41">
        <v>2337.4499999999998</v>
      </c>
      <c r="E315" s="41">
        <v>2337.4499999999998</v>
      </c>
      <c r="F315" s="204">
        <v>2337.4499999999998</v>
      </c>
      <c r="G315" s="13">
        <f t="shared" si="42"/>
        <v>0</v>
      </c>
      <c r="H315" s="13">
        <f t="shared" si="43"/>
        <v>0</v>
      </c>
      <c r="I315" s="58">
        <f t="shared" si="44"/>
        <v>100</v>
      </c>
    </row>
    <row r="316" spans="1:9" s="152" customFormat="1" ht="61.5" customHeight="1">
      <c r="A316" s="225" t="s">
        <v>755</v>
      </c>
      <c r="B316" s="228"/>
      <c r="C316" s="228"/>
      <c r="D316" s="228"/>
      <c r="E316" s="228"/>
      <c r="F316" s="228"/>
      <c r="G316" s="228"/>
      <c r="H316" s="228"/>
      <c r="I316" s="228"/>
    </row>
    <row r="317" spans="1:9" s="156" customFormat="1" ht="39" customHeight="1">
      <c r="A317" s="138" t="s">
        <v>1</v>
      </c>
      <c r="B317" s="154"/>
      <c r="C317" s="143" t="s">
        <v>110</v>
      </c>
      <c r="D317" s="141">
        <f>D319+D357+D371</f>
        <v>50797.278520000007</v>
      </c>
      <c r="E317" s="141">
        <f>E319+E357+E371</f>
        <v>50797.278520000007</v>
      </c>
      <c r="F317" s="142">
        <f>F319+F357+F371</f>
        <v>49881.256669999995</v>
      </c>
      <c r="G317" s="141">
        <f t="shared" ref="G317:G370" si="45">E317-F317</f>
        <v>916.02185000001191</v>
      </c>
      <c r="H317" s="141">
        <f t="shared" ref="H317:H370" si="46">D317-F317</f>
        <v>916.02185000001191</v>
      </c>
      <c r="I317" s="141">
        <f t="shared" ref="I317:I370" si="47">F317/D317*100</f>
        <v>98.196710775284245</v>
      </c>
    </row>
    <row r="318" spans="1:9" ht="26.25" customHeight="1">
      <c r="A318" s="5" t="s">
        <v>5</v>
      </c>
      <c r="B318" s="108"/>
      <c r="C318" s="108"/>
      <c r="D318" s="111"/>
      <c r="E318" s="111"/>
      <c r="F318" s="115"/>
      <c r="G318" s="111"/>
      <c r="H318" s="111"/>
      <c r="I318" s="111"/>
    </row>
    <row r="319" spans="1:9" s="149" customFormat="1" ht="63.75" customHeight="1">
      <c r="A319" s="166" t="s">
        <v>19</v>
      </c>
      <c r="B319" s="145"/>
      <c r="C319" s="145" t="s">
        <v>111</v>
      </c>
      <c r="D319" s="147">
        <f>SUM(D320:D356)</f>
        <v>45180.315340000008</v>
      </c>
      <c r="E319" s="147">
        <f>SUM(E320:E356)</f>
        <v>45180.315340000008</v>
      </c>
      <c r="F319" s="147">
        <f>SUM(F320:F356)</f>
        <v>44424.446689999997</v>
      </c>
      <c r="G319" s="147">
        <f t="shared" si="45"/>
        <v>755.86865000001126</v>
      </c>
      <c r="H319" s="147">
        <f t="shared" si="46"/>
        <v>755.86865000001126</v>
      </c>
      <c r="I319" s="147">
        <f t="shared" si="47"/>
        <v>98.326995630039775</v>
      </c>
    </row>
    <row r="320" spans="1:9" ht="127.5" customHeight="1">
      <c r="A320" s="39" t="s">
        <v>556</v>
      </c>
      <c r="B320" s="15" t="s">
        <v>17</v>
      </c>
      <c r="C320" s="29" t="s">
        <v>453</v>
      </c>
      <c r="D320" s="41">
        <v>20</v>
      </c>
      <c r="E320" s="41">
        <v>20</v>
      </c>
      <c r="F320" s="41">
        <v>20</v>
      </c>
      <c r="G320" s="12">
        <f t="shared" si="45"/>
        <v>0</v>
      </c>
      <c r="H320" s="12">
        <f t="shared" si="46"/>
        <v>0</v>
      </c>
      <c r="I320" s="12">
        <f t="shared" si="47"/>
        <v>100</v>
      </c>
    </row>
    <row r="321" spans="1:9" ht="54" customHeight="1">
      <c r="A321" s="36" t="s">
        <v>922</v>
      </c>
      <c r="B321" s="30">
        <v>441</v>
      </c>
      <c r="C321" s="29" t="s">
        <v>923</v>
      </c>
      <c r="D321" s="41">
        <v>118.8</v>
      </c>
      <c r="E321" s="41">
        <v>118.8</v>
      </c>
      <c r="F321" s="41">
        <v>118.8</v>
      </c>
      <c r="G321" s="12">
        <f t="shared" si="45"/>
        <v>0</v>
      </c>
      <c r="H321" s="12">
        <f t="shared" si="46"/>
        <v>0</v>
      </c>
      <c r="I321" s="12">
        <f t="shared" si="47"/>
        <v>100</v>
      </c>
    </row>
    <row r="322" spans="1:9" ht="130.5" customHeight="1">
      <c r="A322" s="39" t="s">
        <v>452</v>
      </c>
      <c r="B322" s="30">
        <v>441</v>
      </c>
      <c r="C322" s="29" t="s">
        <v>454</v>
      </c>
      <c r="D322" s="41">
        <v>0.10100000000000001</v>
      </c>
      <c r="E322" s="41">
        <v>0.10100000000000001</v>
      </c>
      <c r="F322" s="41">
        <v>0.10100000000000001</v>
      </c>
      <c r="G322" s="12">
        <f t="shared" si="45"/>
        <v>0</v>
      </c>
      <c r="H322" s="12">
        <f t="shared" si="46"/>
        <v>0</v>
      </c>
      <c r="I322" s="12">
        <f t="shared" si="47"/>
        <v>100</v>
      </c>
    </row>
    <row r="323" spans="1:9" ht="39" customHeight="1">
      <c r="A323" s="36" t="s">
        <v>61</v>
      </c>
      <c r="B323" s="30">
        <v>441</v>
      </c>
      <c r="C323" s="29" t="s">
        <v>112</v>
      </c>
      <c r="D323" s="41">
        <v>25231.637999999999</v>
      </c>
      <c r="E323" s="41">
        <v>25231.637999999999</v>
      </c>
      <c r="F323" s="41">
        <v>25231.637999999999</v>
      </c>
      <c r="G323" s="12">
        <f t="shared" si="45"/>
        <v>0</v>
      </c>
      <c r="H323" s="12">
        <f t="shared" si="46"/>
        <v>0</v>
      </c>
      <c r="I323" s="12">
        <f t="shared" si="47"/>
        <v>100</v>
      </c>
    </row>
    <row r="324" spans="1:9" ht="37.5" customHeight="1">
      <c r="A324" s="36" t="s">
        <v>61</v>
      </c>
      <c r="B324" s="30">
        <v>441</v>
      </c>
      <c r="C324" s="29" t="s">
        <v>112</v>
      </c>
      <c r="D324" s="41">
        <v>7581.0786399999997</v>
      </c>
      <c r="E324" s="41">
        <v>7581.0786399999997</v>
      </c>
      <c r="F324" s="41">
        <v>7581.0786399999997</v>
      </c>
      <c r="G324" s="12">
        <f t="shared" si="45"/>
        <v>0</v>
      </c>
      <c r="H324" s="12">
        <f t="shared" si="46"/>
        <v>0</v>
      </c>
      <c r="I324" s="12">
        <f t="shared" si="47"/>
        <v>100</v>
      </c>
    </row>
    <row r="325" spans="1:9" ht="39" customHeight="1">
      <c r="A325" s="36" t="s">
        <v>283</v>
      </c>
      <c r="B325" s="30">
        <v>441</v>
      </c>
      <c r="C325" s="29" t="s">
        <v>558</v>
      </c>
      <c r="D325" s="41">
        <v>0.22500000000000001</v>
      </c>
      <c r="E325" s="41">
        <v>0.22500000000000001</v>
      </c>
      <c r="F325" s="41">
        <v>0.22500000000000001</v>
      </c>
      <c r="G325" s="12">
        <v>0</v>
      </c>
      <c r="H325" s="12">
        <f t="shared" si="46"/>
        <v>0</v>
      </c>
      <c r="I325" s="12">
        <f t="shared" si="47"/>
        <v>100</v>
      </c>
    </row>
    <row r="326" spans="1:9" ht="56.25" customHeight="1">
      <c r="A326" s="36" t="s">
        <v>63</v>
      </c>
      <c r="B326" s="15" t="s">
        <v>17</v>
      </c>
      <c r="C326" s="29" t="s">
        <v>113</v>
      </c>
      <c r="D326" s="41">
        <v>223.82060999999999</v>
      </c>
      <c r="E326" s="41">
        <v>223.82060999999999</v>
      </c>
      <c r="F326" s="41">
        <v>223.82060999999999</v>
      </c>
      <c r="G326" s="12">
        <f t="shared" ref="G326:G356" si="48">E326-F326</f>
        <v>0</v>
      </c>
      <c r="H326" s="12">
        <f t="shared" si="46"/>
        <v>0</v>
      </c>
      <c r="I326" s="12">
        <f t="shared" ref="I326:I353" si="49">F326/D326*100</f>
        <v>100</v>
      </c>
    </row>
    <row r="327" spans="1:9" ht="76.5" customHeight="1">
      <c r="A327" s="36" t="s">
        <v>810</v>
      </c>
      <c r="B327" s="15" t="s">
        <v>17</v>
      </c>
      <c r="C327" s="29" t="s">
        <v>559</v>
      </c>
      <c r="D327" s="41">
        <v>72.522620000000003</v>
      </c>
      <c r="E327" s="41">
        <v>72.522620000000003</v>
      </c>
      <c r="F327" s="41">
        <v>72.522620000000003</v>
      </c>
      <c r="G327" s="12">
        <f t="shared" si="48"/>
        <v>0</v>
      </c>
      <c r="H327" s="12">
        <f t="shared" ref="H327:H356" si="50">D327-F327</f>
        <v>0</v>
      </c>
      <c r="I327" s="12">
        <f t="shared" si="49"/>
        <v>100</v>
      </c>
    </row>
    <row r="328" spans="1:9" ht="81" customHeight="1">
      <c r="A328" s="36" t="s">
        <v>810</v>
      </c>
      <c r="B328" s="15" t="s">
        <v>17</v>
      </c>
      <c r="C328" s="29" t="s">
        <v>559</v>
      </c>
      <c r="D328" s="41">
        <v>21.901789999999998</v>
      </c>
      <c r="E328" s="41">
        <v>21.901789999999998</v>
      </c>
      <c r="F328" s="41">
        <v>21.901789999999998</v>
      </c>
      <c r="G328" s="12">
        <f t="shared" si="48"/>
        <v>0</v>
      </c>
      <c r="H328" s="12">
        <f t="shared" si="50"/>
        <v>0</v>
      </c>
      <c r="I328" s="12">
        <f t="shared" si="49"/>
        <v>100</v>
      </c>
    </row>
    <row r="329" spans="1:9" ht="60" customHeight="1">
      <c r="A329" s="36" t="s">
        <v>537</v>
      </c>
      <c r="B329" s="15" t="s">
        <v>17</v>
      </c>
      <c r="C329" s="29" t="s">
        <v>560</v>
      </c>
      <c r="D329" s="41">
        <v>469.65949999999998</v>
      </c>
      <c r="E329" s="41">
        <v>469.65949999999998</v>
      </c>
      <c r="F329" s="41">
        <v>469.65949999999998</v>
      </c>
      <c r="G329" s="12">
        <f t="shared" si="48"/>
        <v>0</v>
      </c>
      <c r="H329" s="12">
        <f t="shared" si="50"/>
        <v>0</v>
      </c>
      <c r="I329" s="12">
        <f t="shared" si="49"/>
        <v>100</v>
      </c>
    </row>
    <row r="330" spans="1:9" ht="60" customHeight="1">
      <c r="A330" s="36" t="s">
        <v>537</v>
      </c>
      <c r="B330" s="15" t="s">
        <v>17</v>
      </c>
      <c r="C330" s="29" t="s">
        <v>560</v>
      </c>
      <c r="D330" s="41">
        <v>96.61</v>
      </c>
      <c r="E330" s="41">
        <v>96.61</v>
      </c>
      <c r="F330" s="41">
        <v>96.61</v>
      </c>
      <c r="G330" s="12">
        <f t="shared" si="48"/>
        <v>0</v>
      </c>
      <c r="H330" s="12">
        <f t="shared" si="50"/>
        <v>0</v>
      </c>
      <c r="I330" s="12">
        <f t="shared" si="49"/>
        <v>100</v>
      </c>
    </row>
    <row r="331" spans="1:9" ht="30.75" customHeight="1">
      <c r="A331" s="36" t="s">
        <v>65</v>
      </c>
      <c r="B331" s="15" t="s">
        <v>17</v>
      </c>
      <c r="C331" s="29" t="s">
        <v>114</v>
      </c>
      <c r="D331" s="41">
        <v>517.68236999999999</v>
      </c>
      <c r="E331" s="41">
        <v>517.68236999999999</v>
      </c>
      <c r="F331" s="41">
        <v>469.43157000000002</v>
      </c>
      <c r="G331" s="12">
        <f t="shared" si="48"/>
        <v>48.25079999999997</v>
      </c>
      <c r="H331" s="12">
        <f t="shared" si="50"/>
        <v>48.25079999999997</v>
      </c>
      <c r="I331" s="12">
        <f t="shared" si="49"/>
        <v>90.679458525891093</v>
      </c>
    </row>
    <row r="332" spans="1:9" ht="30.75" customHeight="1">
      <c r="A332" s="36" t="s">
        <v>69</v>
      </c>
      <c r="B332" s="15" t="s">
        <v>17</v>
      </c>
      <c r="C332" s="29" t="s">
        <v>115</v>
      </c>
      <c r="D332" s="41">
        <v>1.1259300000000001</v>
      </c>
      <c r="E332" s="41">
        <v>1.1259300000000001</v>
      </c>
      <c r="F332" s="41">
        <v>1.1259300000000001</v>
      </c>
      <c r="G332" s="12">
        <f t="shared" si="48"/>
        <v>0</v>
      </c>
      <c r="H332" s="12">
        <f t="shared" si="50"/>
        <v>0</v>
      </c>
      <c r="I332" s="12">
        <f t="shared" si="49"/>
        <v>100</v>
      </c>
    </row>
    <row r="333" spans="1:9" ht="30.75" customHeight="1">
      <c r="A333" s="36" t="s">
        <v>69</v>
      </c>
      <c r="B333" s="15" t="s">
        <v>17</v>
      </c>
      <c r="C333" s="29" t="s">
        <v>115</v>
      </c>
      <c r="D333" s="41">
        <v>769.90534000000002</v>
      </c>
      <c r="E333" s="41">
        <v>769.90534000000002</v>
      </c>
      <c r="F333" s="41">
        <v>741.77931999999998</v>
      </c>
      <c r="G333" s="12">
        <f t="shared" si="48"/>
        <v>28.12602000000004</v>
      </c>
      <c r="H333" s="12">
        <f t="shared" si="50"/>
        <v>28.12602000000004</v>
      </c>
      <c r="I333" s="12">
        <f t="shared" si="49"/>
        <v>96.346821026075744</v>
      </c>
    </row>
    <row r="334" spans="1:9" ht="30.75" customHeight="1">
      <c r="A334" s="36" t="s">
        <v>47</v>
      </c>
      <c r="B334" s="15" t="s">
        <v>17</v>
      </c>
      <c r="C334" s="29" t="s">
        <v>116</v>
      </c>
      <c r="D334" s="41">
        <v>20.143999999999998</v>
      </c>
      <c r="E334" s="41">
        <v>20.143999999999998</v>
      </c>
      <c r="F334" s="41">
        <v>20.143999999999998</v>
      </c>
      <c r="G334" s="12">
        <f t="shared" si="48"/>
        <v>0</v>
      </c>
      <c r="H334" s="12">
        <f t="shared" si="50"/>
        <v>0</v>
      </c>
      <c r="I334" s="12">
        <f t="shared" si="49"/>
        <v>100</v>
      </c>
    </row>
    <row r="335" spans="1:9" ht="30.75" customHeight="1">
      <c r="A335" s="36" t="s">
        <v>380</v>
      </c>
      <c r="B335" s="15" t="s">
        <v>17</v>
      </c>
      <c r="C335" s="29" t="s">
        <v>392</v>
      </c>
      <c r="D335" s="41">
        <v>65.229600000000005</v>
      </c>
      <c r="E335" s="41">
        <v>65.229600000000005</v>
      </c>
      <c r="F335" s="41">
        <v>56.805599999999998</v>
      </c>
      <c r="G335" s="12">
        <f t="shared" si="48"/>
        <v>8.4240000000000066</v>
      </c>
      <c r="H335" s="12">
        <f t="shared" si="50"/>
        <v>8.4240000000000066</v>
      </c>
      <c r="I335" s="12">
        <f t="shared" si="49"/>
        <v>87.085617572390433</v>
      </c>
    </row>
    <row r="336" spans="1:9" ht="30.75" customHeight="1">
      <c r="A336" s="36" t="s">
        <v>71</v>
      </c>
      <c r="B336" s="15" t="s">
        <v>17</v>
      </c>
      <c r="C336" s="29" t="s">
        <v>117</v>
      </c>
      <c r="D336" s="41">
        <v>47.942</v>
      </c>
      <c r="E336" s="41">
        <v>47.942</v>
      </c>
      <c r="F336" s="41">
        <v>47.942</v>
      </c>
      <c r="G336" s="12">
        <f t="shared" si="48"/>
        <v>0</v>
      </c>
      <c r="H336" s="12">
        <f t="shared" si="50"/>
        <v>0</v>
      </c>
      <c r="I336" s="12">
        <f t="shared" si="49"/>
        <v>100</v>
      </c>
    </row>
    <row r="337" spans="1:9" ht="30.75" customHeight="1">
      <c r="A337" s="36" t="s">
        <v>71</v>
      </c>
      <c r="B337" s="15" t="s">
        <v>17</v>
      </c>
      <c r="C337" s="29" t="s">
        <v>117</v>
      </c>
      <c r="D337" s="41">
        <v>533.95029999999997</v>
      </c>
      <c r="E337" s="41">
        <v>533.95029999999997</v>
      </c>
      <c r="F337" s="41">
        <v>515.64670000000001</v>
      </c>
      <c r="G337" s="12">
        <f t="shared" si="48"/>
        <v>18.30359999999996</v>
      </c>
      <c r="H337" s="12">
        <f t="shared" si="50"/>
        <v>18.30359999999996</v>
      </c>
      <c r="I337" s="12">
        <f t="shared" si="49"/>
        <v>96.572040506391716</v>
      </c>
    </row>
    <row r="338" spans="1:9" ht="30.75" customHeight="1">
      <c r="A338" s="36" t="s">
        <v>71</v>
      </c>
      <c r="B338" s="15" t="s">
        <v>17</v>
      </c>
      <c r="C338" s="29" t="s">
        <v>117</v>
      </c>
      <c r="D338" s="41">
        <v>26.83296</v>
      </c>
      <c r="E338" s="41">
        <v>26.83296</v>
      </c>
      <c r="F338" s="41">
        <v>26.83296</v>
      </c>
      <c r="G338" s="12">
        <f t="shared" si="48"/>
        <v>0</v>
      </c>
      <c r="H338" s="12">
        <f t="shared" si="50"/>
        <v>0</v>
      </c>
      <c r="I338" s="12">
        <f t="shared" si="49"/>
        <v>100</v>
      </c>
    </row>
    <row r="339" spans="1:9" ht="30.75" customHeight="1">
      <c r="A339" s="36" t="s">
        <v>73</v>
      </c>
      <c r="B339" s="15" t="s">
        <v>17</v>
      </c>
      <c r="C339" s="29" t="s">
        <v>455</v>
      </c>
      <c r="D339" s="41">
        <v>911.99021000000005</v>
      </c>
      <c r="E339" s="41">
        <v>911.99021000000005</v>
      </c>
      <c r="F339" s="41">
        <v>488.20332999999999</v>
      </c>
      <c r="G339" s="12">
        <f t="shared" si="48"/>
        <v>423.78688000000005</v>
      </c>
      <c r="H339" s="12">
        <f t="shared" si="50"/>
        <v>423.78688000000005</v>
      </c>
      <c r="I339" s="12">
        <f t="shared" si="49"/>
        <v>53.531641529353692</v>
      </c>
    </row>
    <row r="340" spans="1:9" ht="45" customHeight="1">
      <c r="A340" s="36" t="s">
        <v>75</v>
      </c>
      <c r="B340" s="15" t="s">
        <v>17</v>
      </c>
      <c r="C340" s="29" t="s">
        <v>118</v>
      </c>
      <c r="D340" s="41">
        <v>1196.62175</v>
      </c>
      <c r="E340" s="41">
        <v>1196.62175</v>
      </c>
      <c r="F340" s="41">
        <v>1017.62175</v>
      </c>
      <c r="G340" s="12">
        <f t="shared" si="48"/>
        <v>179</v>
      </c>
      <c r="H340" s="12">
        <f t="shared" si="50"/>
        <v>179</v>
      </c>
      <c r="I340" s="12">
        <f t="shared" si="49"/>
        <v>85.041221254753225</v>
      </c>
    </row>
    <row r="341" spans="1:9" ht="128.25" customHeight="1">
      <c r="A341" s="39" t="s">
        <v>828</v>
      </c>
      <c r="B341" s="15" t="s">
        <v>17</v>
      </c>
      <c r="C341" s="29" t="s">
        <v>561</v>
      </c>
      <c r="D341" s="41">
        <v>1740.9780000000001</v>
      </c>
      <c r="E341" s="41">
        <v>1740.9780000000001</v>
      </c>
      <c r="F341" s="41">
        <v>1740.9780000000001</v>
      </c>
      <c r="G341" s="12">
        <f t="shared" si="48"/>
        <v>0</v>
      </c>
      <c r="H341" s="12">
        <f t="shared" si="50"/>
        <v>0</v>
      </c>
      <c r="I341" s="12">
        <f t="shared" si="49"/>
        <v>100</v>
      </c>
    </row>
    <row r="342" spans="1:9" ht="128.25" customHeight="1">
      <c r="A342" s="39" t="s">
        <v>828</v>
      </c>
      <c r="B342" s="15" t="s">
        <v>17</v>
      </c>
      <c r="C342" s="29" t="s">
        <v>561</v>
      </c>
      <c r="D342" s="41">
        <v>525.77540999999997</v>
      </c>
      <c r="E342" s="41">
        <v>525.77540999999997</v>
      </c>
      <c r="F342" s="41">
        <v>525.77540999999997</v>
      </c>
      <c r="G342" s="12">
        <f t="shared" si="48"/>
        <v>0</v>
      </c>
      <c r="H342" s="12">
        <f t="shared" si="50"/>
        <v>0</v>
      </c>
      <c r="I342" s="12">
        <f t="shared" si="49"/>
        <v>100</v>
      </c>
    </row>
    <row r="343" spans="1:9" ht="69.75" customHeight="1">
      <c r="A343" s="36" t="s">
        <v>557</v>
      </c>
      <c r="B343" s="15" t="s">
        <v>17</v>
      </c>
      <c r="C343" s="29" t="s">
        <v>562</v>
      </c>
      <c r="D343" s="41">
        <v>50</v>
      </c>
      <c r="E343" s="41">
        <v>50</v>
      </c>
      <c r="F343" s="41">
        <v>50</v>
      </c>
      <c r="G343" s="12">
        <f t="shared" si="48"/>
        <v>0</v>
      </c>
      <c r="H343" s="12">
        <f t="shared" si="50"/>
        <v>0</v>
      </c>
      <c r="I343" s="12">
        <f t="shared" si="49"/>
        <v>100</v>
      </c>
    </row>
    <row r="344" spans="1:9" ht="76.5" customHeight="1">
      <c r="A344" s="36" t="s">
        <v>557</v>
      </c>
      <c r="B344" s="15" t="s">
        <v>17</v>
      </c>
      <c r="C344" s="29" t="s">
        <v>562</v>
      </c>
      <c r="D344" s="41">
        <v>0.04</v>
      </c>
      <c r="E344" s="41">
        <v>0.04</v>
      </c>
      <c r="F344" s="41">
        <v>0.04</v>
      </c>
      <c r="G344" s="12">
        <f t="shared" si="48"/>
        <v>0</v>
      </c>
      <c r="H344" s="12">
        <f t="shared" si="50"/>
        <v>0</v>
      </c>
      <c r="I344" s="12">
        <f t="shared" si="49"/>
        <v>100</v>
      </c>
    </row>
    <row r="345" spans="1:9" ht="39" customHeight="1">
      <c r="A345" s="36" t="s">
        <v>61</v>
      </c>
      <c r="B345" s="15" t="s">
        <v>17</v>
      </c>
      <c r="C345" s="29" t="s">
        <v>924</v>
      </c>
      <c r="D345" s="41">
        <v>1784.40498</v>
      </c>
      <c r="E345" s="41">
        <v>1784.40498</v>
      </c>
      <c r="F345" s="41">
        <v>1784.40498</v>
      </c>
      <c r="G345" s="12">
        <f t="shared" si="48"/>
        <v>0</v>
      </c>
      <c r="H345" s="12">
        <f t="shared" si="50"/>
        <v>0</v>
      </c>
      <c r="I345" s="12"/>
    </row>
    <row r="346" spans="1:9" ht="39" customHeight="1">
      <c r="A346" s="36" t="s">
        <v>61</v>
      </c>
      <c r="B346" s="15" t="s">
        <v>17</v>
      </c>
      <c r="C346" s="29" t="s">
        <v>924</v>
      </c>
      <c r="D346" s="41">
        <v>538.34487000000001</v>
      </c>
      <c r="E346" s="41">
        <v>538.34487000000001</v>
      </c>
      <c r="F346" s="41">
        <v>538.34487000000001</v>
      </c>
      <c r="G346" s="12">
        <f t="shared" si="48"/>
        <v>0</v>
      </c>
      <c r="H346" s="12">
        <f t="shared" si="50"/>
        <v>0</v>
      </c>
      <c r="I346" s="12"/>
    </row>
    <row r="347" spans="1:9" ht="39" customHeight="1">
      <c r="A347" s="36" t="s">
        <v>63</v>
      </c>
      <c r="B347" s="15" t="s">
        <v>17</v>
      </c>
      <c r="C347" s="29" t="s">
        <v>925</v>
      </c>
      <c r="D347" s="41">
        <v>16.399999999999999</v>
      </c>
      <c r="E347" s="41">
        <v>16.399999999999999</v>
      </c>
      <c r="F347" s="41">
        <v>16.399999999999999</v>
      </c>
      <c r="G347" s="12">
        <f t="shared" si="48"/>
        <v>0</v>
      </c>
      <c r="H347" s="12">
        <f t="shared" si="50"/>
        <v>0</v>
      </c>
      <c r="I347" s="12"/>
    </row>
    <row r="348" spans="1:9" ht="95.25" customHeight="1">
      <c r="A348" s="36" t="s">
        <v>810</v>
      </c>
      <c r="B348" s="15" t="s">
        <v>17</v>
      </c>
      <c r="C348" s="29" t="s">
        <v>926</v>
      </c>
      <c r="D348" s="41">
        <v>192.28948</v>
      </c>
      <c r="E348" s="41">
        <v>192.28948</v>
      </c>
      <c r="F348" s="41">
        <v>192.28948</v>
      </c>
      <c r="G348" s="12">
        <f t="shared" si="48"/>
        <v>0</v>
      </c>
      <c r="H348" s="12">
        <f t="shared" si="50"/>
        <v>0</v>
      </c>
      <c r="I348" s="12"/>
    </row>
    <row r="349" spans="1:9" ht="87.75" customHeight="1">
      <c r="A349" s="36" t="s">
        <v>810</v>
      </c>
      <c r="B349" s="15" t="s">
        <v>17</v>
      </c>
      <c r="C349" s="29" t="s">
        <v>926</v>
      </c>
      <c r="D349" s="41">
        <v>58.07141</v>
      </c>
      <c r="E349" s="41">
        <v>58.07141</v>
      </c>
      <c r="F349" s="41">
        <v>58.07141</v>
      </c>
      <c r="G349" s="12">
        <f t="shared" si="48"/>
        <v>0</v>
      </c>
      <c r="H349" s="12">
        <f t="shared" si="50"/>
        <v>0</v>
      </c>
      <c r="I349" s="12"/>
    </row>
    <row r="350" spans="1:9" ht="33" customHeight="1">
      <c r="A350" s="36" t="s">
        <v>65</v>
      </c>
      <c r="B350" s="15" t="s">
        <v>17</v>
      </c>
      <c r="C350" s="29" t="s">
        <v>927</v>
      </c>
      <c r="D350" s="41">
        <v>52.392000000000003</v>
      </c>
      <c r="E350" s="41">
        <v>52.392000000000003</v>
      </c>
      <c r="F350" s="41">
        <v>48.026000000000003</v>
      </c>
      <c r="G350" s="12">
        <f t="shared" si="48"/>
        <v>4.3659999999999997</v>
      </c>
      <c r="H350" s="12">
        <f t="shared" si="50"/>
        <v>4.3659999999999997</v>
      </c>
      <c r="I350" s="12"/>
    </row>
    <row r="351" spans="1:9" ht="33" customHeight="1">
      <c r="A351" s="36" t="s">
        <v>69</v>
      </c>
      <c r="B351" s="15" t="s">
        <v>17</v>
      </c>
      <c r="C351" s="29" t="s">
        <v>928</v>
      </c>
      <c r="D351" s="41">
        <v>55.225639999999999</v>
      </c>
      <c r="E351" s="41">
        <v>55.225639999999999</v>
      </c>
      <c r="F351" s="41">
        <v>55.225639999999999</v>
      </c>
      <c r="G351" s="12">
        <f t="shared" si="48"/>
        <v>0</v>
      </c>
      <c r="H351" s="12">
        <f t="shared" si="50"/>
        <v>0</v>
      </c>
      <c r="I351" s="12"/>
    </row>
    <row r="352" spans="1:9" ht="33" customHeight="1">
      <c r="A352" s="36" t="s">
        <v>69</v>
      </c>
      <c r="B352" s="15" t="s">
        <v>17</v>
      </c>
      <c r="C352" s="29" t="s">
        <v>928</v>
      </c>
      <c r="D352" s="41">
        <v>1602.0174300000001</v>
      </c>
      <c r="E352" s="41">
        <v>1602.0174300000001</v>
      </c>
      <c r="F352" s="41">
        <v>1562.3140800000001</v>
      </c>
      <c r="G352" s="12">
        <f t="shared" si="48"/>
        <v>39.70335</v>
      </c>
      <c r="H352" s="12">
        <f t="shared" si="50"/>
        <v>39.70335</v>
      </c>
      <c r="I352" s="12"/>
    </row>
    <row r="353" spans="1:11" ht="33" customHeight="1">
      <c r="A353" s="36" t="s">
        <v>380</v>
      </c>
      <c r="B353" s="15" t="s">
        <v>17</v>
      </c>
      <c r="C353" s="29" t="s">
        <v>929</v>
      </c>
      <c r="D353" s="41">
        <v>311.21384</v>
      </c>
      <c r="E353" s="41">
        <v>311.21384</v>
      </c>
      <c r="F353" s="41">
        <v>311.21384</v>
      </c>
      <c r="G353" s="12">
        <f t="shared" si="48"/>
        <v>0</v>
      </c>
      <c r="H353" s="12">
        <f t="shared" si="50"/>
        <v>0</v>
      </c>
      <c r="I353" s="12">
        <f t="shared" si="49"/>
        <v>100</v>
      </c>
    </row>
    <row r="354" spans="1:11" ht="33" customHeight="1">
      <c r="A354" s="36" t="s">
        <v>71</v>
      </c>
      <c r="B354" s="15" t="s">
        <v>17</v>
      </c>
      <c r="C354" s="29" t="s">
        <v>930</v>
      </c>
      <c r="D354" s="41">
        <v>130.92240000000001</v>
      </c>
      <c r="E354" s="41">
        <v>130.92240000000001</v>
      </c>
      <c r="F354" s="41">
        <v>125.01439999999999</v>
      </c>
      <c r="G354" s="12">
        <f t="shared" si="48"/>
        <v>5.9080000000000155</v>
      </c>
      <c r="H354" s="12">
        <f t="shared" si="50"/>
        <v>5.9080000000000155</v>
      </c>
      <c r="I354" s="12"/>
    </row>
    <row r="355" spans="1:11" ht="138" customHeight="1">
      <c r="A355" s="39" t="s">
        <v>828</v>
      </c>
      <c r="B355" s="15" t="s">
        <v>17</v>
      </c>
      <c r="C355" s="29" t="s">
        <v>931</v>
      </c>
      <c r="D355" s="41">
        <v>149.3535</v>
      </c>
      <c r="E355" s="41">
        <v>149.3535</v>
      </c>
      <c r="F355" s="41">
        <v>149.3535</v>
      </c>
      <c r="G355" s="12">
        <f t="shared" si="48"/>
        <v>0</v>
      </c>
      <c r="H355" s="12">
        <f t="shared" si="50"/>
        <v>0</v>
      </c>
      <c r="I355" s="12"/>
    </row>
    <row r="356" spans="1:11" ht="119.25" customHeight="1">
      <c r="A356" s="39" t="s">
        <v>828</v>
      </c>
      <c r="B356" s="15" t="s">
        <v>17</v>
      </c>
      <c r="C356" s="29" t="s">
        <v>931</v>
      </c>
      <c r="D356" s="41">
        <v>45.104759999999999</v>
      </c>
      <c r="E356" s="41">
        <v>45.104759999999999</v>
      </c>
      <c r="F356" s="41">
        <v>45.104759999999999</v>
      </c>
      <c r="G356" s="12">
        <f t="shared" si="48"/>
        <v>0</v>
      </c>
      <c r="H356" s="12">
        <f t="shared" si="50"/>
        <v>0</v>
      </c>
      <c r="I356" s="12"/>
    </row>
    <row r="357" spans="1:11" s="149" customFormat="1" ht="60.75" customHeight="1">
      <c r="A357" s="166" t="s">
        <v>120</v>
      </c>
      <c r="B357" s="150"/>
      <c r="C357" s="145" t="s">
        <v>119</v>
      </c>
      <c r="D357" s="147">
        <f>SUM(D358:D370)</f>
        <v>5285.2618199999988</v>
      </c>
      <c r="E357" s="147">
        <f>SUM(E358:E370)</f>
        <v>5285.2618199999988</v>
      </c>
      <c r="F357" s="147">
        <f>SUM(F358:F370)</f>
        <v>5125.1086199999991</v>
      </c>
      <c r="G357" s="147">
        <f t="shared" si="45"/>
        <v>160.15319999999974</v>
      </c>
      <c r="H357" s="147">
        <f t="shared" si="46"/>
        <v>160.15319999999974</v>
      </c>
      <c r="I357" s="147">
        <f t="shared" si="47"/>
        <v>96.969815205862403</v>
      </c>
      <c r="K357" s="171"/>
    </row>
    <row r="358" spans="1:11" ht="102.75" customHeight="1">
      <c r="A358" s="39" t="s">
        <v>932</v>
      </c>
      <c r="B358" s="14" t="s">
        <v>17</v>
      </c>
      <c r="C358" s="29" t="s">
        <v>121</v>
      </c>
      <c r="D358" s="41">
        <v>1382.4</v>
      </c>
      <c r="E358" s="41">
        <v>1382.4</v>
      </c>
      <c r="F358" s="41">
        <v>1238.28701</v>
      </c>
      <c r="G358" s="12">
        <f t="shared" si="45"/>
        <v>144.11299000000008</v>
      </c>
      <c r="H358" s="12">
        <f t="shared" si="46"/>
        <v>144.11299000000008</v>
      </c>
      <c r="I358" s="12">
        <f t="shared" si="47"/>
        <v>89.575159866898147</v>
      </c>
      <c r="K358" s="116"/>
    </row>
    <row r="359" spans="1:11" ht="24.75" customHeight="1">
      <c r="A359" s="36" t="s">
        <v>933</v>
      </c>
      <c r="B359" s="14" t="s">
        <v>17</v>
      </c>
      <c r="C359" s="29" t="s">
        <v>939</v>
      </c>
      <c r="D359" s="41">
        <v>562</v>
      </c>
      <c r="E359" s="41">
        <v>562</v>
      </c>
      <c r="F359" s="41">
        <v>562</v>
      </c>
      <c r="G359" s="12">
        <f t="shared" si="45"/>
        <v>0</v>
      </c>
      <c r="H359" s="12">
        <f t="shared" si="46"/>
        <v>0</v>
      </c>
      <c r="I359" s="12">
        <f t="shared" si="47"/>
        <v>100</v>
      </c>
      <c r="K359" s="116"/>
    </row>
    <row r="360" spans="1:11" ht="38.25" customHeight="1">
      <c r="A360" s="36" t="s">
        <v>934</v>
      </c>
      <c r="B360" s="31">
        <v>441</v>
      </c>
      <c r="C360" s="29" t="s">
        <v>940</v>
      </c>
      <c r="D360" s="41">
        <v>220.8</v>
      </c>
      <c r="E360" s="41">
        <v>220.8</v>
      </c>
      <c r="F360" s="41">
        <v>220.8</v>
      </c>
      <c r="G360" s="12">
        <f t="shared" si="45"/>
        <v>0</v>
      </c>
      <c r="H360" s="12">
        <f t="shared" si="46"/>
        <v>0</v>
      </c>
      <c r="I360" s="12">
        <f t="shared" si="47"/>
        <v>100</v>
      </c>
      <c r="K360" s="116"/>
    </row>
    <row r="361" spans="1:11" ht="55.5" customHeight="1">
      <c r="A361" s="36" t="s">
        <v>935</v>
      </c>
      <c r="B361" s="14" t="s">
        <v>17</v>
      </c>
      <c r="C361" s="29" t="s">
        <v>941</v>
      </c>
      <c r="D361" s="41">
        <v>477.27800000000002</v>
      </c>
      <c r="E361" s="41">
        <v>477.27800000000002</v>
      </c>
      <c r="F361" s="41">
        <v>477.27800000000002</v>
      </c>
      <c r="G361" s="12">
        <f t="shared" si="45"/>
        <v>0</v>
      </c>
      <c r="H361" s="12">
        <f t="shared" si="46"/>
        <v>0</v>
      </c>
      <c r="I361" s="12">
        <f t="shared" si="47"/>
        <v>100</v>
      </c>
      <c r="K361" s="116"/>
    </row>
    <row r="362" spans="1:11" ht="36.75" customHeight="1">
      <c r="A362" s="36" t="s">
        <v>936</v>
      </c>
      <c r="B362" s="14" t="s">
        <v>17</v>
      </c>
      <c r="C362" s="29" t="s">
        <v>942</v>
      </c>
      <c r="D362" s="41">
        <v>1864.7748999999999</v>
      </c>
      <c r="E362" s="41">
        <v>1864.7748999999999</v>
      </c>
      <c r="F362" s="41">
        <v>1864.7748999999999</v>
      </c>
      <c r="G362" s="12">
        <f t="shared" si="45"/>
        <v>0</v>
      </c>
      <c r="H362" s="12">
        <f t="shared" si="46"/>
        <v>0</v>
      </c>
      <c r="I362" s="12">
        <f t="shared" si="47"/>
        <v>100</v>
      </c>
      <c r="K362" s="116"/>
    </row>
    <row r="363" spans="1:11" ht="35.25" customHeight="1">
      <c r="A363" s="36" t="s">
        <v>393</v>
      </c>
      <c r="B363" s="14" t="s">
        <v>17</v>
      </c>
      <c r="C363" s="29" t="s">
        <v>396</v>
      </c>
      <c r="D363" s="41">
        <v>0.1426</v>
      </c>
      <c r="E363" s="41">
        <v>0.1426</v>
      </c>
      <c r="F363" s="41">
        <v>0.1426</v>
      </c>
      <c r="G363" s="12">
        <f t="shared" si="45"/>
        <v>0</v>
      </c>
      <c r="H363" s="12">
        <f t="shared" si="46"/>
        <v>0</v>
      </c>
      <c r="I363" s="12">
        <f t="shared" si="47"/>
        <v>100</v>
      </c>
      <c r="K363" s="116"/>
    </row>
    <row r="364" spans="1:11" ht="40.5" customHeight="1">
      <c r="A364" s="36" t="s">
        <v>394</v>
      </c>
      <c r="B364" s="14" t="s">
        <v>17</v>
      </c>
      <c r="C364" s="29" t="s">
        <v>122</v>
      </c>
      <c r="D364" s="41">
        <v>100</v>
      </c>
      <c r="E364" s="41">
        <v>100</v>
      </c>
      <c r="F364" s="41">
        <v>100</v>
      </c>
      <c r="G364" s="12">
        <v>0</v>
      </c>
      <c r="H364" s="12">
        <f t="shared" si="46"/>
        <v>0</v>
      </c>
      <c r="I364" s="12">
        <f t="shared" si="47"/>
        <v>100</v>
      </c>
      <c r="K364" s="116"/>
    </row>
    <row r="365" spans="1:11" ht="37.5" customHeight="1">
      <c r="A365" s="36" t="s">
        <v>563</v>
      </c>
      <c r="B365" s="14" t="s">
        <v>17</v>
      </c>
      <c r="C365" s="29" t="s">
        <v>123</v>
      </c>
      <c r="D365" s="41">
        <v>131.5692</v>
      </c>
      <c r="E365" s="41">
        <v>131.5692</v>
      </c>
      <c r="F365" s="41">
        <v>131.5692</v>
      </c>
      <c r="G365" s="12">
        <f t="shared" si="45"/>
        <v>0</v>
      </c>
      <c r="H365" s="12">
        <f t="shared" si="46"/>
        <v>0</v>
      </c>
      <c r="I365" s="12">
        <f t="shared" si="47"/>
        <v>100</v>
      </c>
      <c r="K365" s="116"/>
    </row>
    <row r="366" spans="1:11" ht="37.5" customHeight="1">
      <c r="A366" s="36" t="s">
        <v>354</v>
      </c>
      <c r="B366" s="14" t="s">
        <v>17</v>
      </c>
      <c r="C366" s="29" t="s">
        <v>355</v>
      </c>
      <c r="D366" s="41">
        <v>18.096</v>
      </c>
      <c r="E366" s="41">
        <v>18.096</v>
      </c>
      <c r="F366" s="41">
        <v>18.096</v>
      </c>
      <c r="G366" s="12">
        <f t="shared" si="45"/>
        <v>0</v>
      </c>
      <c r="H366" s="12">
        <f t="shared" si="46"/>
        <v>0</v>
      </c>
      <c r="I366" s="12">
        <f t="shared" si="47"/>
        <v>100</v>
      </c>
      <c r="K366" s="116"/>
    </row>
    <row r="367" spans="1:11" ht="37.5" customHeight="1">
      <c r="A367" s="36" t="s">
        <v>937</v>
      </c>
      <c r="B367" s="14" t="s">
        <v>17</v>
      </c>
      <c r="C367" s="29" t="s">
        <v>943</v>
      </c>
      <c r="D367" s="41">
        <v>313.36340000000001</v>
      </c>
      <c r="E367" s="41">
        <v>313.36340000000001</v>
      </c>
      <c r="F367" s="41">
        <v>313.36340000000001</v>
      </c>
      <c r="G367" s="12">
        <f t="shared" si="45"/>
        <v>0</v>
      </c>
      <c r="H367" s="12">
        <f t="shared" si="46"/>
        <v>0</v>
      </c>
      <c r="I367" s="12">
        <f t="shared" si="47"/>
        <v>100</v>
      </c>
      <c r="K367" s="116"/>
    </row>
    <row r="368" spans="1:11" ht="54.75" customHeight="1">
      <c r="A368" s="36" t="s">
        <v>395</v>
      </c>
      <c r="B368" s="14" t="s">
        <v>17</v>
      </c>
      <c r="C368" s="29" t="s">
        <v>124</v>
      </c>
      <c r="D368" s="41">
        <v>11.568720000000001</v>
      </c>
      <c r="E368" s="41">
        <v>11.568720000000001</v>
      </c>
      <c r="F368" s="41">
        <v>11.568720000000001</v>
      </c>
      <c r="G368" s="12">
        <f t="shared" si="45"/>
        <v>0</v>
      </c>
      <c r="H368" s="12">
        <f t="shared" si="46"/>
        <v>0</v>
      </c>
      <c r="I368" s="12">
        <f t="shared" si="47"/>
        <v>100</v>
      </c>
      <c r="K368" s="116"/>
    </row>
    <row r="369" spans="1:11" ht="70.5" customHeight="1">
      <c r="A369" s="36" t="s">
        <v>48</v>
      </c>
      <c r="B369" s="14" t="s">
        <v>17</v>
      </c>
      <c r="C369" s="29" t="s">
        <v>125</v>
      </c>
      <c r="D369" s="41">
        <v>49.48</v>
      </c>
      <c r="E369" s="41">
        <v>49.48</v>
      </c>
      <c r="F369" s="41">
        <v>49.48</v>
      </c>
      <c r="G369" s="12">
        <f t="shared" si="45"/>
        <v>0</v>
      </c>
      <c r="H369" s="12">
        <f t="shared" si="46"/>
        <v>0</v>
      </c>
      <c r="I369" s="12">
        <f t="shared" si="47"/>
        <v>100</v>
      </c>
      <c r="K369" s="116"/>
    </row>
    <row r="370" spans="1:11" ht="129" customHeight="1">
      <c r="A370" s="39" t="s">
        <v>938</v>
      </c>
      <c r="B370" s="14" t="s">
        <v>17</v>
      </c>
      <c r="C370" s="29" t="s">
        <v>126</v>
      </c>
      <c r="D370" s="41">
        <v>153.78899999999999</v>
      </c>
      <c r="E370" s="41">
        <v>153.78899999999999</v>
      </c>
      <c r="F370" s="41">
        <v>137.74879000000001</v>
      </c>
      <c r="G370" s="12">
        <f t="shared" si="45"/>
        <v>16.040209999999973</v>
      </c>
      <c r="H370" s="12">
        <f t="shared" si="46"/>
        <v>16.040209999999973</v>
      </c>
      <c r="I370" s="12">
        <f t="shared" si="47"/>
        <v>89.569988750820954</v>
      </c>
      <c r="K370" s="116"/>
    </row>
    <row r="371" spans="1:11" s="156" customFormat="1" ht="43.5" customHeight="1">
      <c r="A371" s="169" t="s">
        <v>397</v>
      </c>
      <c r="B371" s="172"/>
      <c r="C371" s="173" t="s">
        <v>398</v>
      </c>
      <c r="D371" s="159">
        <f>D372</f>
        <v>331.70136000000002</v>
      </c>
      <c r="E371" s="159">
        <f t="shared" ref="E371:F371" si="51">E372</f>
        <v>331.70136000000002</v>
      </c>
      <c r="F371" s="159">
        <f t="shared" si="51"/>
        <v>331.70136000000002</v>
      </c>
      <c r="G371" s="147">
        <f t="shared" ref="G371:G372" si="52">E371-F371</f>
        <v>0</v>
      </c>
      <c r="H371" s="147">
        <f t="shared" ref="H371:H372" si="53">D371-F371</f>
        <v>0</v>
      </c>
      <c r="I371" s="147">
        <f t="shared" ref="I371:I372" si="54">F371/D371*100</f>
        <v>100</v>
      </c>
      <c r="K371" s="174"/>
    </row>
    <row r="372" spans="1:11" ht="56.25" customHeight="1">
      <c r="A372" s="36" t="s">
        <v>564</v>
      </c>
      <c r="B372" s="31">
        <v>441</v>
      </c>
      <c r="C372" s="29" t="s">
        <v>399</v>
      </c>
      <c r="D372" s="41">
        <v>331.70136000000002</v>
      </c>
      <c r="E372" s="41">
        <v>331.70136000000002</v>
      </c>
      <c r="F372" s="41">
        <v>331.70136000000002</v>
      </c>
      <c r="G372" s="13">
        <f t="shared" si="52"/>
        <v>0</v>
      </c>
      <c r="H372" s="13">
        <f t="shared" si="53"/>
        <v>0</v>
      </c>
      <c r="I372" s="13">
        <f t="shared" si="54"/>
        <v>100</v>
      </c>
      <c r="K372" s="116"/>
    </row>
    <row r="373" spans="1:11" s="152" customFormat="1" ht="62.25" customHeight="1">
      <c r="A373" s="225" t="s">
        <v>756</v>
      </c>
      <c r="B373" s="228"/>
      <c r="C373" s="228"/>
      <c r="D373" s="228"/>
      <c r="E373" s="228"/>
      <c r="F373" s="228"/>
      <c r="G373" s="228"/>
      <c r="H373" s="228"/>
      <c r="I373" s="228"/>
      <c r="K373" s="175"/>
    </row>
    <row r="374" spans="1:11" s="156" customFormat="1" ht="38.25" customHeight="1">
      <c r="A374" s="138" t="s">
        <v>1</v>
      </c>
      <c r="B374" s="154"/>
      <c r="C374" s="143" t="s">
        <v>127</v>
      </c>
      <c r="D374" s="141">
        <f>D376+D424+D478+D498</f>
        <v>264484.20204</v>
      </c>
      <c r="E374" s="141">
        <f>E376+E424+E478+E498</f>
        <v>264484.20204</v>
      </c>
      <c r="F374" s="142">
        <f>F376+F424+F478+F498</f>
        <v>260511.88757999995</v>
      </c>
      <c r="G374" s="141">
        <f t="shared" ref="G374:G478" si="55">E374-F374</f>
        <v>3972.3144600000523</v>
      </c>
      <c r="H374" s="141">
        <f t="shared" ref="H374:H479" si="56">D374-F374</f>
        <v>3972.3144600000523</v>
      </c>
      <c r="I374" s="141">
        <f t="shared" ref="I374:I479" si="57">F374/D374*100</f>
        <v>98.498090082749329</v>
      </c>
      <c r="K374" s="174"/>
    </row>
    <row r="375" spans="1:11" ht="27.75" customHeight="1">
      <c r="A375" s="5" t="s">
        <v>5</v>
      </c>
      <c r="B375" s="108"/>
      <c r="C375" s="108"/>
      <c r="D375" s="111"/>
      <c r="E375" s="111"/>
      <c r="F375" s="115"/>
      <c r="G375" s="111"/>
      <c r="H375" s="111"/>
      <c r="I375" s="111"/>
      <c r="K375" s="116"/>
    </row>
    <row r="376" spans="1:11" s="149" customFormat="1" ht="41.25" customHeight="1">
      <c r="A376" s="166" t="s">
        <v>20</v>
      </c>
      <c r="B376" s="150"/>
      <c r="C376" s="145" t="s">
        <v>128</v>
      </c>
      <c r="D376" s="147">
        <f>SUM(D377:D423)</f>
        <v>68901.120159999991</v>
      </c>
      <c r="E376" s="147">
        <f>SUM(E377:E423)</f>
        <v>68901.120159999991</v>
      </c>
      <c r="F376" s="147">
        <f>SUM(F377:F423)</f>
        <v>68102.293019999997</v>
      </c>
      <c r="G376" s="147">
        <f t="shared" ref="G376" si="58">E376-F376</f>
        <v>798.82713999999396</v>
      </c>
      <c r="H376" s="147">
        <f t="shared" si="56"/>
        <v>798.82713999999396</v>
      </c>
      <c r="I376" s="147">
        <f t="shared" si="57"/>
        <v>98.840618065214343</v>
      </c>
      <c r="K376" s="171"/>
    </row>
    <row r="377" spans="1:11" ht="105" customHeight="1">
      <c r="A377" s="39" t="s">
        <v>954</v>
      </c>
      <c r="B377" s="90" t="s">
        <v>27</v>
      </c>
      <c r="C377" s="29" t="s">
        <v>944</v>
      </c>
      <c r="D377" s="41">
        <v>14083.5556</v>
      </c>
      <c r="E377" s="41">
        <v>14083.5556</v>
      </c>
      <c r="F377" s="41">
        <v>14083.5556</v>
      </c>
      <c r="G377" s="12">
        <f t="shared" si="55"/>
        <v>0</v>
      </c>
      <c r="H377" s="12">
        <f t="shared" si="56"/>
        <v>0</v>
      </c>
      <c r="I377" s="12">
        <f t="shared" si="57"/>
        <v>100</v>
      </c>
      <c r="K377" s="116"/>
    </row>
    <row r="378" spans="1:11" ht="111.75" customHeight="1">
      <c r="A378" s="39" t="s">
        <v>954</v>
      </c>
      <c r="B378" s="91">
        <v>441</v>
      </c>
      <c r="C378" s="29" t="s">
        <v>944</v>
      </c>
      <c r="D378" s="41">
        <v>8506.2723999999998</v>
      </c>
      <c r="E378" s="41">
        <v>8506.2723999999998</v>
      </c>
      <c r="F378" s="41">
        <v>8506.2723999999998</v>
      </c>
      <c r="G378" s="12">
        <f t="shared" si="55"/>
        <v>0</v>
      </c>
      <c r="H378" s="12">
        <f t="shared" si="56"/>
        <v>0</v>
      </c>
      <c r="I378" s="12">
        <f t="shared" si="57"/>
        <v>100</v>
      </c>
      <c r="K378" s="116"/>
    </row>
    <row r="379" spans="1:11" ht="86.25" customHeight="1">
      <c r="A379" s="39" t="s">
        <v>400</v>
      </c>
      <c r="B379" s="92">
        <v>441</v>
      </c>
      <c r="C379" s="29" t="s">
        <v>402</v>
      </c>
      <c r="D379" s="41">
        <v>112.3</v>
      </c>
      <c r="E379" s="41">
        <v>112.3</v>
      </c>
      <c r="F379" s="41">
        <v>112.3</v>
      </c>
      <c r="G379" s="12">
        <f t="shared" si="55"/>
        <v>0</v>
      </c>
      <c r="H379" s="12">
        <f t="shared" si="56"/>
        <v>0</v>
      </c>
      <c r="I379" s="12">
        <f t="shared" si="57"/>
        <v>100</v>
      </c>
      <c r="K379" s="116"/>
    </row>
    <row r="380" spans="1:11" ht="86.25" customHeight="1">
      <c r="A380" s="36" t="s">
        <v>955</v>
      </c>
      <c r="B380" s="92">
        <v>441</v>
      </c>
      <c r="C380" s="29" t="s">
        <v>945</v>
      </c>
      <c r="D380" s="41">
        <v>2315.04</v>
      </c>
      <c r="E380" s="41">
        <v>2315.04</v>
      </c>
      <c r="F380" s="41">
        <v>2315.04</v>
      </c>
      <c r="G380" s="12">
        <f t="shared" si="55"/>
        <v>0</v>
      </c>
      <c r="H380" s="12">
        <f t="shared" si="56"/>
        <v>0</v>
      </c>
      <c r="I380" s="12">
        <f t="shared" si="57"/>
        <v>100</v>
      </c>
      <c r="K380" s="116"/>
    </row>
    <row r="381" spans="1:11" ht="71.25" customHeight="1">
      <c r="A381" s="36" t="s">
        <v>299</v>
      </c>
      <c r="B381" s="91">
        <v>441</v>
      </c>
      <c r="C381" s="29" t="s">
        <v>403</v>
      </c>
      <c r="D381" s="41">
        <v>100</v>
      </c>
      <c r="E381" s="41">
        <v>100</v>
      </c>
      <c r="F381" s="41">
        <v>100</v>
      </c>
      <c r="G381" s="12">
        <f t="shared" si="55"/>
        <v>0</v>
      </c>
      <c r="H381" s="12">
        <f t="shared" si="56"/>
        <v>0</v>
      </c>
      <c r="I381" s="12">
        <f t="shared" si="57"/>
        <v>100</v>
      </c>
      <c r="K381" s="116"/>
    </row>
    <row r="382" spans="1:11" ht="54" customHeight="1">
      <c r="A382" s="36" t="s">
        <v>526</v>
      </c>
      <c r="B382" s="91">
        <v>441</v>
      </c>
      <c r="C382" s="29" t="s">
        <v>404</v>
      </c>
      <c r="D382" s="41">
        <v>67.722470000000001</v>
      </c>
      <c r="E382" s="41">
        <v>67.722470000000001</v>
      </c>
      <c r="F382" s="41">
        <v>67.722470000000001</v>
      </c>
      <c r="G382" s="12">
        <f t="shared" si="55"/>
        <v>0</v>
      </c>
      <c r="H382" s="12">
        <f t="shared" si="56"/>
        <v>0</v>
      </c>
      <c r="I382" s="12">
        <f t="shared" si="57"/>
        <v>100</v>
      </c>
      <c r="K382" s="116"/>
    </row>
    <row r="383" spans="1:11" ht="54" customHeight="1">
      <c r="A383" s="36" t="s">
        <v>956</v>
      </c>
      <c r="B383" s="90" t="s">
        <v>27</v>
      </c>
      <c r="C383" s="29" t="s">
        <v>946</v>
      </c>
      <c r="D383" s="41">
        <v>1168.00126</v>
      </c>
      <c r="E383" s="41">
        <v>1168.00126</v>
      </c>
      <c r="F383" s="41">
        <v>1168.00126</v>
      </c>
      <c r="G383" s="12">
        <f t="shared" si="55"/>
        <v>0</v>
      </c>
      <c r="H383" s="12">
        <f t="shared" si="56"/>
        <v>0</v>
      </c>
      <c r="I383" s="12">
        <f t="shared" si="57"/>
        <v>100</v>
      </c>
      <c r="K383" s="116"/>
    </row>
    <row r="384" spans="1:11" ht="63" customHeight="1">
      <c r="A384" s="36" t="s">
        <v>957</v>
      </c>
      <c r="B384" s="90" t="s">
        <v>27</v>
      </c>
      <c r="C384" s="29" t="s">
        <v>947</v>
      </c>
      <c r="D384" s="41">
        <v>50</v>
      </c>
      <c r="E384" s="41">
        <v>50</v>
      </c>
      <c r="F384" s="41">
        <v>50</v>
      </c>
      <c r="G384" s="12">
        <f t="shared" si="55"/>
        <v>0</v>
      </c>
      <c r="H384" s="12">
        <f t="shared" si="56"/>
        <v>0</v>
      </c>
      <c r="I384" s="12">
        <f t="shared" si="57"/>
        <v>100</v>
      </c>
      <c r="K384" s="116"/>
    </row>
    <row r="385" spans="1:11" ht="77.25" customHeight="1">
      <c r="A385" s="36" t="s">
        <v>958</v>
      </c>
      <c r="B385" s="90" t="s">
        <v>27</v>
      </c>
      <c r="C385" s="29" t="s">
        <v>948</v>
      </c>
      <c r="D385" s="41">
        <v>210.7894</v>
      </c>
      <c r="E385" s="41">
        <v>210.7894</v>
      </c>
      <c r="F385" s="41">
        <v>210.7894</v>
      </c>
      <c r="G385" s="12">
        <f t="shared" si="55"/>
        <v>0</v>
      </c>
      <c r="H385" s="12">
        <f t="shared" si="56"/>
        <v>0</v>
      </c>
      <c r="I385" s="12">
        <f t="shared" si="57"/>
        <v>100</v>
      </c>
      <c r="K385" s="116"/>
    </row>
    <row r="386" spans="1:11" ht="33" customHeight="1">
      <c r="A386" s="36" t="s">
        <v>49</v>
      </c>
      <c r="B386" s="90" t="s">
        <v>27</v>
      </c>
      <c r="C386" s="29" t="s">
        <v>129</v>
      </c>
      <c r="D386" s="41">
        <v>192.8</v>
      </c>
      <c r="E386" s="41">
        <v>192.8</v>
      </c>
      <c r="F386" s="41">
        <v>192.8</v>
      </c>
      <c r="G386" s="12">
        <f t="shared" si="55"/>
        <v>0</v>
      </c>
      <c r="H386" s="12">
        <f t="shared" si="56"/>
        <v>0</v>
      </c>
      <c r="I386" s="12">
        <f t="shared" si="57"/>
        <v>100</v>
      </c>
      <c r="K386" s="116"/>
    </row>
    <row r="387" spans="1:11" ht="33" customHeight="1">
      <c r="A387" s="36" t="s">
        <v>21</v>
      </c>
      <c r="B387" s="90" t="s">
        <v>27</v>
      </c>
      <c r="C387" s="29" t="s">
        <v>130</v>
      </c>
      <c r="D387" s="41">
        <v>586.84031000000004</v>
      </c>
      <c r="E387" s="41">
        <v>586.84031000000004</v>
      </c>
      <c r="F387" s="41">
        <v>586.84031000000004</v>
      </c>
      <c r="G387" s="12">
        <f t="shared" si="55"/>
        <v>0</v>
      </c>
      <c r="H387" s="12">
        <f t="shared" si="56"/>
        <v>0</v>
      </c>
      <c r="I387" s="12">
        <f t="shared" si="57"/>
        <v>100</v>
      </c>
      <c r="K387" s="116"/>
    </row>
    <row r="388" spans="1:11" ht="33" customHeight="1">
      <c r="A388" s="36" t="s">
        <v>21</v>
      </c>
      <c r="B388" s="90" t="s">
        <v>27</v>
      </c>
      <c r="C388" s="29" t="s">
        <v>130</v>
      </c>
      <c r="D388" s="41">
        <v>800</v>
      </c>
      <c r="E388" s="41">
        <v>800</v>
      </c>
      <c r="F388" s="41">
        <v>800</v>
      </c>
      <c r="G388" s="12">
        <f t="shared" si="55"/>
        <v>0</v>
      </c>
      <c r="H388" s="12">
        <f t="shared" si="56"/>
        <v>0</v>
      </c>
      <c r="I388" s="12">
        <f t="shared" si="57"/>
        <v>100</v>
      </c>
      <c r="K388" s="116"/>
    </row>
    <row r="389" spans="1:11" ht="33" customHeight="1">
      <c r="A389" s="36" t="s">
        <v>0</v>
      </c>
      <c r="B389" s="90" t="s">
        <v>27</v>
      </c>
      <c r="C389" s="29" t="s">
        <v>131</v>
      </c>
      <c r="D389" s="41">
        <v>506.18400000000003</v>
      </c>
      <c r="E389" s="41">
        <v>506.18400000000003</v>
      </c>
      <c r="F389" s="41">
        <v>451.96107999999998</v>
      </c>
      <c r="G389" s="13">
        <f t="shared" si="55"/>
        <v>54.222920000000045</v>
      </c>
      <c r="H389" s="13">
        <f t="shared" si="56"/>
        <v>54.222920000000045</v>
      </c>
      <c r="I389" s="12">
        <f t="shared" si="57"/>
        <v>89.287903213060858</v>
      </c>
      <c r="K389" s="116"/>
    </row>
    <row r="390" spans="1:11" ht="33" customHeight="1">
      <c r="A390" s="36" t="s">
        <v>50</v>
      </c>
      <c r="B390" s="90" t="s">
        <v>27</v>
      </c>
      <c r="C390" s="29" t="s">
        <v>132</v>
      </c>
      <c r="D390" s="41">
        <v>25.6</v>
      </c>
      <c r="E390" s="41">
        <v>25.6</v>
      </c>
      <c r="F390" s="41">
        <v>25.6</v>
      </c>
      <c r="G390" s="12">
        <f t="shared" si="55"/>
        <v>0</v>
      </c>
      <c r="H390" s="12">
        <f t="shared" si="56"/>
        <v>0</v>
      </c>
      <c r="I390" s="12">
        <f t="shared" si="57"/>
        <v>100</v>
      </c>
      <c r="K390" s="116"/>
    </row>
    <row r="391" spans="1:11" ht="33" customHeight="1">
      <c r="A391" s="36" t="s">
        <v>22</v>
      </c>
      <c r="B391" s="90" t="s">
        <v>27</v>
      </c>
      <c r="C391" s="29" t="s">
        <v>133</v>
      </c>
      <c r="D391" s="41">
        <v>105.949</v>
      </c>
      <c r="E391" s="41">
        <v>105.949</v>
      </c>
      <c r="F391" s="41">
        <v>105.949</v>
      </c>
      <c r="G391" s="12">
        <f t="shared" si="55"/>
        <v>0</v>
      </c>
      <c r="H391" s="12">
        <f t="shared" si="56"/>
        <v>0</v>
      </c>
      <c r="I391" s="12">
        <f t="shared" si="57"/>
        <v>100</v>
      </c>
      <c r="K391" s="116"/>
    </row>
    <row r="392" spans="1:11" ht="44.25" customHeight="1">
      <c r="A392" s="36" t="s">
        <v>565</v>
      </c>
      <c r="B392" s="90" t="s">
        <v>27</v>
      </c>
      <c r="C392" s="29" t="s">
        <v>456</v>
      </c>
      <c r="D392" s="41">
        <v>111.36</v>
      </c>
      <c r="E392" s="41">
        <v>111.36</v>
      </c>
      <c r="F392" s="41">
        <v>111.36</v>
      </c>
      <c r="G392" s="12">
        <f t="shared" si="55"/>
        <v>0</v>
      </c>
      <c r="H392" s="12">
        <f t="shared" si="56"/>
        <v>0</v>
      </c>
      <c r="I392" s="12">
        <f t="shared" si="57"/>
        <v>100</v>
      </c>
      <c r="K392" s="116"/>
    </row>
    <row r="393" spans="1:11" ht="136.5" customHeight="1">
      <c r="A393" s="39" t="s">
        <v>828</v>
      </c>
      <c r="B393" s="90" t="s">
        <v>27</v>
      </c>
      <c r="C393" s="29" t="s">
        <v>566</v>
      </c>
      <c r="D393" s="41">
        <v>1862.2145</v>
      </c>
      <c r="E393" s="41">
        <v>1862.2145</v>
      </c>
      <c r="F393" s="41">
        <v>1862.2145</v>
      </c>
      <c r="G393" s="12">
        <f t="shared" si="55"/>
        <v>0</v>
      </c>
      <c r="H393" s="12">
        <f t="shared" si="56"/>
        <v>0</v>
      </c>
      <c r="I393" s="12">
        <f t="shared" si="57"/>
        <v>100</v>
      </c>
      <c r="K393" s="116"/>
    </row>
    <row r="394" spans="1:11" ht="93" customHeight="1">
      <c r="A394" s="39" t="s">
        <v>959</v>
      </c>
      <c r="B394" s="90" t="s">
        <v>27</v>
      </c>
      <c r="C394" s="29" t="s">
        <v>949</v>
      </c>
      <c r="D394" s="41">
        <v>110.715</v>
      </c>
      <c r="E394" s="41">
        <v>110.715</v>
      </c>
      <c r="F394" s="41">
        <v>110.715</v>
      </c>
      <c r="G394" s="12">
        <f t="shared" si="55"/>
        <v>0</v>
      </c>
      <c r="H394" s="12">
        <f t="shared" si="56"/>
        <v>0</v>
      </c>
      <c r="I394" s="12">
        <f t="shared" si="57"/>
        <v>100</v>
      </c>
      <c r="K394" s="116"/>
    </row>
    <row r="395" spans="1:11" ht="114.75" customHeight="1">
      <c r="A395" s="39" t="s">
        <v>960</v>
      </c>
      <c r="B395" s="90" t="s">
        <v>27</v>
      </c>
      <c r="C395" s="29" t="s">
        <v>950</v>
      </c>
      <c r="D395" s="41">
        <v>5096.2920000000004</v>
      </c>
      <c r="E395" s="41">
        <v>5096.2920000000004</v>
      </c>
      <c r="F395" s="41">
        <v>5096.2920000000004</v>
      </c>
      <c r="G395" s="12">
        <f t="shared" si="55"/>
        <v>0</v>
      </c>
      <c r="H395" s="12">
        <f t="shared" si="56"/>
        <v>0</v>
      </c>
      <c r="I395" s="12">
        <f t="shared" si="57"/>
        <v>100</v>
      </c>
      <c r="K395" s="116"/>
    </row>
    <row r="396" spans="1:11" ht="93" customHeight="1">
      <c r="A396" s="39" t="s">
        <v>401</v>
      </c>
      <c r="B396" s="90" t="s">
        <v>27</v>
      </c>
      <c r="C396" s="29" t="s">
        <v>405</v>
      </c>
      <c r="D396" s="41">
        <v>37.433</v>
      </c>
      <c r="E396" s="41">
        <v>37.433</v>
      </c>
      <c r="F396" s="41">
        <v>37.433</v>
      </c>
      <c r="G396" s="12">
        <f t="shared" si="55"/>
        <v>0</v>
      </c>
      <c r="H396" s="12">
        <f t="shared" si="56"/>
        <v>0</v>
      </c>
      <c r="I396" s="12">
        <f t="shared" si="57"/>
        <v>100</v>
      </c>
      <c r="K396" s="116"/>
    </row>
    <row r="397" spans="1:11" ht="26.25" customHeight="1">
      <c r="A397" s="36" t="s">
        <v>61</v>
      </c>
      <c r="B397" s="90" t="s">
        <v>27</v>
      </c>
      <c r="C397" s="29" t="s">
        <v>342</v>
      </c>
      <c r="D397" s="41">
        <v>18130.323110000001</v>
      </c>
      <c r="E397" s="41">
        <v>18130.323110000001</v>
      </c>
      <c r="F397" s="41">
        <v>17947.215459999999</v>
      </c>
      <c r="G397" s="12">
        <f t="shared" si="55"/>
        <v>183.10765000000174</v>
      </c>
      <c r="H397" s="12">
        <f t="shared" si="56"/>
        <v>183.10765000000174</v>
      </c>
      <c r="I397" s="12">
        <f t="shared" si="57"/>
        <v>98.990047508314916</v>
      </c>
      <c r="K397" s="116"/>
    </row>
    <row r="398" spans="1:11" ht="39" customHeight="1">
      <c r="A398" s="36" t="s">
        <v>63</v>
      </c>
      <c r="B398" s="90" t="s">
        <v>27</v>
      </c>
      <c r="C398" s="29" t="s">
        <v>134</v>
      </c>
      <c r="D398" s="41">
        <v>288.07055000000003</v>
      </c>
      <c r="E398" s="41">
        <v>288.07055000000003</v>
      </c>
      <c r="F398" s="41">
        <v>288.07055000000003</v>
      </c>
      <c r="G398" s="12">
        <f t="shared" si="55"/>
        <v>0</v>
      </c>
      <c r="H398" s="12">
        <f t="shared" si="56"/>
        <v>0</v>
      </c>
      <c r="I398" s="12">
        <f t="shared" si="57"/>
        <v>100</v>
      </c>
      <c r="K398" s="116"/>
    </row>
    <row r="399" spans="1:11" ht="95.25" customHeight="1">
      <c r="A399" s="39" t="s">
        <v>826</v>
      </c>
      <c r="B399" s="90" t="s">
        <v>27</v>
      </c>
      <c r="C399" s="29" t="s">
        <v>951</v>
      </c>
      <c r="D399" s="41">
        <v>1669.81503</v>
      </c>
      <c r="E399" s="41">
        <v>1669.81503</v>
      </c>
      <c r="F399" s="41">
        <v>1669.81503</v>
      </c>
      <c r="G399" s="12">
        <f t="shared" si="55"/>
        <v>0</v>
      </c>
      <c r="H399" s="12">
        <f t="shared" si="56"/>
        <v>0</v>
      </c>
      <c r="I399" s="12">
        <f t="shared" si="57"/>
        <v>100</v>
      </c>
      <c r="K399" s="116"/>
    </row>
    <row r="400" spans="1:11" ht="26.25" customHeight="1">
      <c r="A400" s="36" t="s">
        <v>45</v>
      </c>
      <c r="B400" s="90" t="s">
        <v>27</v>
      </c>
      <c r="C400" s="29" t="s">
        <v>135</v>
      </c>
      <c r="D400" s="41">
        <v>61</v>
      </c>
      <c r="E400" s="41">
        <v>61</v>
      </c>
      <c r="F400" s="41">
        <v>61</v>
      </c>
      <c r="G400" s="12">
        <f t="shared" si="55"/>
        <v>0</v>
      </c>
      <c r="H400" s="12">
        <f t="shared" si="56"/>
        <v>0</v>
      </c>
      <c r="I400" s="12">
        <f t="shared" si="57"/>
        <v>100</v>
      </c>
      <c r="K400" s="116"/>
    </row>
    <row r="401" spans="1:11" ht="42.75" customHeight="1">
      <c r="A401" s="36" t="s">
        <v>537</v>
      </c>
      <c r="B401" s="90" t="s">
        <v>27</v>
      </c>
      <c r="C401" s="29" t="s">
        <v>567</v>
      </c>
      <c r="D401" s="41">
        <v>96.613900000000001</v>
      </c>
      <c r="E401" s="41">
        <v>96.613900000000001</v>
      </c>
      <c r="F401" s="41">
        <v>96.613900000000001</v>
      </c>
      <c r="G401" s="12">
        <f t="shared" si="55"/>
        <v>0</v>
      </c>
      <c r="H401" s="12">
        <f t="shared" si="56"/>
        <v>0</v>
      </c>
      <c r="I401" s="12">
        <f t="shared" si="57"/>
        <v>100</v>
      </c>
      <c r="K401" s="116"/>
    </row>
    <row r="402" spans="1:11" ht="26.25" customHeight="1">
      <c r="A402" s="36" t="s">
        <v>65</v>
      </c>
      <c r="B402" s="90" t="s">
        <v>27</v>
      </c>
      <c r="C402" s="29" t="s">
        <v>136</v>
      </c>
      <c r="D402" s="41">
        <v>137.84</v>
      </c>
      <c r="E402" s="41">
        <v>137.84</v>
      </c>
      <c r="F402" s="41">
        <v>99.264099999999999</v>
      </c>
      <c r="G402" s="12">
        <f t="shared" si="55"/>
        <v>38.575900000000004</v>
      </c>
      <c r="H402" s="12">
        <f t="shared" si="56"/>
        <v>38.575900000000004</v>
      </c>
      <c r="I402" s="12">
        <f t="shared" si="57"/>
        <v>72.014001741149158</v>
      </c>
      <c r="K402" s="116"/>
    </row>
    <row r="403" spans="1:11" ht="26.25" customHeight="1">
      <c r="A403" s="36" t="s">
        <v>67</v>
      </c>
      <c r="B403" s="90" t="s">
        <v>27</v>
      </c>
      <c r="C403" s="29" t="s">
        <v>137</v>
      </c>
      <c r="D403" s="41">
        <v>129.69999999999999</v>
      </c>
      <c r="E403" s="41">
        <v>129.69999999999999</v>
      </c>
      <c r="F403" s="41">
        <v>97.861000000000004</v>
      </c>
      <c r="G403" s="12">
        <f t="shared" si="55"/>
        <v>31.838999999999984</v>
      </c>
      <c r="H403" s="12">
        <f t="shared" si="56"/>
        <v>31.838999999999984</v>
      </c>
      <c r="I403" s="12">
        <f t="shared" si="57"/>
        <v>75.451811873554362</v>
      </c>
      <c r="K403" s="116"/>
    </row>
    <row r="404" spans="1:11" ht="26.25" customHeight="1">
      <c r="A404" s="36" t="s">
        <v>69</v>
      </c>
      <c r="B404" s="90" t="s">
        <v>27</v>
      </c>
      <c r="C404" s="29" t="s">
        <v>138</v>
      </c>
      <c r="D404" s="41">
        <v>1607.0440000000001</v>
      </c>
      <c r="E404" s="41">
        <v>1607.0440000000001</v>
      </c>
      <c r="F404" s="41">
        <v>1512.8354099999999</v>
      </c>
      <c r="G404" s="12">
        <f t="shared" si="55"/>
        <v>94.208590000000186</v>
      </c>
      <c r="H404" s="12">
        <f t="shared" si="56"/>
        <v>94.208590000000186</v>
      </c>
      <c r="I404" s="12">
        <f t="shared" si="57"/>
        <v>94.137771585594407</v>
      </c>
      <c r="K404" s="116"/>
    </row>
    <row r="405" spans="1:11" ht="26.25" customHeight="1">
      <c r="A405" s="36" t="s">
        <v>47</v>
      </c>
      <c r="B405" s="90" t="s">
        <v>27</v>
      </c>
      <c r="C405" s="29" t="s">
        <v>568</v>
      </c>
      <c r="D405" s="41">
        <v>679.91520000000003</v>
      </c>
      <c r="E405" s="41">
        <v>679.91520000000003</v>
      </c>
      <c r="F405" s="41">
        <v>679.91520000000003</v>
      </c>
      <c r="G405" s="12">
        <f t="shared" si="55"/>
        <v>0</v>
      </c>
      <c r="H405" s="12">
        <f t="shared" si="56"/>
        <v>0</v>
      </c>
      <c r="I405" s="12">
        <f t="shared" si="57"/>
        <v>100</v>
      </c>
      <c r="K405" s="116"/>
    </row>
    <row r="406" spans="1:11" ht="26.25" customHeight="1">
      <c r="A406" s="36" t="s">
        <v>380</v>
      </c>
      <c r="B406" s="90" t="s">
        <v>27</v>
      </c>
      <c r="C406" s="29" t="s">
        <v>406</v>
      </c>
      <c r="D406" s="41">
        <v>340.85</v>
      </c>
      <c r="E406" s="41">
        <v>340.85</v>
      </c>
      <c r="F406" s="41">
        <v>151.86778000000001</v>
      </c>
      <c r="G406" s="12">
        <f t="shared" si="55"/>
        <v>188.98222000000001</v>
      </c>
      <c r="H406" s="12">
        <f t="shared" si="56"/>
        <v>188.98222000000001</v>
      </c>
      <c r="I406" s="12">
        <f t="shared" si="57"/>
        <v>44.555605104884847</v>
      </c>
      <c r="K406" s="116"/>
    </row>
    <row r="407" spans="1:11" ht="26.25" customHeight="1">
      <c r="A407" s="36" t="s">
        <v>71</v>
      </c>
      <c r="B407" s="90" t="s">
        <v>27</v>
      </c>
      <c r="C407" s="29" t="s">
        <v>139</v>
      </c>
      <c r="D407" s="41">
        <v>185.011</v>
      </c>
      <c r="E407" s="41">
        <v>185.011</v>
      </c>
      <c r="F407" s="41">
        <v>162.358</v>
      </c>
      <c r="G407" s="12">
        <f t="shared" si="55"/>
        <v>22.652999999999992</v>
      </c>
      <c r="H407" s="12">
        <f t="shared" si="56"/>
        <v>22.652999999999992</v>
      </c>
      <c r="I407" s="12">
        <f t="shared" si="57"/>
        <v>87.755863164892901</v>
      </c>
      <c r="K407" s="116"/>
    </row>
    <row r="408" spans="1:11" ht="35.25" customHeight="1">
      <c r="A408" s="36" t="s">
        <v>71</v>
      </c>
      <c r="B408" s="90" t="s">
        <v>27</v>
      </c>
      <c r="C408" s="29" t="s">
        <v>139</v>
      </c>
      <c r="D408" s="41">
        <v>32.5</v>
      </c>
      <c r="E408" s="41">
        <v>32.5</v>
      </c>
      <c r="F408" s="41">
        <v>32.5</v>
      </c>
      <c r="G408" s="12">
        <f t="shared" si="55"/>
        <v>0</v>
      </c>
      <c r="H408" s="12">
        <f t="shared" si="56"/>
        <v>0</v>
      </c>
      <c r="I408" s="12">
        <f t="shared" si="57"/>
        <v>100</v>
      </c>
      <c r="K408" s="116"/>
    </row>
    <row r="409" spans="1:11" ht="21" customHeight="1">
      <c r="A409" s="36" t="s">
        <v>73</v>
      </c>
      <c r="B409" s="90" t="s">
        <v>27</v>
      </c>
      <c r="C409" s="29" t="s">
        <v>457</v>
      </c>
      <c r="D409" s="41">
        <v>129.44300000000001</v>
      </c>
      <c r="E409" s="41">
        <v>129.44300000000001</v>
      </c>
      <c r="F409" s="41">
        <v>129.44300000000001</v>
      </c>
      <c r="G409" s="12">
        <f t="shared" si="55"/>
        <v>0</v>
      </c>
      <c r="H409" s="12">
        <f t="shared" si="56"/>
        <v>0</v>
      </c>
      <c r="I409" s="12">
        <f t="shared" si="57"/>
        <v>100</v>
      </c>
      <c r="K409" s="116"/>
    </row>
    <row r="410" spans="1:11" ht="39" customHeight="1">
      <c r="A410" s="36" t="s">
        <v>75</v>
      </c>
      <c r="B410" s="90" t="s">
        <v>27</v>
      </c>
      <c r="C410" s="29" t="s">
        <v>140</v>
      </c>
      <c r="D410" s="41">
        <v>479.57499999999999</v>
      </c>
      <c r="E410" s="41">
        <v>479.57499999999999</v>
      </c>
      <c r="F410" s="41">
        <v>428.72021000000001</v>
      </c>
      <c r="G410" s="12">
        <f t="shared" si="55"/>
        <v>50.85478999999998</v>
      </c>
      <c r="H410" s="12">
        <f t="shared" si="56"/>
        <v>50.85478999999998</v>
      </c>
      <c r="I410" s="12">
        <f t="shared" si="57"/>
        <v>89.395863003701194</v>
      </c>
      <c r="K410" s="116"/>
    </row>
    <row r="411" spans="1:11" ht="24.75" customHeight="1">
      <c r="A411" s="36" t="s">
        <v>141</v>
      </c>
      <c r="B411" s="90" t="s">
        <v>27</v>
      </c>
      <c r="C411" s="29" t="s">
        <v>142</v>
      </c>
      <c r="D411" s="41">
        <v>4590.1704</v>
      </c>
      <c r="E411" s="41">
        <v>4590.1704</v>
      </c>
      <c r="F411" s="41">
        <v>4588.2678100000003</v>
      </c>
      <c r="G411" s="12">
        <f t="shared" si="55"/>
        <v>1.9025899999996909</v>
      </c>
      <c r="H411" s="12">
        <f t="shared" si="56"/>
        <v>1.9025899999996909</v>
      </c>
      <c r="I411" s="12">
        <f t="shared" si="57"/>
        <v>99.958550776241339</v>
      </c>
      <c r="K411" s="116"/>
    </row>
    <row r="412" spans="1:11" ht="55.5" customHeight="1">
      <c r="A412" s="36" t="s">
        <v>63</v>
      </c>
      <c r="B412" s="90" t="s">
        <v>27</v>
      </c>
      <c r="C412" s="29" t="s">
        <v>143</v>
      </c>
      <c r="D412" s="41">
        <v>40.92</v>
      </c>
      <c r="E412" s="41">
        <v>40.92</v>
      </c>
      <c r="F412" s="41">
        <v>40.92</v>
      </c>
      <c r="G412" s="12">
        <f t="shared" si="55"/>
        <v>0</v>
      </c>
      <c r="H412" s="12">
        <f t="shared" si="56"/>
        <v>0</v>
      </c>
      <c r="I412" s="12">
        <f t="shared" si="57"/>
        <v>100</v>
      </c>
      <c r="K412" s="116"/>
    </row>
    <row r="413" spans="1:11" ht="92.25" customHeight="1">
      <c r="A413" s="39" t="s">
        <v>826</v>
      </c>
      <c r="B413" s="90" t="s">
        <v>27</v>
      </c>
      <c r="C413" s="29" t="s">
        <v>952</v>
      </c>
      <c r="D413" s="41">
        <v>776.85002999999995</v>
      </c>
      <c r="E413" s="41">
        <v>776.85002999999995</v>
      </c>
      <c r="F413" s="41">
        <v>776.85002999999995</v>
      </c>
      <c r="G413" s="12">
        <f t="shared" si="55"/>
        <v>0</v>
      </c>
      <c r="H413" s="12">
        <f t="shared" si="56"/>
        <v>0</v>
      </c>
      <c r="I413" s="12">
        <f t="shared" si="57"/>
        <v>100</v>
      </c>
      <c r="K413" s="116"/>
    </row>
    <row r="414" spans="1:11" ht="28.5" customHeight="1">
      <c r="A414" s="36" t="s">
        <v>45</v>
      </c>
      <c r="B414" s="90" t="s">
        <v>27</v>
      </c>
      <c r="C414" s="29" t="s">
        <v>144</v>
      </c>
      <c r="D414" s="41">
        <v>36.58</v>
      </c>
      <c r="E414" s="41">
        <v>36.58</v>
      </c>
      <c r="F414" s="41">
        <v>35.277000000000001</v>
      </c>
      <c r="G414" s="12">
        <f t="shared" si="55"/>
        <v>1.3029999999999973</v>
      </c>
      <c r="H414" s="12">
        <f t="shared" si="56"/>
        <v>1.3029999999999973</v>
      </c>
      <c r="I414" s="12">
        <f t="shared" si="57"/>
        <v>96.437944231820666</v>
      </c>
      <c r="K414" s="116"/>
    </row>
    <row r="415" spans="1:11" ht="55.5" customHeight="1">
      <c r="A415" s="36" t="s">
        <v>537</v>
      </c>
      <c r="B415" s="90" t="s">
        <v>27</v>
      </c>
      <c r="C415" s="29" t="s">
        <v>569</v>
      </c>
      <c r="D415" s="41">
        <v>39.1</v>
      </c>
      <c r="E415" s="41">
        <v>39.1</v>
      </c>
      <c r="F415" s="41">
        <v>39.1</v>
      </c>
      <c r="G415" s="12">
        <f t="shared" si="55"/>
        <v>0</v>
      </c>
      <c r="H415" s="12">
        <f t="shared" si="56"/>
        <v>0</v>
      </c>
      <c r="I415" s="12">
        <f t="shared" si="57"/>
        <v>100</v>
      </c>
      <c r="K415" s="116"/>
    </row>
    <row r="416" spans="1:11" ht="22.5" customHeight="1">
      <c r="A416" s="36" t="s">
        <v>65</v>
      </c>
      <c r="B416" s="90" t="s">
        <v>27</v>
      </c>
      <c r="C416" s="29" t="s">
        <v>145</v>
      </c>
      <c r="D416" s="41">
        <v>151.44</v>
      </c>
      <c r="E416" s="41">
        <v>151.44</v>
      </c>
      <c r="F416" s="41">
        <v>132.1104</v>
      </c>
      <c r="G416" s="12">
        <f t="shared" si="55"/>
        <v>19.329599999999999</v>
      </c>
      <c r="H416" s="12">
        <f t="shared" si="56"/>
        <v>19.329599999999999</v>
      </c>
      <c r="I416" s="12">
        <f t="shared" si="57"/>
        <v>87.236133122028519</v>
      </c>
      <c r="K416" s="116"/>
    </row>
    <row r="417" spans="1:11" ht="22.5" customHeight="1">
      <c r="A417" s="36" t="s">
        <v>67</v>
      </c>
      <c r="B417" s="90" t="s">
        <v>27</v>
      </c>
      <c r="C417" s="29" t="s">
        <v>146</v>
      </c>
      <c r="D417" s="41">
        <v>45</v>
      </c>
      <c r="E417" s="41">
        <v>45</v>
      </c>
      <c r="F417" s="41">
        <v>45</v>
      </c>
      <c r="G417" s="12">
        <f t="shared" si="55"/>
        <v>0</v>
      </c>
      <c r="H417" s="12">
        <f t="shared" si="56"/>
        <v>0</v>
      </c>
      <c r="I417" s="12">
        <f t="shared" si="57"/>
        <v>100</v>
      </c>
      <c r="K417" s="116"/>
    </row>
    <row r="418" spans="1:11" ht="30" customHeight="1">
      <c r="A418" s="36" t="s">
        <v>69</v>
      </c>
      <c r="B418" s="90" t="s">
        <v>27</v>
      </c>
      <c r="C418" s="29" t="s">
        <v>147</v>
      </c>
      <c r="D418" s="41">
        <v>732.38300000000004</v>
      </c>
      <c r="E418" s="41">
        <v>732.38300000000004</v>
      </c>
      <c r="F418" s="41">
        <v>699.03716999999995</v>
      </c>
      <c r="G418" s="12">
        <f t="shared" si="55"/>
        <v>33.345830000000092</v>
      </c>
      <c r="H418" s="12">
        <f t="shared" si="56"/>
        <v>33.345830000000092</v>
      </c>
      <c r="I418" s="12">
        <f t="shared" si="57"/>
        <v>95.446941013103796</v>
      </c>
      <c r="K418" s="116"/>
    </row>
    <row r="419" spans="1:11" ht="20.25" customHeight="1">
      <c r="A419" s="36" t="s">
        <v>47</v>
      </c>
      <c r="B419" s="90" t="s">
        <v>27</v>
      </c>
      <c r="C419" s="29" t="s">
        <v>953</v>
      </c>
      <c r="D419" s="41">
        <v>38</v>
      </c>
      <c r="E419" s="41">
        <v>38</v>
      </c>
      <c r="F419" s="41">
        <v>38</v>
      </c>
      <c r="G419" s="12">
        <f t="shared" si="55"/>
        <v>0</v>
      </c>
      <c r="H419" s="12">
        <f t="shared" si="56"/>
        <v>0</v>
      </c>
      <c r="I419" s="12">
        <f t="shared" si="57"/>
        <v>100</v>
      </c>
      <c r="K419" s="116"/>
    </row>
    <row r="420" spans="1:11" ht="20.25" customHeight="1">
      <c r="A420" s="36" t="s">
        <v>380</v>
      </c>
      <c r="B420" s="90" t="s">
        <v>27</v>
      </c>
      <c r="C420" s="29" t="s">
        <v>407</v>
      </c>
      <c r="D420" s="41">
        <v>337.35399999999998</v>
      </c>
      <c r="E420" s="41">
        <v>337.35399999999998</v>
      </c>
      <c r="F420" s="41">
        <v>278.02294999999998</v>
      </c>
      <c r="G420" s="12">
        <f t="shared" si="55"/>
        <v>59.331050000000005</v>
      </c>
      <c r="H420" s="12">
        <f t="shared" si="56"/>
        <v>59.331050000000005</v>
      </c>
      <c r="I420" s="12">
        <f t="shared" si="57"/>
        <v>82.412821546506038</v>
      </c>
      <c r="K420" s="116"/>
    </row>
    <row r="421" spans="1:11" ht="20.25" customHeight="1">
      <c r="A421" s="36" t="s">
        <v>71</v>
      </c>
      <c r="B421" s="90" t="s">
        <v>27</v>
      </c>
      <c r="C421" s="29" t="s">
        <v>148</v>
      </c>
      <c r="D421" s="41">
        <v>204.62700000000001</v>
      </c>
      <c r="E421" s="41">
        <v>204.62700000000001</v>
      </c>
      <c r="F421" s="41">
        <v>185.45599999999999</v>
      </c>
      <c r="G421" s="12">
        <f t="shared" si="55"/>
        <v>19.171000000000021</v>
      </c>
      <c r="H421" s="12">
        <f t="shared" si="56"/>
        <v>19.171000000000021</v>
      </c>
      <c r="I421" s="12">
        <f t="shared" si="57"/>
        <v>90.631246120990866</v>
      </c>
      <c r="K421" s="116"/>
    </row>
    <row r="422" spans="1:11" ht="20.25" customHeight="1">
      <c r="A422" s="36" t="s">
        <v>73</v>
      </c>
      <c r="B422" s="90" t="s">
        <v>27</v>
      </c>
      <c r="C422" s="29" t="s">
        <v>149</v>
      </c>
      <c r="D422" s="41">
        <v>712.23199999999997</v>
      </c>
      <c r="E422" s="41">
        <v>712.23199999999997</v>
      </c>
      <c r="F422" s="41">
        <v>712.23199999999997</v>
      </c>
      <c r="G422" s="12">
        <f t="shared" si="55"/>
        <v>0</v>
      </c>
      <c r="H422" s="12">
        <f t="shared" si="56"/>
        <v>0</v>
      </c>
      <c r="I422" s="12">
        <f t="shared" si="57"/>
        <v>100</v>
      </c>
      <c r="K422" s="116"/>
    </row>
    <row r="423" spans="1:11" ht="20.25" customHeight="1">
      <c r="A423" s="36" t="s">
        <v>75</v>
      </c>
      <c r="B423" s="90" t="s">
        <v>27</v>
      </c>
      <c r="C423" s="29" t="s">
        <v>150</v>
      </c>
      <c r="D423" s="41">
        <v>1179.694</v>
      </c>
      <c r="E423" s="41">
        <v>1179.694</v>
      </c>
      <c r="F423" s="41">
        <v>1179.694</v>
      </c>
      <c r="G423" s="12">
        <f t="shared" si="55"/>
        <v>0</v>
      </c>
      <c r="H423" s="12">
        <f t="shared" si="56"/>
        <v>0</v>
      </c>
      <c r="I423" s="12">
        <f t="shared" si="57"/>
        <v>100</v>
      </c>
      <c r="K423" s="116"/>
    </row>
    <row r="424" spans="1:11" s="149" customFormat="1" ht="46.5" customHeight="1">
      <c r="A424" s="166" t="s">
        <v>23</v>
      </c>
      <c r="B424" s="150"/>
      <c r="C424" s="145" t="s">
        <v>151</v>
      </c>
      <c r="D424" s="147">
        <f>SUM(D425:D477)</f>
        <v>126696.07981000001</v>
      </c>
      <c r="E424" s="147">
        <f>SUM(E425:E477)</f>
        <v>126696.07981000001</v>
      </c>
      <c r="F424" s="147">
        <f>SUM(F425:F477)</f>
        <v>125125.35284999998</v>
      </c>
      <c r="G424" s="147">
        <f t="shared" si="55"/>
        <v>1570.7269600000291</v>
      </c>
      <c r="H424" s="147">
        <f t="shared" si="56"/>
        <v>1570.7269600000291</v>
      </c>
      <c r="I424" s="147">
        <f t="shared" si="57"/>
        <v>98.760240283396641</v>
      </c>
    </row>
    <row r="425" spans="1:11" ht="52.5" customHeight="1">
      <c r="A425" s="36" t="s">
        <v>299</v>
      </c>
      <c r="B425" s="30">
        <v>441</v>
      </c>
      <c r="C425" s="29" t="s">
        <v>302</v>
      </c>
      <c r="D425" s="41">
        <v>749.68899999999996</v>
      </c>
      <c r="E425" s="41">
        <v>749.68899999999996</v>
      </c>
      <c r="F425" s="41">
        <v>699.68899999999996</v>
      </c>
      <c r="G425" s="12">
        <f t="shared" si="55"/>
        <v>50</v>
      </c>
      <c r="H425" s="12">
        <f t="shared" si="56"/>
        <v>50</v>
      </c>
      <c r="I425" s="12">
        <f t="shared" si="57"/>
        <v>93.330567742090381</v>
      </c>
    </row>
    <row r="426" spans="1:11" ht="53.25" customHeight="1">
      <c r="A426" s="36" t="s">
        <v>300</v>
      </c>
      <c r="B426" s="49">
        <v>441</v>
      </c>
      <c r="C426" s="29" t="s">
        <v>303</v>
      </c>
      <c r="D426" s="41">
        <v>317.84782000000001</v>
      </c>
      <c r="E426" s="41">
        <v>317.84782000000001</v>
      </c>
      <c r="F426" s="41">
        <v>317.84782000000001</v>
      </c>
      <c r="G426" s="12">
        <f t="shared" si="55"/>
        <v>0</v>
      </c>
      <c r="H426" s="12">
        <f t="shared" si="56"/>
        <v>0</v>
      </c>
      <c r="I426" s="12">
        <f t="shared" si="57"/>
        <v>100</v>
      </c>
    </row>
    <row r="427" spans="1:11" ht="44.25" customHeight="1">
      <c r="A427" s="36" t="s">
        <v>961</v>
      </c>
      <c r="B427" s="49">
        <v>441</v>
      </c>
      <c r="C427" s="29" t="s">
        <v>974</v>
      </c>
      <c r="D427" s="41">
        <v>40</v>
      </c>
      <c r="E427" s="41">
        <v>40</v>
      </c>
      <c r="F427" s="41">
        <v>40</v>
      </c>
      <c r="G427" s="12">
        <f t="shared" si="55"/>
        <v>0</v>
      </c>
      <c r="H427" s="12">
        <f t="shared" si="56"/>
        <v>0</v>
      </c>
      <c r="I427" s="12">
        <f t="shared" si="57"/>
        <v>100</v>
      </c>
    </row>
    <row r="428" spans="1:11" ht="38.25" customHeight="1">
      <c r="A428" s="36" t="s">
        <v>374</v>
      </c>
      <c r="B428" s="15" t="s">
        <v>27</v>
      </c>
      <c r="C428" s="29" t="s">
        <v>375</v>
      </c>
      <c r="D428" s="41">
        <v>84.4</v>
      </c>
      <c r="E428" s="41">
        <v>84.4</v>
      </c>
      <c r="F428" s="41">
        <v>84.4</v>
      </c>
      <c r="G428" s="12">
        <f t="shared" si="55"/>
        <v>0</v>
      </c>
      <c r="H428" s="12">
        <f t="shared" si="56"/>
        <v>0</v>
      </c>
      <c r="I428" s="12">
        <f t="shared" si="57"/>
        <v>100</v>
      </c>
    </row>
    <row r="429" spans="1:11" ht="51" customHeight="1">
      <c r="A429" s="36" t="s">
        <v>962</v>
      </c>
      <c r="B429" s="30">
        <v>441</v>
      </c>
      <c r="C429" s="29" t="s">
        <v>975</v>
      </c>
      <c r="D429" s="41">
        <v>6508.0936099999999</v>
      </c>
      <c r="E429" s="41">
        <v>6508.0936099999999</v>
      </c>
      <c r="F429" s="41">
        <v>6508.0936099999999</v>
      </c>
      <c r="G429" s="12">
        <f t="shared" si="55"/>
        <v>0</v>
      </c>
      <c r="H429" s="12">
        <f t="shared" si="56"/>
        <v>0</v>
      </c>
      <c r="I429" s="12">
        <f t="shared" si="57"/>
        <v>100</v>
      </c>
    </row>
    <row r="430" spans="1:11" ht="92.25" customHeight="1">
      <c r="A430" s="36" t="s">
        <v>963</v>
      </c>
      <c r="B430" s="49">
        <v>445</v>
      </c>
      <c r="C430" s="29" t="s">
        <v>976</v>
      </c>
      <c r="D430" s="41">
        <v>7556.4228199999998</v>
      </c>
      <c r="E430" s="41">
        <v>7556.4228199999998</v>
      </c>
      <c r="F430" s="41">
        <v>7556.4228199999998</v>
      </c>
      <c r="G430" s="12">
        <f t="shared" si="55"/>
        <v>0</v>
      </c>
      <c r="H430" s="12">
        <f t="shared" si="56"/>
        <v>0</v>
      </c>
      <c r="I430" s="12">
        <f t="shared" si="57"/>
        <v>100</v>
      </c>
    </row>
    <row r="431" spans="1:11" ht="107.25" customHeight="1">
      <c r="A431" s="39" t="s">
        <v>964</v>
      </c>
      <c r="B431" s="49">
        <v>445</v>
      </c>
      <c r="C431" s="29" t="s">
        <v>977</v>
      </c>
      <c r="D431" s="41">
        <v>7942.63807</v>
      </c>
      <c r="E431" s="41">
        <v>7942.63807</v>
      </c>
      <c r="F431" s="41">
        <v>7942.6370699999998</v>
      </c>
      <c r="G431" s="12">
        <f t="shared" si="55"/>
        <v>1.0000000002037268E-3</v>
      </c>
      <c r="H431" s="12">
        <f t="shared" si="56"/>
        <v>1.0000000002037268E-3</v>
      </c>
      <c r="I431" s="12">
        <f t="shared" si="57"/>
        <v>99.999987409724696</v>
      </c>
    </row>
    <row r="432" spans="1:11" ht="36" customHeight="1">
      <c r="A432" s="36" t="s">
        <v>965</v>
      </c>
      <c r="B432" s="30">
        <v>441</v>
      </c>
      <c r="C432" s="29" t="s">
        <v>978</v>
      </c>
      <c r="D432" s="41">
        <v>455.75159000000002</v>
      </c>
      <c r="E432" s="41">
        <v>455.75159000000002</v>
      </c>
      <c r="F432" s="41">
        <v>455.75159000000002</v>
      </c>
      <c r="G432" s="12">
        <f t="shared" si="55"/>
        <v>0</v>
      </c>
      <c r="H432" s="12">
        <f t="shared" si="56"/>
        <v>0</v>
      </c>
      <c r="I432" s="12">
        <f t="shared" si="57"/>
        <v>100</v>
      </c>
    </row>
    <row r="433" spans="1:9" ht="87" customHeight="1">
      <c r="A433" s="36" t="s">
        <v>966</v>
      </c>
      <c r="B433" s="30">
        <v>441</v>
      </c>
      <c r="C433" s="29" t="s">
        <v>979</v>
      </c>
      <c r="D433" s="41">
        <v>336.43068</v>
      </c>
      <c r="E433" s="41">
        <v>336.43068</v>
      </c>
      <c r="F433" s="41">
        <v>0</v>
      </c>
      <c r="G433" s="12">
        <f t="shared" ref="G433:G473" si="59">E433-F433</f>
        <v>336.43068</v>
      </c>
      <c r="H433" s="12">
        <f t="shared" ref="H433:H473" si="60">D433-F433</f>
        <v>336.43068</v>
      </c>
      <c r="I433" s="12">
        <f t="shared" ref="I433:I473" si="61">F433/D433*100</f>
        <v>0</v>
      </c>
    </row>
    <row r="434" spans="1:9" ht="76.5" customHeight="1">
      <c r="A434" s="36" t="s">
        <v>967</v>
      </c>
      <c r="B434" s="30">
        <v>441</v>
      </c>
      <c r="C434" s="29" t="s">
        <v>980</v>
      </c>
      <c r="D434" s="41">
        <v>386.89229999999998</v>
      </c>
      <c r="E434" s="41">
        <v>386.89229999999998</v>
      </c>
      <c r="F434" s="41">
        <v>386.89229999999998</v>
      </c>
      <c r="G434" s="12">
        <f t="shared" si="59"/>
        <v>0</v>
      </c>
      <c r="H434" s="12">
        <f t="shared" si="60"/>
        <v>0</v>
      </c>
      <c r="I434" s="12">
        <f t="shared" si="61"/>
        <v>100</v>
      </c>
    </row>
    <row r="435" spans="1:9" ht="38.25" customHeight="1">
      <c r="A435" s="36" t="s">
        <v>152</v>
      </c>
      <c r="B435" s="30">
        <v>441</v>
      </c>
      <c r="C435" s="29" t="s">
        <v>153</v>
      </c>
      <c r="D435" s="41">
        <v>10</v>
      </c>
      <c r="E435" s="41">
        <v>10</v>
      </c>
      <c r="F435" s="41">
        <v>10</v>
      </c>
      <c r="G435" s="12">
        <f t="shared" si="59"/>
        <v>0</v>
      </c>
      <c r="H435" s="12">
        <f t="shared" si="60"/>
        <v>0</v>
      </c>
      <c r="I435" s="12">
        <f t="shared" si="61"/>
        <v>100</v>
      </c>
    </row>
    <row r="436" spans="1:9" ht="51" customHeight="1">
      <c r="A436" s="36" t="s">
        <v>570</v>
      </c>
      <c r="B436" s="15" t="s">
        <v>27</v>
      </c>
      <c r="C436" s="29" t="s">
        <v>154</v>
      </c>
      <c r="D436" s="41">
        <v>143.5</v>
      </c>
      <c r="E436" s="41">
        <v>143.5</v>
      </c>
      <c r="F436" s="41">
        <v>143.5</v>
      </c>
      <c r="G436" s="12">
        <f t="shared" si="59"/>
        <v>0</v>
      </c>
      <c r="H436" s="12">
        <f t="shared" si="60"/>
        <v>0</v>
      </c>
      <c r="I436" s="12">
        <f t="shared" si="61"/>
        <v>100</v>
      </c>
    </row>
    <row r="437" spans="1:9" ht="37.5" customHeight="1">
      <c r="A437" s="36" t="s">
        <v>968</v>
      </c>
      <c r="B437" s="15" t="s">
        <v>27</v>
      </c>
      <c r="C437" s="29" t="s">
        <v>981</v>
      </c>
      <c r="D437" s="41">
        <v>93.75</v>
      </c>
      <c r="E437" s="41">
        <v>93.75</v>
      </c>
      <c r="F437" s="41">
        <v>93.75</v>
      </c>
      <c r="G437" s="12">
        <f t="shared" si="59"/>
        <v>0</v>
      </c>
      <c r="H437" s="12">
        <f t="shared" si="60"/>
        <v>0</v>
      </c>
      <c r="I437" s="12">
        <f t="shared" si="61"/>
        <v>100</v>
      </c>
    </row>
    <row r="438" spans="1:9" ht="26.25" customHeight="1">
      <c r="A438" s="36" t="s">
        <v>301</v>
      </c>
      <c r="B438" s="15" t="s">
        <v>27</v>
      </c>
      <c r="C438" s="29" t="s">
        <v>304</v>
      </c>
      <c r="D438" s="41">
        <v>80</v>
      </c>
      <c r="E438" s="41">
        <v>80</v>
      </c>
      <c r="F438" s="41">
        <v>80</v>
      </c>
      <c r="G438" s="12">
        <f t="shared" si="59"/>
        <v>0</v>
      </c>
      <c r="H438" s="12">
        <f t="shared" si="60"/>
        <v>0</v>
      </c>
      <c r="I438" s="12">
        <f t="shared" si="61"/>
        <v>100</v>
      </c>
    </row>
    <row r="439" spans="1:9" ht="41.25" customHeight="1">
      <c r="A439" s="36" t="s">
        <v>969</v>
      </c>
      <c r="B439" s="15" t="s">
        <v>27</v>
      </c>
      <c r="C439" s="29" t="s">
        <v>982</v>
      </c>
      <c r="D439" s="41">
        <v>85</v>
      </c>
      <c r="E439" s="41">
        <v>85</v>
      </c>
      <c r="F439" s="41">
        <v>85</v>
      </c>
      <c r="G439" s="12">
        <f t="shared" si="59"/>
        <v>0</v>
      </c>
      <c r="H439" s="12">
        <f t="shared" si="60"/>
        <v>0</v>
      </c>
      <c r="I439" s="12">
        <f t="shared" si="61"/>
        <v>100</v>
      </c>
    </row>
    <row r="440" spans="1:9" ht="50.25" customHeight="1">
      <c r="A440" s="36" t="s">
        <v>51</v>
      </c>
      <c r="B440" s="15" t="s">
        <v>27</v>
      </c>
      <c r="C440" s="29" t="s">
        <v>155</v>
      </c>
      <c r="D440" s="41">
        <v>3994.9954899999998</v>
      </c>
      <c r="E440" s="41">
        <v>3994.9954899999998</v>
      </c>
      <c r="F440" s="41">
        <v>3994.9954899999998</v>
      </c>
      <c r="G440" s="12">
        <f t="shared" si="59"/>
        <v>0</v>
      </c>
      <c r="H440" s="12">
        <f t="shared" si="60"/>
        <v>0</v>
      </c>
      <c r="I440" s="12">
        <f t="shared" si="61"/>
        <v>100</v>
      </c>
    </row>
    <row r="441" spans="1:9" ht="37.5" customHeight="1">
      <c r="A441" s="36" t="s">
        <v>571</v>
      </c>
      <c r="B441" s="15" t="s">
        <v>27</v>
      </c>
      <c r="C441" s="29" t="s">
        <v>573</v>
      </c>
      <c r="D441" s="41">
        <v>299.94600000000003</v>
      </c>
      <c r="E441" s="41">
        <v>299.94600000000003</v>
      </c>
      <c r="F441" s="41">
        <v>299.94600000000003</v>
      </c>
      <c r="G441" s="12">
        <f t="shared" si="59"/>
        <v>0</v>
      </c>
      <c r="H441" s="12">
        <f t="shared" si="60"/>
        <v>0</v>
      </c>
      <c r="I441" s="12">
        <f t="shared" si="61"/>
        <v>100</v>
      </c>
    </row>
    <row r="442" spans="1:9" ht="44.25" customHeight="1">
      <c r="A442" s="36" t="s">
        <v>970</v>
      </c>
      <c r="B442" s="15" t="s">
        <v>27</v>
      </c>
      <c r="C442" s="29" t="s">
        <v>983</v>
      </c>
      <c r="D442" s="41">
        <v>2021.4043999999999</v>
      </c>
      <c r="E442" s="41">
        <v>2021.4043999999999</v>
      </c>
      <c r="F442" s="41">
        <v>2021.4043999999999</v>
      </c>
      <c r="G442" s="12">
        <f t="shared" si="59"/>
        <v>0</v>
      </c>
      <c r="H442" s="12">
        <f t="shared" si="60"/>
        <v>0</v>
      </c>
      <c r="I442" s="12">
        <f t="shared" si="61"/>
        <v>100</v>
      </c>
    </row>
    <row r="443" spans="1:9" ht="47.25" customHeight="1">
      <c r="A443" s="36" t="s">
        <v>971</v>
      </c>
      <c r="B443" s="15" t="s">
        <v>27</v>
      </c>
      <c r="C443" s="29" t="s">
        <v>984</v>
      </c>
      <c r="D443" s="41">
        <v>28.03302</v>
      </c>
      <c r="E443" s="41">
        <v>28.03302</v>
      </c>
      <c r="F443" s="41">
        <v>28.03302</v>
      </c>
      <c r="G443" s="12">
        <f t="shared" si="59"/>
        <v>0</v>
      </c>
      <c r="H443" s="12">
        <f t="shared" si="60"/>
        <v>0</v>
      </c>
      <c r="I443" s="12">
        <f t="shared" si="61"/>
        <v>100</v>
      </c>
    </row>
    <row r="444" spans="1:9" ht="40.5" customHeight="1">
      <c r="A444" s="36" t="s">
        <v>305</v>
      </c>
      <c r="B444" s="15" t="s">
        <v>27</v>
      </c>
      <c r="C444" s="29" t="s">
        <v>156</v>
      </c>
      <c r="D444" s="41">
        <v>705.7</v>
      </c>
      <c r="E444" s="41">
        <v>705.7</v>
      </c>
      <c r="F444" s="41">
        <v>705.7</v>
      </c>
      <c r="G444" s="12">
        <f t="shared" si="59"/>
        <v>0</v>
      </c>
      <c r="H444" s="12">
        <f t="shared" si="60"/>
        <v>0</v>
      </c>
      <c r="I444" s="12">
        <f t="shared" si="61"/>
        <v>100</v>
      </c>
    </row>
    <row r="445" spans="1:9" ht="50.25" customHeight="1">
      <c r="A445" s="36" t="s">
        <v>306</v>
      </c>
      <c r="B445" s="15" t="s">
        <v>27</v>
      </c>
      <c r="C445" s="29" t="s">
        <v>157</v>
      </c>
      <c r="D445" s="41">
        <v>646.25</v>
      </c>
      <c r="E445" s="41">
        <v>646.25</v>
      </c>
      <c r="F445" s="41">
        <v>646.25</v>
      </c>
      <c r="G445" s="12">
        <f t="shared" si="59"/>
        <v>0</v>
      </c>
      <c r="H445" s="12">
        <f t="shared" si="60"/>
        <v>0</v>
      </c>
      <c r="I445" s="12">
        <f t="shared" si="61"/>
        <v>100</v>
      </c>
    </row>
    <row r="446" spans="1:9" ht="36" customHeight="1">
      <c r="A446" s="36" t="s">
        <v>572</v>
      </c>
      <c r="B446" s="15" t="s">
        <v>27</v>
      </c>
      <c r="C446" s="29" t="s">
        <v>574</v>
      </c>
      <c r="D446" s="41">
        <v>23.2</v>
      </c>
      <c r="E446" s="41">
        <v>23.2</v>
      </c>
      <c r="F446" s="41">
        <v>23.2</v>
      </c>
      <c r="G446" s="12">
        <f t="shared" si="59"/>
        <v>0</v>
      </c>
      <c r="H446" s="12">
        <f t="shared" si="60"/>
        <v>0</v>
      </c>
      <c r="I446" s="12">
        <f t="shared" si="61"/>
        <v>100</v>
      </c>
    </row>
    <row r="447" spans="1:9" ht="39" customHeight="1">
      <c r="A447" s="36" t="s">
        <v>307</v>
      </c>
      <c r="B447" s="30">
        <v>441</v>
      </c>
      <c r="C447" s="29" t="s">
        <v>158</v>
      </c>
      <c r="D447" s="41">
        <v>7.25</v>
      </c>
      <c r="E447" s="41">
        <v>7.25</v>
      </c>
      <c r="F447" s="41">
        <v>7.25</v>
      </c>
      <c r="G447" s="12">
        <f t="shared" si="59"/>
        <v>0</v>
      </c>
      <c r="H447" s="12">
        <f t="shared" si="60"/>
        <v>0</v>
      </c>
      <c r="I447" s="12">
        <f t="shared" si="61"/>
        <v>100</v>
      </c>
    </row>
    <row r="448" spans="1:9" ht="76.5" customHeight="1">
      <c r="A448" s="36" t="s">
        <v>972</v>
      </c>
      <c r="B448" s="15" t="s">
        <v>27</v>
      </c>
      <c r="C448" s="29" t="s">
        <v>985</v>
      </c>
      <c r="D448" s="41">
        <v>5407.4124300000003</v>
      </c>
      <c r="E448" s="41">
        <v>5407.4124300000003</v>
      </c>
      <c r="F448" s="41">
        <v>5407.4124300000003</v>
      </c>
      <c r="G448" s="12">
        <f t="shared" si="59"/>
        <v>0</v>
      </c>
      <c r="H448" s="12">
        <f t="shared" si="60"/>
        <v>0</v>
      </c>
      <c r="I448" s="12">
        <f t="shared" si="61"/>
        <v>100</v>
      </c>
    </row>
    <row r="449" spans="1:9" ht="135.75" customHeight="1">
      <c r="A449" s="39" t="s">
        <v>828</v>
      </c>
      <c r="B449" s="15" t="s">
        <v>27</v>
      </c>
      <c r="C449" s="29" t="s">
        <v>575</v>
      </c>
      <c r="D449" s="41">
        <v>428.42039</v>
      </c>
      <c r="E449" s="41">
        <v>428.42039</v>
      </c>
      <c r="F449" s="41">
        <v>428.42039</v>
      </c>
      <c r="G449" s="12">
        <f t="shared" si="59"/>
        <v>0</v>
      </c>
      <c r="H449" s="12">
        <f t="shared" si="60"/>
        <v>0</v>
      </c>
      <c r="I449" s="12">
        <f t="shared" si="61"/>
        <v>100</v>
      </c>
    </row>
    <row r="450" spans="1:9" ht="146.25" customHeight="1">
      <c r="A450" s="39" t="s">
        <v>828</v>
      </c>
      <c r="B450" s="15" t="s">
        <v>27</v>
      </c>
      <c r="C450" s="29" t="s">
        <v>575</v>
      </c>
      <c r="D450" s="41">
        <v>3312.28289</v>
      </c>
      <c r="E450" s="41">
        <v>3312.28289</v>
      </c>
      <c r="F450" s="41">
        <v>3312.28289</v>
      </c>
      <c r="G450" s="12">
        <f t="shared" si="59"/>
        <v>0</v>
      </c>
      <c r="H450" s="12">
        <f t="shared" si="60"/>
        <v>0</v>
      </c>
      <c r="I450" s="12">
        <f t="shared" si="61"/>
        <v>100</v>
      </c>
    </row>
    <row r="451" spans="1:9" ht="108" customHeight="1">
      <c r="A451" s="39" t="s">
        <v>973</v>
      </c>
      <c r="B451" s="15" t="s">
        <v>27</v>
      </c>
      <c r="C451" s="29" t="s">
        <v>576</v>
      </c>
      <c r="D451" s="41">
        <v>4159.6440000000002</v>
      </c>
      <c r="E451" s="41">
        <v>4159.6440000000002</v>
      </c>
      <c r="F451" s="41">
        <v>4159.6440000000002</v>
      </c>
      <c r="G451" s="12">
        <f t="shared" si="59"/>
        <v>0</v>
      </c>
      <c r="H451" s="12">
        <f t="shared" si="60"/>
        <v>0</v>
      </c>
      <c r="I451" s="12">
        <f t="shared" si="61"/>
        <v>100</v>
      </c>
    </row>
    <row r="452" spans="1:9" ht="36" customHeight="1">
      <c r="A452" s="36" t="s">
        <v>61</v>
      </c>
      <c r="B452" s="15" t="s">
        <v>27</v>
      </c>
      <c r="C452" s="29" t="s">
        <v>159</v>
      </c>
      <c r="D452" s="41">
        <v>42320.400840000002</v>
      </c>
      <c r="E452" s="41">
        <v>42320.400840000002</v>
      </c>
      <c r="F452" s="41">
        <v>42310.400840000002</v>
      </c>
      <c r="G452" s="12">
        <f t="shared" si="59"/>
        <v>10</v>
      </c>
      <c r="H452" s="12">
        <f t="shared" si="60"/>
        <v>10</v>
      </c>
      <c r="I452" s="12">
        <f t="shared" si="61"/>
        <v>99.976370734204991</v>
      </c>
    </row>
    <row r="453" spans="1:9" ht="36" customHeight="1">
      <c r="A453" s="36" t="s">
        <v>63</v>
      </c>
      <c r="B453" s="15" t="s">
        <v>27</v>
      </c>
      <c r="C453" s="29" t="s">
        <v>160</v>
      </c>
      <c r="D453" s="41">
        <v>211.7782</v>
      </c>
      <c r="E453" s="41">
        <v>211.7782</v>
      </c>
      <c r="F453" s="41">
        <v>211.7782</v>
      </c>
      <c r="G453" s="12">
        <f t="shared" si="59"/>
        <v>0</v>
      </c>
      <c r="H453" s="12">
        <f t="shared" si="60"/>
        <v>0</v>
      </c>
      <c r="I453" s="12">
        <f t="shared" si="61"/>
        <v>100</v>
      </c>
    </row>
    <row r="454" spans="1:9" ht="36" customHeight="1">
      <c r="A454" s="39" t="s">
        <v>826</v>
      </c>
      <c r="B454" s="15" t="s">
        <v>27</v>
      </c>
      <c r="C454" s="29" t="s">
        <v>986</v>
      </c>
      <c r="D454" s="41">
        <v>5452.7349199999999</v>
      </c>
      <c r="E454" s="41">
        <v>5452.7349199999999</v>
      </c>
      <c r="F454" s="41">
        <v>5452.7349199999999</v>
      </c>
      <c r="G454" s="12">
        <f t="shared" si="59"/>
        <v>0</v>
      </c>
      <c r="H454" s="12">
        <f t="shared" si="60"/>
        <v>0</v>
      </c>
      <c r="I454" s="12">
        <f t="shared" si="61"/>
        <v>100</v>
      </c>
    </row>
    <row r="455" spans="1:9" ht="36" customHeight="1">
      <c r="A455" s="36" t="s">
        <v>45</v>
      </c>
      <c r="B455" s="15" t="s">
        <v>27</v>
      </c>
      <c r="C455" s="29" t="s">
        <v>161</v>
      </c>
      <c r="D455" s="41">
        <v>47.57</v>
      </c>
      <c r="E455" s="41">
        <v>47.57</v>
      </c>
      <c r="F455" s="41">
        <v>45.95</v>
      </c>
      <c r="G455" s="12">
        <f t="shared" si="59"/>
        <v>1.6199999999999974</v>
      </c>
      <c r="H455" s="12">
        <f t="shared" si="60"/>
        <v>1.6199999999999974</v>
      </c>
      <c r="I455" s="12">
        <f t="shared" si="61"/>
        <v>96.594492327096916</v>
      </c>
    </row>
    <row r="456" spans="1:9" ht="50.25" customHeight="1">
      <c r="A456" s="36" t="s">
        <v>537</v>
      </c>
      <c r="B456" s="15" t="s">
        <v>27</v>
      </c>
      <c r="C456" s="29" t="s">
        <v>577</v>
      </c>
      <c r="D456" s="41">
        <v>265.75</v>
      </c>
      <c r="E456" s="41">
        <v>265.75</v>
      </c>
      <c r="F456" s="41">
        <v>249.23</v>
      </c>
      <c r="G456" s="12">
        <f t="shared" si="59"/>
        <v>16.52000000000001</v>
      </c>
      <c r="H456" s="12">
        <f t="shared" si="60"/>
        <v>16.52000000000001</v>
      </c>
      <c r="I456" s="12">
        <f t="shared" si="61"/>
        <v>93.783631232361245</v>
      </c>
    </row>
    <row r="457" spans="1:9" ht="21.75" customHeight="1">
      <c r="A457" s="36" t="s">
        <v>65</v>
      </c>
      <c r="B457" s="15" t="s">
        <v>27</v>
      </c>
      <c r="C457" s="29" t="s">
        <v>162</v>
      </c>
      <c r="D457" s="41">
        <v>739.39599999999996</v>
      </c>
      <c r="E457" s="41">
        <v>739.39599999999996</v>
      </c>
      <c r="F457" s="41">
        <v>638.93380999999999</v>
      </c>
      <c r="G457" s="12">
        <f t="shared" si="59"/>
        <v>100.46218999999996</v>
      </c>
      <c r="H457" s="12">
        <f t="shared" si="60"/>
        <v>100.46218999999996</v>
      </c>
      <c r="I457" s="12">
        <f t="shared" si="61"/>
        <v>86.412938398368397</v>
      </c>
    </row>
    <row r="458" spans="1:9" ht="21.75" customHeight="1">
      <c r="A458" s="36" t="s">
        <v>67</v>
      </c>
      <c r="B458" s="15" t="s">
        <v>27</v>
      </c>
      <c r="C458" s="29" t="s">
        <v>163</v>
      </c>
      <c r="D458" s="41">
        <v>413.55</v>
      </c>
      <c r="E458" s="41">
        <v>413.55</v>
      </c>
      <c r="F458" s="41">
        <v>405.98099999999999</v>
      </c>
      <c r="G458" s="12">
        <f t="shared" si="59"/>
        <v>7.5690000000000168</v>
      </c>
      <c r="H458" s="12">
        <f t="shared" si="60"/>
        <v>7.5690000000000168</v>
      </c>
      <c r="I458" s="12">
        <f t="shared" si="61"/>
        <v>98.169749727965169</v>
      </c>
    </row>
    <row r="459" spans="1:9" ht="21.75" customHeight="1">
      <c r="A459" s="36" t="s">
        <v>69</v>
      </c>
      <c r="B459" s="15" t="s">
        <v>27</v>
      </c>
      <c r="C459" s="29" t="s">
        <v>164</v>
      </c>
      <c r="D459" s="41">
        <v>6299.7716899999996</v>
      </c>
      <c r="E459" s="41">
        <v>6299.7716899999996</v>
      </c>
      <c r="F459" s="41">
        <v>5732.3828400000002</v>
      </c>
      <c r="G459" s="12">
        <f t="shared" si="59"/>
        <v>567.38884999999937</v>
      </c>
      <c r="H459" s="12">
        <f t="shared" si="60"/>
        <v>567.38884999999937</v>
      </c>
      <c r="I459" s="12">
        <f t="shared" si="61"/>
        <v>90.993501385127189</v>
      </c>
    </row>
    <row r="460" spans="1:9" ht="21.75" customHeight="1">
      <c r="A460" s="36" t="s">
        <v>47</v>
      </c>
      <c r="B460" s="15" t="s">
        <v>27</v>
      </c>
      <c r="C460" s="29" t="s">
        <v>578</v>
      </c>
      <c r="D460" s="41">
        <v>288.89</v>
      </c>
      <c r="E460" s="41">
        <v>288.89</v>
      </c>
      <c r="F460" s="41">
        <v>288.89</v>
      </c>
      <c r="G460" s="12">
        <f t="shared" si="59"/>
        <v>0</v>
      </c>
      <c r="H460" s="12">
        <f t="shared" si="60"/>
        <v>0</v>
      </c>
      <c r="I460" s="12">
        <f t="shared" si="61"/>
        <v>100</v>
      </c>
    </row>
    <row r="461" spans="1:9" ht="21.75" customHeight="1">
      <c r="A461" s="36" t="s">
        <v>47</v>
      </c>
      <c r="B461" s="15" t="s">
        <v>27</v>
      </c>
      <c r="C461" s="29" t="s">
        <v>578</v>
      </c>
      <c r="D461" s="41">
        <v>2809.9236000000001</v>
      </c>
      <c r="E461" s="41">
        <v>2809.9236000000001</v>
      </c>
      <c r="F461" s="41">
        <v>2809.9236000000001</v>
      </c>
      <c r="G461" s="12">
        <f t="shared" si="59"/>
        <v>0</v>
      </c>
      <c r="H461" s="12">
        <f t="shared" si="60"/>
        <v>0</v>
      </c>
      <c r="I461" s="12">
        <f t="shared" si="61"/>
        <v>100</v>
      </c>
    </row>
    <row r="462" spans="1:9" ht="21.75" customHeight="1">
      <c r="A462" s="36" t="s">
        <v>380</v>
      </c>
      <c r="B462" s="15" t="s">
        <v>27</v>
      </c>
      <c r="C462" s="29" t="s">
        <v>408</v>
      </c>
      <c r="D462" s="41">
        <v>1252.9916000000001</v>
      </c>
      <c r="E462" s="41">
        <v>1252.9916000000001</v>
      </c>
      <c r="F462" s="41">
        <v>1080.7952499999999</v>
      </c>
      <c r="G462" s="12">
        <f t="shared" si="59"/>
        <v>172.19635000000017</v>
      </c>
      <c r="H462" s="12">
        <f t="shared" si="60"/>
        <v>172.19635000000017</v>
      </c>
      <c r="I462" s="12">
        <f t="shared" si="61"/>
        <v>86.257182410480638</v>
      </c>
    </row>
    <row r="463" spans="1:9" ht="29.25" customHeight="1">
      <c r="A463" s="36" t="s">
        <v>71</v>
      </c>
      <c r="B463" s="15" t="s">
        <v>27</v>
      </c>
      <c r="C463" s="29" t="s">
        <v>165</v>
      </c>
      <c r="D463" s="41">
        <v>860.73608000000002</v>
      </c>
      <c r="E463" s="41">
        <v>860.73608000000002</v>
      </c>
      <c r="F463" s="41">
        <v>805.16346999999996</v>
      </c>
      <c r="G463" s="12">
        <f t="shared" si="59"/>
        <v>55.572610000000054</v>
      </c>
      <c r="H463" s="12">
        <f t="shared" si="60"/>
        <v>55.572610000000054</v>
      </c>
      <c r="I463" s="12">
        <f t="shared" si="61"/>
        <v>93.543594687003235</v>
      </c>
    </row>
    <row r="464" spans="1:9" ht="23.25" customHeight="1">
      <c r="A464" s="36" t="s">
        <v>71</v>
      </c>
      <c r="B464" s="15" t="s">
        <v>27</v>
      </c>
      <c r="C464" s="29" t="s">
        <v>165</v>
      </c>
      <c r="D464" s="41">
        <v>3150.8040099999998</v>
      </c>
      <c r="E464" s="41">
        <v>3150.8040099999998</v>
      </c>
      <c r="F464" s="41">
        <v>3150.8040099999998</v>
      </c>
      <c r="G464" s="12">
        <f t="shared" si="59"/>
        <v>0</v>
      </c>
      <c r="H464" s="12">
        <f t="shared" si="60"/>
        <v>0</v>
      </c>
      <c r="I464" s="12">
        <f t="shared" si="61"/>
        <v>100</v>
      </c>
    </row>
    <row r="465" spans="1:9" ht="21.75" customHeight="1">
      <c r="A465" s="36" t="s">
        <v>73</v>
      </c>
      <c r="B465" s="15" t="s">
        <v>27</v>
      </c>
      <c r="C465" s="29" t="s">
        <v>166</v>
      </c>
      <c r="D465" s="41">
        <v>3539.335</v>
      </c>
      <c r="E465" s="41">
        <v>3539.335</v>
      </c>
      <c r="F465" s="41">
        <v>3539.335</v>
      </c>
      <c r="G465" s="12">
        <f t="shared" si="59"/>
        <v>0</v>
      </c>
      <c r="H465" s="12">
        <f t="shared" si="60"/>
        <v>0</v>
      </c>
      <c r="I465" s="12">
        <f t="shared" si="61"/>
        <v>100</v>
      </c>
    </row>
    <row r="466" spans="1:9" ht="21.75" customHeight="1">
      <c r="A466" s="36" t="s">
        <v>75</v>
      </c>
      <c r="B466" s="15" t="s">
        <v>27</v>
      </c>
      <c r="C466" s="29" t="s">
        <v>167</v>
      </c>
      <c r="D466" s="41">
        <v>856.48690999999997</v>
      </c>
      <c r="E466" s="41">
        <v>856.48690999999997</v>
      </c>
      <c r="F466" s="41">
        <v>808.41794000000004</v>
      </c>
      <c r="G466" s="12"/>
      <c r="H466" s="12"/>
      <c r="I466" s="12"/>
    </row>
    <row r="467" spans="1:9" ht="21.75" customHeight="1">
      <c r="A467" s="36" t="s">
        <v>61</v>
      </c>
      <c r="B467" s="15" t="s">
        <v>27</v>
      </c>
      <c r="C467" s="29" t="s">
        <v>168</v>
      </c>
      <c r="D467" s="41">
        <v>8776.8048500000004</v>
      </c>
      <c r="E467" s="41">
        <v>8776.8048500000004</v>
      </c>
      <c r="F467" s="41">
        <v>8776.8048500000004</v>
      </c>
      <c r="G467" s="12"/>
      <c r="H467" s="12"/>
      <c r="I467" s="12"/>
    </row>
    <row r="468" spans="1:9" ht="21.75" customHeight="1">
      <c r="A468" s="36" t="s">
        <v>63</v>
      </c>
      <c r="B468" s="15" t="s">
        <v>27</v>
      </c>
      <c r="C468" s="29" t="s">
        <v>169</v>
      </c>
      <c r="D468" s="41">
        <v>47.71696</v>
      </c>
      <c r="E468" s="41">
        <v>47.71696</v>
      </c>
      <c r="F468" s="41">
        <v>47.71696</v>
      </c>
      <c r="G468" s="12"/>
      <c r="H468" s="12"/>
      <c r="I468" s="12"/>
    </row>
    <row r="469" spans="1:9" ht="21.75" customHeight="1">
      <c r="A469" s="36" t="s">
        <v>45</v>
      </c>
      <c r="B469" s="15" t="s">
        <v>27</v>
      </c>
      <c r="C469" s="29" t="s">
        <v>987</v>
      </c>
      <c r="D469" s="41">
        <v>13.2</v>
      </c>
      <c r="E469" s="41">
        <v>13.2</v>
      </c>
      <c r="F469" s="41">
        <v>13.2</v>
      </c>
      <c r="G469" s="12"/>
      <c r="H469" s="12"/>
      <c r="I469" s="12"/>
    </row>
    <row r="470" spans="1:9" ht="21.75" customHeight="1">
      <c r="A470" s="36" t="s">
        <v>537</v>
      </c>
      <c r="B470" s="15" t="s">
        <v>27</v>
      </c>
      <c r="C470" s="29" t="s">
        <v>579</v>
      </c>
      <c r="D470" s="41">
        <v>64.099999999999994</v>
      </c>
      <c r="E470" s="41">
        <v>64.099999999999994</v>
      </c>
      <c r="F470" s="41">
        <v>59.79</v>
      </c>
      <c r="G470" s="12"/>
      <c r="H470" s="12"/>
      <c r="I470" s="12"/>
    </row>
    <row r="471" spans="1:9" ht="21.75" customHeight="1">
      <c r="A471" s="36" t="s">
        <v>65</v>
      </c>
      <c r="B471" s="15" t="s">
        <v>27</v>
      </c>
      <c r="C471" s="29" t="s">
        <v>519</v>
      </c>
      <c r="D471" s="41">
        <v>114</v>
      </c>
      <c r="E471" s="41">
        <v>114</v>
      </c>
      <c r="F471" s="41">
        <v>102.7546</v>
      </c>
      <c r="G471" s="12"/>
      <c r="H471" s="12"/>
      <c r="I471" s="12"/>
    </row>
    <row r="472" spans="1:9" ht="21.75" customHeight="1">
      <c r="A472" s="36" t="s">
        <v>69</v>
      </c>
      <c r="B472" s="15" t="s">
        <v>27</v>
      </c>
      <c r="C472" s="29" t="s">
        <v>520</v>
      </c>
      <c r="D472" s="41">
        <v>664.24699999999996</v>
      </c>
      <c r="E472" s="41">
        <v>664.24699999999996</v>
      </c>
      <c r="F472" s="41">
        <v>581.46326999999997</v>
      </c>
      <c r="G472" s="12"/>
      <c r="H472" s="12"/>
      <c r="I472" s="12"/>
    </row>
    <row r="473" spans="1:9" ht="21" customHeight="1">
      <c r="A473" s="36" t="s">
        <v>47</v>
      </c>
      <c r="B473" s="15" t="s">
        <v>27</v>
      </c>
      <c r="C473" s="29" t="s">
        <v>521</v>
      </c>
      <c r="D473" s="41">
        <v>972.29722000000004</v>
      </c>
      <c r="E473" s="41">
        <v>972.29722000000004</v>
      </c>
      <c r="F473" s="41">
        <v>972.29722000000004</v>
      </c>
      <c r="G473" s="12">
        <f t="shared" si="59"/>
        <v>0</v>
      </c>
      <c r="H473" s="12">
        <f t="shared" si="60"/>
        <v>0</v>
      </c>
      <c r="I473" s="12">
        <f t="shared" si="61"/>
        <v>100</v>
      </c>
    </row>
    <row r="474" spans="1:9" ht="21" customHeight="1">
      <c r="A474" s="36" t="s">
        <v>380</v>
      </c>
      <c r="B474" s="15" t="s">
        <v>27</v>
      </c>
      <c r="C474" s="29" t="s">
        <v>522</v>
      </c>
      <c r="D474" s="41">
        <v>133</v>
      </c>
      <c r="E474" s="41">
        <v>133</v>
      </c>
      <c r="F474" s="41">
        <v>103.593</v>
      </c>
      <c r="G474" s="12"/>
      <c r="H474" s="12"/>
      <c r="I474" s="12"/>
    </row>
    <row r="475" spans="1:9" ht="21" customHeight="1">
      <c r="A475" s="36" t="s">
        <v>71</v>
      </c>
      <c r="B475" s="15" t="s">
        <v>27</v>
      </c>
      <c r="C475" s="29" t="s">
        <v>523</v>
      </c>
      <c r="D475" s="41">
        <v>64.247</v>
      </c>
      <c r="E475" s="41">
        <v>64.247</v>
      </c>
      <c r="F475" s="41">
        <v>53.896999999999998</v>
      </c>
      <c r="G475" s="12"/>
      <c r="H475" s="12"/>
      <c r="I475" s="12"/>
    </row>
    <row r="476" spans="1:9" ht="21" customHeight="1">
      <c r="A476" s="36" t="s">
        <v>73</v>
      </c>
      <c r="B476" s="15" t="s">
        <v>27</v>
      </c>
      <c r="C476" s="29" t="s">
        <v>524</v>
      </c>
      <c r="D476" s="41">
        <v>1370.1914200000001</v>
      </c>
      <c r="E476" s="41">
        <v>1370.1914200000001</v>
      </c>
      <c r="F476" s="41">
        <v>1370.1914200000001</v>
      </c>
      <c r="G476" s="12"/>
      <c r="H476" s="12"/>
      <c r="I476" s="12"/>
    </row>
    <row r="477" spans="1:9" ht="21" customHeight="1">
      <c r="A477" s="36" t="s">
        <v>75</v>
      </c>
      <c r="B477" s="15" t="s">
        <v>27</v>
      </c>
      <c r="C477" s="29" t="s">
        <v>525</v>
      </c>
      <c r="D477" s="41">
        <v>141.202</v>
      </c>
      <c r="E477" s="41">
        <v>141.202</v>
      </c>
      <c r="F477" s="41">
        <v>74.400819999999996</v>
      </c>
      <c r="G477" s="12"/>
      <c r="H477" s="12"/>
      <c r="I477" s="12"/>
    </row>
    <row r="478" spans="1:9" s="149" customFormat="1" ht="71.25" customHeight="1">
      <c r="A478" s="157" t="s">
        <v>308</v>
      </c>
      <c r="B478" s="176"/>
      <c r="C478" s="158" t="s">
        <v>309</v>
      </c>
      <c r="D478" s="147">
        <f>SUM(D479:D497)</f>
        <v>39412.030030000009</v>
      </c>
      <c r="E478" s="147">
        <f>SUM(E479:E497)</f>
        <v>39412.030030000009</v>
      </c>
      <c r="F478" s="147">
        <f>SUM(F479:F497)</f>
        <v>38914.678649999994</v>
      </c>
      <c r="G478" s="147">
        <f t="shared" si="55"/>
        <v>497.35138000001461</v>
      </c>
      <c r="H478" s="147">
        <f t="shared" si="56"/>
        <v>497.35138000001461</v>
      </c>
      <c r="I478" s="147">
        <f t="shared" si="57"/>
        <v>98.738072158116609</v>
      </c>
    </row>
    <row r="479" spans="1:9" ht="78" customHeight="1">
      <c r="A479" s="36" t="s">
        <v>810</v>
      </c>
      <c r="B479" s="29" t="s">
        <v>27</v>
      </c>
      <c r="C479" s="29" t="s">
        <v>580</v>
      </c>
      <c r="D479" s="41">
        <v>2843.9104000000002</v>
      </c>
      <c r="E479" s="41">
        <v>2843.9104000000002</v>
      </c>
      <c r="F479" s="41">
        <v>2843.9104000000002</v>
      </c>
      <c r="G479" s="12">
        <f t="shared" ref="G479:G498" si="62">E479-F479</f>
        <v>0</v>
      </c>
      <c r="H479" s="12">
        <f t="shared" si="56"/>
        <v>0</v>
      </c>
      <c r="I479" s="12">
        <f t="shared" si="57"/>
        <v>100</v>
      </c>
    </row>
    <row r="480" spans="1:9" ht="78.75" customHeight="1">
      <c r="A480" s="36" t="s">
        <v>810</v>
      </c>
      <c r="B480" s="29" t="s">
        <v>27</v>
      </c>
      <c r="C480" s="29" t="s">
        <v>580</v>
      </c>
      <c r="D480" s="41">
        <v>858.86041999999998</v>
      </c>
      <c r="E480" s="41">
        <v>858.86041999999998</v>
      </c>
      <c r="F480" s="41">
        <v>858.86041999999998</v>
      </c>
      <c r="G480" s="12">
        <f t="shared" si="62"/>
        <v>0</v>
      </c>
      <c r="H480" s="12">
        <f t="shared" ref="H480:H526" si="63">D480-F480</f>
        <v>0</v>
      </c>
      <c r="I480" s="12">
        <f t="shared" ref="I480:I526" si="64">F480/D480*100</f>
        <v>100</v>
      </c>
    </row>
    <row r="481" spans="1:9" ht="25.5" customHeight="1">
      <c r="A481" s="36" t="s">
        <v>61</v>
      </c>
      <c r="B481" s="29" t="s">
        <v>27</v>
      </c>
      <c r="C481" s="29" t="s">
        <v>310</v>
      </c>
      <c r="D481" s="41">
        <v>23887.219420000001</v>
      </c>
      <c r="E481" s="41">
        <v>23887.219420000001</v>
      </c>
      <c r="F481" s="41">
        <v>23887.219420000001</v>
      </c>
      <c r="G481" s="12">
        <f t="shared" si="62"/>
        <v>0</v>
      </c>
      <c r="H481" s="12">
        <f t="shared" si="63"/>
        <v>0</v>
      </c>
      <c r="I481" s="12">
        <f t="shared" si="64"/>
        <v>100</v>
      </c>
    </row>
    <row r="482" spans="1:9" ht="25.5" customHeight="1">
      <c r="A482" s="36" t="s">
        <v>61</v>
      </c>
      <c r="B482" s="29" t="s">
        <v>27</v>
      </c>
      <c r="C482" s="29" t="s">
        <v>310</v>
      </c>
      <c r="D482" s="41">
        <v>7231.4257600000001</v>
      </c>
      <c r="E482" s="41">
        <v>7231.4257600000001</v>
      </c>
      <c r="F482" s="41">
        <v>7231.4257600000001</v>
      </c>
      <c r="G482" s="12">
        <f t="shared" si="62"/>
        <v>0</v>
      </c>
      <c r="H482" s="12">
        <f t="shared" si="63"/>
        <v>0</v>
      </c>
      <c r="I482" s="12">
        <f t="shared" si="64"/>
        <v>100</v>
      </c>
    </row>
    <row r="483" spans="1:9" ht="30.75" customHeight="1">
      <c r="A483" s="36" t="s">
        <v>63</v>
      </c>
      <c r="B483" s="29" t="s">
        <v>27</v>
      </c>
      <c r="C483" s="29" t="s">
        <v>343</v>
      </c>
      <c r="D483" s="41">
        <v>501.73847000000001</v>
      </c>
      <c r="E483" s="41">
        <v>501.73847000000001</v>
      </c>
      <c r="F483" s="41">
        <v>497.56686999999999</v>
      </c>
      <c r="G483" s="12">
        <f t="shared" si="62"/>
        <v>4.1716000000000122</v>
      </c>
      <c r="H483" s="12">
        <f t="shared" si="63"/>
        <v>4.1716000000000122</v>
      </c>
      <c r="I483" s="12">
        <f t="shared" si="64"/>
        <v>99.168570829340624</v>
      </c>
    </row>
    <row r="484" spans="1:9" ht="26.25" customHeight="1">
      <c r="A484" s="36" t="s">
        <v>45</v>
      </c>
      <c r="B484" s="29" t="s">
        <v>27</v>
      </c>
      <c r="C484" s="29" t="s">
        <v>311</v>
      </c>
      <c r="D484" s="41">
        <v>57.85</v>
      </c>
      <c r="E484" s="41">
        <v>57.85</v>
      </c>
      <c r="F484" s="41">
        <v>36.75</v>
      </c>
      <c r="G484" s="12">
        <f t="shared" si="62"/>
        <v>21.1</v>
      </c>
      <c r="H484" s="12">
        <f t="shared" si="63"/>
        <v>21.1</v>
      </c>
      <c r="I484" s="12">
        <f t="shared" si="64"/>
        <v>63.52636127917026</v>
      </c>
    </row>
    <row r="485" spans="1:9" ht="45" customHeight="1">
      <c r="A485" s="36" t="s">
        <v>537</v>
      </c>
      <c r="B485" s="29" t="s">
        <v>27</v>
      </c>
      <c r="C485" s="29" t="s">
        <v>581</v>
      </c>
      <c r="D485" s="41">
        <v>57.9</v>
      </c>
      <c r="E485" s="41">
        <v>57.9</v>
      </c>
      <c r="F485" s="41">
        <v>55.2</v>
      </c>
      <c r="G485" s="12">
        <f t="shared" si="62"/>
        <v>2.6999999999999957</v>
      </c>
      <c r="H485" s="12">
        <f t="shared" si="63"/>
        <v>2.6999999999999957</v>
      </c>
      <c r="I485" s="12">
        <f t="shared" si="64"/>
        <v>95.336787564766851</v>
      </c>
    </row>
    <row r="486" spans="1:9" ht="19.5" customHeight="1">
      <c r="A486" s="36" t="s">
        <v>65</v>
      </c>
      <c r="B486" s="29" t="s">
        <v>27</v>
      </c>
      <c r="C486" s="29" t="s">
        <v>344</v>
      </c>
      <c r="D486" s="41">
        <v>151.47399999999999</v>
      </c>
      <c r="E486" s="41">
        <v>151.47399999999999</v>
      </c>
      <c r="F486" s="41">
        <v>136.78955999999999</v>
      </c>
      <c r="G486" s="12">
        <f t="shared" si="62"/>
        <v>14.684439999999995</v>
      </c>
      <c r="H486" s="12">
        <f t="shared" si="63"/>
        <v>14.684439999999995</v>
      </c>
      <c r="I486" s="12">
        <f t="shared" si="64"/>
        <v>90.305636610903534</v>
      </c>
    </row>
    <row r="487" spans="1:9" ht="19.5" customHeight="1">
      <c r="A487" s="36" t="s">
        <v>67</v>
      </c>
      <c r="B487" s="29" t="s">
        <v>27</v>
      </c>
      <c r="C487" s="29" t="s">
        <v>345</v>
      </c>
      <c r="D487" s="41">
        <v>5</v>
      </c>
      <c r="E487" s="41">
        <v>5</v>
      </c>
      <c r="F487" s="41">
        <v>3.3</v>
      </c>
      <c r="G487" s="12">
        <f t="shared" si="62"/>
        <v>1.7000000000000002</v>
      </c>
      <c r="H487" s="12">
        <f t="shared" si="63"/>
        <v>1.7000000000000002</v>
      </c>
      <c r="I487" s="12">
        <f t="shared" si="64"/>
        <v>65.999999999999986</v>
      </c>
    </row>
    <row r="488" spans="1:9" ht="19.5" customHeight="1">
      <c r="A488" s="36" t="s">
        <v>69</v>
      </c>
      <c r="B488" s="29" t="s">
        <v>27</v>
      </c>
      <c r="C488" s="29" t="s">
        <v>988</v>
      </c>
      <c r="D488" s="41">
        <v>32.583100000000002</v>
      </c>
      <c r="E488" s="41">
        <v>32.583100000000002</v>
      </c>
      <c r="F488" s="41">
        <v>0</v>
      </c>
      <c r="G488" s="12">
        <f t="shared" si="62"/>
        <v>32.583100000000002</v>
      </c>
      <c r="H488" s="12">
        <f t="shared" si="63"/>
        <v>32.583100000000002</v>
      </c>
      <c r="I488" s="12">
        <f t="shared" si="64"/>
        <v>0</v>
      </c>
    </row>
    <row r="489" spans="1:9" ht="19.5" customHeight="1">
      <c r="A489" s="36" t="s">
        <v>380</v>
      </c>
      <c r="B489" s="29" t="s">
        <v>27</v>
      </c>
      <c r="C489" s="29" t="s">
        <v>409</v>
      </c>
      <c r="D489" s="41">
        <v>86.620320000000007</v>
      </c>
      <c r="E489" s="41">
        <v>86.620320000000007</v>
      </c>
      <c r="F489" s="41">
        <v>61.512369999999997</v>
      </c>
      <c r="G489" s="12">
        <f t="shared" si="62"/>
        <v>25.10795000000001</v>
      </c>
      <c r="H489" s="12">
        <f t="shared" si="63"/>
        <v>25.10795000000001</v>
      </c>
      <c r="I489" s="12">
        <f t="shared" si="64"/>
        <v>71.013787526991351</v>
      </c>
    </row>
    <row r="490" spans="1:9" ht="26.25" customHeight="1">
      <c r="A490" s="36" t="s">
        <v>71</v>
      </c>
      <c r="B490" s="29" t="s">
        <v>27</v>
      </c>
      <c r="C490" s="29" t="s">
        <v>312</v>
      </c>
      <c r="D490" s="41">
        <v>50</v>
      </c>
      <c r="E490" s="41">
        <v>50</v>
      </c>
      <c r="F490" s="41">
        <v>49.109000000000002</v>
      </c>
      <c r="G490" s="12">
        <f t="shared" si="62"/>
        <v>0.89099999999999824</v>
      </c>
      <c r="H490" s="12">
        <f t="shared" si="63"/>
        <v>0.89099999999999824</v>
      </c>
      <c r="I490" s="12">
        <f t="shared" si="64"/>
        <v>98.218000000000004</v>
      </c>
    </row>
    <row r="491" spans="1:9" ht="19.5" customHeight="1">
      <c r="A491" s="36" t="s">
        <v>71</v>
      </c>
      <c r="B491" s="29" t="s">
        <v>27</v>
      </c>
      <c r="C491" s="29" t="s">
        <v>312</v>
      </c>
      <c r="D491" s="41">
        <v>485.94299999999998</v>
      </c>
      <c r="E491" s="41">
        <v>485.94299999999998</v>
      </c>
      <c r="F491" s="41">
        <v>263.47771</v>
      </c>
      <c r="G491" s="12">
        <f t="shared" si="62"/>
        <v>222.46528999999998</v>
      </c>
      <c r="H491" s="12">
        <f t="shared" si="63"/>
        <v>222.46528999999998</v>
      </c>
      <c r="I491" s="12">
        <f t="shared" si="64"/>
        <v>54.219879697824645</v>
      </c>
    </row>
    <row r="492" spans="1:9" ht="20.25" customHeight="1">
      <c r="A492" s="36" t="s">
        <v>71</v>
      </c>
      <c r="B492" s="29" t="s">
        <v>27</v>
      </c>
      <c r="C492" s="29" t="s">
        <v>312</v>
      </c>
      <c r="D492" s="41">
        <v>2.5</v>
      </c>
      <c r="E492" s="41">
        <v>2.5</v>
      </c>
      <c r="F492" s="41">
        <v>2.5</v>
      </c>
      <c r="G492" s="12">
        <f t="shared" si="62"/>
        <v>0</v>
      </c>
      <c r="H492" s="12">
        <f t="shared" si="63"/>
        <v>0</v>
      </c>
      <c r="I492" s="12">
        <f t="shared" si="64"/>
        <v>100</v>
      </c>
    </row>
    <row r="493" spans="1:9" ht="39.75" customHeight="1">
      <c r="A493" s="36" t="s">
        <v>71</v>
      </c>
      <c r="B493" s="29" t="s">
        <v>27</v>
      </c>
      <c r="C493" s="29" t="s">
        <v>312</v>
      </c>
      <c r="D493" s="41">
        <v>0.5</v>
      </c>
      <c r="E493" s="41">
        <v>0.5</v>
      </c>
      <c r="F493" s="41">
        <v>0</v>
      </c>
      <c r="G493" s="12">
        <f t="shared" si="62"/>
        <v>0.5</v>
      </c>
      <c r="H493" s="12">
        <f t="shared" si="63"/>
        <v>0.5</v>
      </c>
      <c r="I493" s="12">
        <f t="shared" si="64"/>
        <v>0</v>
      </c>
    </row>
    <row r="494" spans="1:9" ht="33" customHeight="1">
      <c r="A494" s="36" t="s">
        <v>73</v>
      </c>
      <c r="B494" s="29" t="s">
        <v>27</v>
      </c>
      <c r="C494" s="29" t="s">
        <v>313</v>
      </c>
      <c r="D494" s="41">
        <v>120</v>
      </c>
      <c r="E494" s="41">
        <v>120</v>
      </c>
      <c r="F494" s="41">
        <v>42.34</v>
      </c>
      <c r="G494" s="12">
        <f t="shared" si="62"/>
        <v>77.66</v>
      </c>
      <c r="H494" s="12">
        <f t="shared" si="63"/>
        <v>77.66</v>
      </c>
      <c r="I494" s="12">
        <f t="shared" si="64"/>
        <v>35.283333333333339</v>
      </c>
    </row>
    <row r="495" spans="1:9" ht="41.25" customHeight="1">
      <c r="A495" s="36" t="s">
        <v>75</v>
      </c>
      <c r="B495" s="29" t="s">
        <v>27</v>
      </c>
      <c r="C495" s="29" t="s">
        <v>314</v>
      </c>
      <c r="D495" s="41">
        <v>616.00800000000004</v>
      </c>
      <c r="E495" s="41">
        <v>616.00800000000004</v>
      </c>
      <c r="F495" s="41">
        <v>522.22</v>
      </c>
      <c r="G495" s="12">
        <f t="shared" si="62"/>
        <v>93.788000000000011</v>
      </c>
      <c r="H495" s="12">
        <f t="shared" si="63"/>
        <v>93.788000000000011</v>
      </c>
      <c r="I495" s="12">
        <f t="shared" si="64"/>
        <v>84.774873053596707</v>
      </c>
    </row>
    <row r="496" spans="1:9" ht="133.5" customHeight="1">
      <c r="A496" s="39" t="s">
        <v>828</v>
      </c>
      <c r="B496" s="29" t="s">
        <v>27</v>
      </c>
      <c r="C496" s="29" t="s">
        <v>582</v>
      </c>
      <c r="D496" s="41">
        <v>1860.5968800000001</v>
      </c>
      <c r="E496" s="41">
        <v>1860.5968800000001</v>
      </c>
      <c r="F496" s="41">
        <v>1860.5968800000001</v>
      </c>
      <c r="G496" s="12">
        <f t="shared" si="62"/>
        <v>0</v>
      </c>
      <c r="H496" s="12">
        <f t="shared" si="63"/>
        <v>0</v>
      </c>
      <c r="I496" s="12">
        <f t="shared" si="64"/>
        <v>100</v>
      </c>
    </row>
    <row r="497" spans="1:9" ht="138" customHeight="1">
      <c r="A497" s="39" t="s">
        <v>828</v>
      </c>
      <c r="B497" s="29" t="s">
        <v>27</v>
      </c>
      <c r="C497" s="29" t="s">
        <v>582</v>
      </c>
      <c r="D497" s="41">
        <v>561.90026</v>
      </c>
      <c r="E497" s="41">
        <v>561.90026</v>
      </c>
      <c r="F497" s="41">
        <v>561.90026</v>
      </c>
      <c r="G497" s="12">
        <f t="shared" si="62"/>
        <v>0</v>
      </c>
      <c r="H497" s="12">
        <f t="shared" si="63"/>
        <v>0</v>
      </c>
      <c r="I497" s="12">
        <f t="shared" si="64"/>
        <v>100</v>
      </c>
    </row>
    <row r="498" spans="1:9" s="149" customFormat="1" ht="54" customHeight="1">
      <c r="A498" s="157" t="s">
        <v>458</v>
      </c>
      <c r="B498" s="177"/>
      <c r="C498" s="158" t="s">
        <v>459</v>
      </c>
      <c r="D498" s="146">
        <f>SUM(D499:D526)</f>
        <v>29474.972039999993</v>
      </c>
      <c r="E498" s="146">
        <f>SUM(E499:E526)</f>
        <v>29474.972039999993</v>
      </c>
      <c r="F498" s="146">
        <f>SUM(F499:F526)</f>
        <v>28369.563059999993</v>
      </c>
      <c r="G498" s="146">
        <f t="shared" si="62"/>
        <v>1105.4089800000002</v>
      </c>
      <c r="H498" s="221">
        <f t="shared" si="63"/>
        <v>1105.4089800000002</v>
      </c>
      <c r="I498" s="147">
        <f t="shared" si="64"/>
        <v>96.249669114189942</v>
      </c>
    </row>
    <row r="499" spans="1:9" s="70" customFormat="1" ht="35.25" customHeight="1">
      <c r="A499" s="36" t="s">
        <v>61</v>
      </c>
      <c r="B499" s="29" t="s">
        <v>27</v>
      </c>
      <c r="C499" s="29" t="s">
        <v>584</v>
      </c>
      <c r="D499" s="41">
        <v>10752.384959999999</v>
      </c>
      <c r="E499" s="41">
        <v>10752.384959999999</v>
      </c>
      <c r="F499" s="41">
        <v>10676.13258</v>
      </c>
      <c r="G499" s="55">
        <f t="shared" ref="G499:G526" si="65">E499-F499</f>
        <v>76.252379999999903</v>
      </c>
      <c r="H499" s="55">
        <f t="shared" si="63"/>
        <v>76.252379999999903</v>
      </c>
      <c r="I499" s="13">
        <f t="shared" si="64"/>
        <v>99.290832868394617</v>
      </c>
    </row>
    <row r="500" spans="1:9" s="70" customFormat="1" ht="35.25" customHeight="1">
      <c r="A500" s="36" t="s">
        <v>61</v>
      </c>
      <c r="B500" s="29" t="s">
        <v>27</v>
      </c>
      <c r="C500" s="29" t="s">
        <v>584</v>
      </c>
      <c r="D500" s="41">
        <v>3247.2213000000002</v>
      </c>
      <c r="E500" s="41">
        <v>3247.2213000000002</v>
      </c>
      <c r="F500" s="41">
        <v>3176.7655300000001</v>
      </c>
      <c r="G500" s="55">
        <f t="shared" si="65"/>
        <v>70.45577000000003</v>
      </c>
      <c r="H500" s="55">
        <f t="shared" si="63"/>
        <v>70.45577000000003</v>
      </c>
      <c r="I500" s="13">
        <f t="shared" si="64"/>
        <v>97.830275072413457</v>
      </c>
    </row>
    <row r="501" spans="1:9" s="70" customFormat="1" ht="35.25" customHeight="1">
      <c r="A501" s="36" t="s">
        <v>63</v>
      </c>
      <c r="B501" s="29" t="s">
        <v>27</v>
      </c>
      <c r="C501" s="29" t="s">
        <v>585</v>
      </c>
      <c r="D501" s="41">
        <v>246.52234000000001</v>
      </c>
      <c r="E501" s="41">
        <v>246.52234000000001</v>
      </c>
      <c r="F501" s="41">
        <v>246.52234000000001</v>
      </c>
      <c r="G501" s="55">
        <f t="shared" si="65"/>
        <v>0</v>
      </c>
      <c r="H501" s="55">
        <f t="shared" si="63"/>
        <v>0</v>
      </c>
      <c r="I501" s="13">
        <f t="shared" si="64"/>
        <v>100</v>
      </c>
    </row>
    <row r="502" spans="1:9" s="70" customFormat="1" ht="35.25" customHeight="1">
      <c r="A502" s="36" t="s">
        <v>537</v>
      </c>
      <c r="B502" s="29" t="s">
        <v>27</v>
      </c>
      <c r="C502" s="29" t="s">
        <v>989</v>
      </c>
      <c r="D502" s="41">
        <v>47.07</v>
      </c>
      <c r="E502" s="41">
        <v>47.07</v>
      </c>
      <c r="F502" s="41">
        <v>47.07</v>
      </c>
      <c r="G502" s="55">
        <f t="shared" si="65"/>
        <v>0</v>
      </c>
      <c r="H502" s="55">
        <f t="shared" si="63"/>
        <v>0</v>
      </c>
      <c r="I502" s="13">
        <f t="shared" si="64"/>
        <v>100</v>
      </c>
    </row>
    <row r="503" spans="1:9" s="70" customFormat="1" ht="35.25" customHeight="1">
      <c r="A503" s="36" t="s">
        <v>65</v>
      </c>
      <c r="B503" s="29" t="s">
        <v>27</v>
      </c>
      <c r="C503" s="29" t="s">
        <v>586</v>
      </c>
      <c r="D503" s="41">
        <v>428.4</v>
      </c>
      <c r="E503" s="41">
        <v>428.4</v>
      </c>
      <c r="F503" s="41">
        <v>369.88688999999999</v>
      </c>
      <c r="G503" s="55">
        <f t="shared" si="65"/>
        <v>58.513109999999983</v>
      </c>
      <c r="H503" s="55">
        <f t="shared" si="63"/>
        <v>58.513109999999983</v>
      </c>
      <c r="I503" s="13">
        <f t="shared" si="64"/>
        <v>86.341477591036423</v>
      </c>
    </row>
    <row r="504" spans="1:9" s="70" customFormat="1" ht="35.25" customHeight="1">
      <c r="A504" s="36" t="s">
        <v>67</v>
      </c>
      <c r="B504" s="29" t="s">
        <v>27</v>
      </c>
      <c r="C504" s="29" t="s">
        <v>587</v>
      </c>
      <c r="D504" s="41">
        <v>60</v>
      </c>
      <c r="E504" s="41">
        <v>60</v>
      </c>
      <c r="F504" s="41">
        <v>15</v>
      </c>
      <c r="G504" s="55">
        <f t="shared" si="65"/>
        <v>45</v>
      </c>
      <c r="H504" s="55">
        <f t="shared" si="63"/>
        <v>45</v>
      </c>
      <c r="I504" s="13">
        <f t="shared" si="64"/>
        <v>25</v>
      </c>
    </row>
    <row r="505" spans="1:9" s="70" customFormat="1" ht="35.25" customHeight="1">
      <c r="A505" s="36" t="s">
        <v>69</v>
      </c>
      <c r="B505" s="29" t="s">
        <v>27</v>
      </c>
      <c r="C505" s="29" t="s">
        <v>588</v>
      </c>
      <c r="D505" s="41">
        <v>61.53219</v>
      </c>
      <c r="E505" s="41">
        <v>61.53219</v>
      </c>
      <c r="F505" s="41">
        <v>60.251640000000002</v>
      </c>
      <c r="G505" s="55">
        <f t="shared" si="65"/>
        <v>1.2805499999999981</v>
      </c>
      <c r="H505" s="55">
        <f t="shared" si="63"/>
        <v>1.2805499999999981</v>
      </c>
      <c r="I505" s="13">
        <f t="shared" si="64"/>
        <v>97.918894159301018</v>
      </c>
    </row>
    <row r="506" spans="1:9" s="70" customFormat="1" ht="35.25" customHeight="1">
      <c r="A506" s="36" t="s">
        <v>69</v>
      </c>
      <c r="B506" s="29" t="s">
        <v>27</v>
      </c>
      <c r="C506" s="29" t="s">
        <v>588</v>
      </c>
      <c r="D506" s="41">
        <v>1828.53781</v>
      </c>
      <c r="E506" s="41">
        <v>1828.53781</v>
      </c>
      <c r="F506" s="41">
        <v>1481.6716100000001</v>
      </c>
      <c r="G506" s="55">
        <f t="shared" si="65"/>
        <v>346.86619999999994</v>
      </c>
      <c r="H506" s="55">
        <f t="shared" si="63"/>
        <v>346.86619999999994</v>
      </c>
      <c r="I506" s="13">
        <f t="shared" si="64"/>
        <v>81.030405928549001</v>
      </c>
    </row>
    <row r="507" spans="1:9" s="70" customFormat="1" ht="35.25" customHeight="1">
      <c r="A507" s="36" t="s">
        <v>47</v>
      </c>
      <c r="B507" s="29" t="s">
        <v>27</v>
      </c>
      <c r="C507" s="29" t="s">
        <v>589</v>
      </c>
      <c r="D507" s="41">
        <v>3292.82332</v>
      </c>
      <c r="E507" s="41">
        <v>3292.82332</v>
      </c>
      <c r="F507" s="41">
        <v>3292.82332</v>
      </c>
      <c r="G507" s="55">
        <f t="shared" si="65"/>
        <v>0</v>
      </c>
      <c r="H507" s="55">
        <f t="shared" si="63"/>
        <v>0</v>
      </c>
      <c r="I507" s="13">
        <f t="shared" si="64"/>
        <v>100</v>
      </c>
    </row>
    <row r="508" spans="1:9" s="70" customFormat="1" ht="35.25" customHeight="1">
      <c r="A508" s="36" t="s">
        <v>380</v>
      </c>
      <c r="B508" s="29" t="s">
        <v>27</v>
      </c>
      <c r="C508" s="29" t="s">
        <v>590</v>
      </c>
      <c r="D508" s="41">
        <v>743</v>
      </c>
      <c r="E508" s="41">
        <v>743</v>
      </c>
      <c r="F508" s="41">
        <v>582.26070000000004</v>
      </c>
      <c r="G508" s="55">
        <f t="shared" si="65"/>
        <v>160.73929999999996</v>
      </c>
      <c r="H508" s="55">
        <f t="shared" si="63"/>
        <v>160.73929999999996</v>
      </c>
      <c r="I508" s="13">
        <f t="shared" si="64"/>
        <v>78.366177658142661</v>
      </c>
    </row>
    <row r="509" spans="1:9" s="70" customFormat="1" ht="35.25" customHeight="1">
      <c r="A509" s="36" t="s">
        <v>583</v>
      </c>
      <c r="B509" s="29" t="s">
        <v>27</v>
      </c>
      <c r="C509" s="29" t="s">
        <v>591</v>
      </c>
      <c r="D509" s="41">
        <v>23.518999999999998</v>
      </c>
      <c r="E509" s="41">
        <v>23.518999999999998</v>
      </c>
      <c r="F509" s="41">
        <v>23.518999999999998</v>
      </c>
      <c r="G509" s="55">
        <f t="shared" si="65"/>
        <v>0</v>
      </c>
      <c r="H509" s="55">
        <f t="shared" si="63"/>
        <v>0</v>
      </c>
      <c r="I509" s="13">
        <f t="shared" si="64"/>
        <v>100</v>
      </c>
    </row>
    <row r="510" spans="1:9" s="70" customFormat="1" ht="35.25" customHeight="1">
      <c r="A510" s="36" t="s">
        <v>583</v>
      </c>
      <c r="B510" s="29" t="s">
        <v>27</v>
      </c>
      <c r="C510" s="29" t="s">
        <v>591</v>
      </c>
      <c r="D510" s="41">
        <v>995.33925999999997</v>
      </c>
      <c r="E510" s="41">
        <v>995.33925999999997</v>
      </c>
      <c r="F510" s="41">
        <v>789.58624999999995</v>
      </c>
      <c r="G510" s="55">
        <f t="shared" si="65"/>
        <v>205.75301000000002</v>
      </c>
      <c r="H510" s="55">
        <f t="shared" si="63"/>
        <v>205.75301000000002</v>
      </c>
      <c r="I510" s="13">
        <f t="shared" si="64"/>
        <v>79.3283538318382</v>
      </c>
    </row>
    <row r="511" spans="1:9" s="70" customFormat="1" ht="35.25" customHeight="1">
      <c r="A511" s="36" t="s">
        <v>583</v>
      </c>
      <c r="B511" s="29" t="s">
        <v>27</v>
      </c>
      <c r="C511" s="29" t="s">
        <v>591</v>
      </c>
      <c r="D511" s="41">
        <v>2</v>
      </c>
      <c r="E511" s="41">
        <v>2</v>
      </c>
      <c r="F511" s="41">
        <v>2</v>
      </c>
      <c r="G511" s="55">
        <f t="shared" si="65"/>
        <v>0</v>
      </c>
      <c r="H511" s="55">
        <f t="shared" si="63"/>
        <v>0</v>
      </c>
      <c r="I511" s="13">
        <f t="shared" si="64"/>
        <v>100</v>
      </c>
    </row>
    <row r="512" spans="1:9" s="70" customFormat="1" ht="41.25" customHeight="1">
      <c r="A512" s="36" t="s">
        <v>583</v>
      </c>
      <c r="B512" s="29" t="s">
        <v>27</v>
      </c>
      <c r="C512" s="29" t="s">
        <v>591</v>
      </c>
      <c r="D512" s="41">
        <v>3</v>
      </c>
      <c r="E512" s="41">
        <v>3</v>
      </c>
      <c r="F512" s="41">
        <v>0</v>
      </c>
      <c r="G512" s="55">
        <f t="shared" si="65"/>
        <v>3</v>
      </c>
      <c r="H512" s="55">
        <f t="shared" si="63"/>
        <v>3</v>
      </c>
      <c r="I512" s="13">
        <f t="shared" si="64"/>
        <v>0</v>
      </c>
    </row>
    <row r="513" spans="1:9" s="70" customFormat="1" ht="41.25" customHeight="1">
      <c r="A513" s="36" t="s">
        <v>73</v>
      </c>
      <c r="B513" s="29" t="s">
        <v>27</v>
      </c>
      <c r="C513" s="29" t="s">
        <v>592</v>
      </c>
      <c r="D513" s="41">
        <v>646.94332999999995</v>
      </c>
      <c r="E513" s="41">
        <v>646.94332999999995</v>
      </c>
      <c r="F513" s="41">
        <v>646.94332999999995</v>
      </c>
      <c r="G513" s="55">
        <f t="shared" si="65"/>
        <v>0</v>
      </c>
      <c r="H513" s="55">
        <f t="shared" si="63"/>
        <v>0</v>
      </c>
      <c r="I513" s="13">
        <f t="shared" si="64"/>
        <v>100</v>
      </c>
    </row>
    <row r="514" spans="1:9" s="70" customFormat="1" ht="30" customHeight="1">
      <c r="A514" s="36" t="s">
        <v>75</v>
      </c>
      <c r="B514" s="29" t="s">
        <v>27</v>
      </c>
      <c r="C514" s="29" t="s">
        <v>593</v>
      </c>
      <c r="D514" s="41">
        <v>473.779</v>
      </c>
      <c r="E514" s="41">
        <v>473.779</v>
      </c>
      <c r="F514" s="41">
        <v>386.17764</v>
      </c>
      <c r="G514" s="55">
        <f t="shared" si="65"/>
        <v>87.60136</v>
      </c>
      <c r="H514" s="55">
        <f t="shared" si="63"/>
        <v>87.60136</v>
      </c>
      <c r="I514" s="13">
        <f t="shared" si="64"/>
        <v>81.510079594072337</v>
      </c>
    </row>
    <row r="515" spans="1:9" s="70" customFormat="1" ht="127.5" customHeight="1">
      <c r="A515" s="39" t="s">
        <v>828</v>
      </c>
      <c r="B515" s="29" t="s">
        <v>27</v>
      </c>
      <c r="C515" s="29" t="s">
        <v>594</v>
      </c>
      <c r="D515" s="41">
        <v>659.41300999999999</v>
      </c>
      <c r="E515" s="41">
        <v>659.41300999999999</v>
      </c>
      <c r="F515" s="41">
        <v>659.41300999999999</v>
      </c>
      <c r="G515" s="55">
        <f t="shared" si="65"/>
        <v>0</v>
      </c>
      <c r="H515" s="55">
        <f t="shared" si="63"/>
        <v>0</v>
      </c>
      <c r="I515" s="13">
        <f t="shared" si="64"/>
        <v>100</v>
      </c>
    </row>
    <row r="516" spans="1:9" s="70" customFormat="1" ht="139.5" customHeight="1">
      <c r="A516" s="39" t="s">
        <v>828</v>
      </c>
      <c r="B516" s="29" t="s">
        <v>27</v>
      </c>
      <c r="C516" s="29" t="s">
        <v>594</v>
      </c>
      <c r="D516" s="41">
        <v>199.14273</v>
      </c>
      <c r="E516" s="41">
        <v>199.14273</v>
      </c>
      <c r="F516" s="41">
        <v>199.14273</v>
      </c>
      <c r="G516" s="55">
        <f t="shared" si="65"/>
        <v>0</v>
      </c>
      <c r="H516" s="55">
        <f t="shared" si="63"/>
        <v>0</v>
      </c>
      <c r="I516" s="13">
        <f t="shared" si="64"/>
        <v>100</v>
      </c>
    </row>
    <row r="517" spans="1:9" s="70" customFormat="1" ht="73.5" customHeight="1">
      <c r="A517" s="36" t="s">
        <v>46</v>
      </c>
      <c r="B517" s="29" t="s">
        <v>27</v>
      </c>
      <c r="C517" s="29" t="s">
        <v>990</v>
      </c>
      <c r="D517" s="41">
        <v>10</v>
      </c>
      <c r="E517" s="41">
        <v>10</v>
      </c>
      <c r="F517" s="41">
        <v>0</v>
      </c>
      <c r="G517" s="55">
        <f t="shared" si="65"/>
        <v>10</v>
      </c>
      <c r="H517" s="55">
        <f t="shared" si="63"/>
        <v>10</v>
      </c>
      <c r="I517" s="13">
        <f t="shared" si="64"/>
        <v>0</v>
      </c>
    </row>
    <row r="518" spans="1:9" s="70" customFormat="1" ht="39.75" customHeight="1">
      <c r="A518" s="36" t="s">
        <v>61</v>
      </c>
      <c r="B518" s="29" t="s">
        <v>27</v>
      </c>
      <c r="C518" s="29" t="s">
        <v>170</v>
      </c>
      <c r="D518" s="41">
        <v>4068.39959</v>
      </c>
      <c r="E518" s="41">
        <v>4068.39959</v>
      </c>
      <c r="F518" s="41">
        <v>4028.4522900000002</v>
      </c>
      <c r="G518" s="55">
        <f t="shared" si="65"/>
        <v>39.947299999999814</v>
      </c>
      <c r="H518" s="55">
        <f t="shared" si="63"/>
        <v>39.947299999999814</v>
      </c>
      <c r="I518" s="13">
        <f t="shared" si="64"/>
        <v>99.018107756716205</v>
      </c>
    </row>
    <row r="519" spans="1:9" s="70" customFormat="1" ht="28.5" customHeight="1">
      <c r="A519" s="36" t="s">
        <v>61</v>
      </c>
      <c r="B519" s="29" t="s">
        <v>27</v>
      </c>
      <c r="C519" s="29" t="s">
        <v>170</v>
      </c>
      <c r="D519" s="41">
        <v>1127.0823</v>
      </c>
      <c r="E519" s="41">
        <v>1127.0823</v>
      </c>
      <c r="F519" s="41">
        <v>1127.0823</v>
      </c>
      <c r="G519" s="55">
        <f t="shared" si="65"/>
        <v>0</v>
      </c>
      <c r="H519" s="55">
        <f t="shared" si="63"/>
        <v>0</v>
      </c>
      <c r="I519" s="13">
        <f t="shared" si="64"/>
        <v>100</v>
      </c>
    </row>
    <row r="520" spans="1:9" s="70" customFormat="1" ht="42.75" customHeight="1">
      <c r="A520" s="36" t="s">
        <v>63</v>
      </c>
      <c r="B520" s="29" t="s">
        <v>27</v>
      </c>
      <c r="C520" s="29" t="s">
        <v>171</v>
      </c>
      <c r="D520" s="41">
        <v>88.187939999999998</v>
      </c>
      <c r="E520" s="41">
        <v>88.187939999999998</v>
      </c>
      <c r="F520" s="41">
        <v>88.187939999999998</v>
      </c>
      <c r="G520" s="55">
        <f t="shared" si="65"/>
        <v>0</v>
      </c>
      <c r="H520" s="55">
        <f t="shared" si="63"/>
        <v>0</v>
      </c>
      <c r="I520" s="13">
        <f t="shared" si="64"/>
        <v>100</v>
      </c>
    </row>
    <row r="521" spans="1:9" s="70" customFormat="1" ht="48.75" customHeight="1">
      <c r="A521" s="36" t="s">
        <v>63</v>
      </c>
      <c r="B521" s="29" t="s">
        <v>27</v>
      </c>
      <c r="C521" s="29" t="s">
        <v>171</v>
      </c>
      <c r="D521" s="41">
        <v>80.992999999999995</v>
      </c>
      <c r="E521" s="41">
        <v>80.992999999999995</v>
      </c>
      <c r="F521" s="41">
        <v>80.992999999999995</v>
      </c>
      <c r="G521" s="55">
        <f t="shared" si="65"/>
        <v>0</v>
      </c>
      <c r="H521" s="55">
        <f t="shared" si="63"/>
        <v>0</v>
      </c>
      <c r="I521" s="13">
        <f t="shared" si="64"/>
        <v>100</v>
      </c>
    </row>
    <row r="522" spans="1:9" s="70" customFormat="1" ht="47.25" customHeight="1">
      <c r="A522" s="36" t="s">
        <v>45</v>
      </c>
      <c r="B522" s="29" t="s">
        <v>27</v>
      </c>
      <c r="C522" s="29" t="s">
        <v>172</v>
      </c>
      <c r="D522" s="41">
        <v>33.036000000000001</v>
      </c>
      <c r="E522" s="41">
        <v>33.036000000000001</v>
      </c>
      <c r="F522" s="41">
        <v>33.036000000000001</v>
      </c>
      <c r="G522" s="55">
        <f t="shared" si="65"/>
        <v>0</v>
      </c>
      <c r="H522" s="55">
        <f t="shared" si="63"/>
        <v>0</v>
      </c>
      <c r="I522" s="13">
        <f t="shared" si="64"/>
        <v>100</v>
      </c>
    </row>
    <row r="523" spans="1:9" s="70" customFormat="1" ht="66.75" customHeight="1">
      <c r="A523" s="36" t="s">
        <v>537</v>
      </c>
      <c r="B523" s="29" t="s">
        <v>27</v>
      </c>
      <c r="C523" s="29" t="s">
        <v>595</v>
      </c>
      <c r="D523" s="41">
        <v>17.600000000000001</v>
      </c>
      <c r="E523" s="41">
        <v>17.600000000000001</v>
      </c>
      <c r="F523" s="41">
        <v>17.600000000000001</v>
      </c>
      <c r="G523" s="55">
        <f t="shared" si="65"/>
        <v>0</v>
      </c>
      <c r="H523" s="55">
        <f t="shared" si="63"/>
        <v>0</v>
      </c>
      <c r="I523" s="13">
        <f t="shared" si="64"/>
        <v>100</v>
      </c>
    </row>
    <row r="524" spans="1:9" s="70" customFormat="1" ht="54.75" customHeight="1">
      <c r="A524" s="36" t="s">
        <v>71</v>
      </c>
      <c r="B524" s="29" t="s">
        <v>27</v>
      </c>
      <c r="C524" s="29" t="s">
        <v>991</v>
      </c>
      <c r="D524" s="41">
        <v>10.172000000000001</v>
      </c>
      <c r="E524" s="41">
        <v>10.172000000000001</v>
      </c>
      <c r="F524" s="41">
        <v>10.172000000000001</v>
      </c>
      <c r="G524" s="55">
        <f t="shared" si="65"/>
        <v>0</v>
      </c>
      <c r="H524" s="55">
        <f t="shared" si="63"/>
        <v>0</v>
      </c>
      <c r="I524" s="13">
        <f t="shared" si="64"/>
        <v>100</v>
      </c>
    </row>
    <row r="525" spans="1:9" s="70" customFormat="1" ht="142.5" customHeight="1">
      <c r="A525" s="39" t="s">
        <v>828</v>
      </c>
      <c r="B525" s="29" t="s">
        <v>27</v>
      </c>
      <c r="C525" s="29" t="s">
        <v>596</v>
      </c>
      <c r="D525" s="41">
        <v>258.1284</v>
      </c>
      <c r="E525" s="41">
        <v>258.1284</v>
      </c>
      <c r="F525" s="41">
        <v>258.1284</v>
      </c>
      <c r="G525" s="55">
        <f t="shared" si="65"/>
        <v>0</v>
      </c>
      <c r="H525" s="55">
        <f t="shared" si="63"/>
        <v>0</v>
      </c>
      <c r="I525" s="13">
        <f t="shared" si="64"/>
        <v>100</v>
      </c>
    </row>
    <row r="526" spans="1:9" s="70" customFormat="1" ht="141.75" customHeight="1">
      <c r="A526" s="39" t="s">
        <v>828</v>
      </c>
      <c r="B526" s="29" t="s">
        <v>27</v>
      </c>
      <c r="C526" s="29" t="s">
        <v>596</v>
      </c>
      <c r="D526" s="41">
        <v>70.744560000000007</v>
      </c>
      <c r="E526" s="41">
        <v>70.744560000000007</v>
      </c>
      <c r="F526" s="41">
        <v>70.744560000000007</v>
      </c>
      <c r="G526" s="55">
        <f t="shared" si="65"/>
        <v>0</v>
      </c>
      <c r="H526" s="55">
        <f t="shared" si="63"/>
        <v>0</v>
      </c>
      <c r="I526" s="13">
        <f t="shared" si="64"/>
        <v>100</v>
      </c>
    </row>
    <row r="527" spans="1:9" s="152" customFormat="1" ht="56.25" customHeight="1">
      <c r="A527" s="225" t="s">
        <v>757</v>
      </c>
      <c r="B527" s="225"/>
      <c r="C527" s="225"/>
      <c r="D527" s="225"/>
      <c r="E527" s="225"/>
      <c r="F527" s="225"/>
      <c r="G527" s="225"/>
      <c r="H527" s="225"/>
      <c r="I527" s="225"/>
    </row>
    <row r="528" spans="1:9" s="152" customFormat="1" ht="48.75" hidden="1" customHeight="1">
      <c r="A528" s="225"/>
      <c r="B528" s="225"/>
      <c r="C528" s="225"/>
      <c r="D528" s="225"/>
      <c r="E528" s="225"/>
      <c r="F528" s="225"/>
      <c r="G528" s="225"/>
      <c r="H528" s="225"/>
      <c r="I528" s="225"/>
    </row>
    <row r="529" spans="1:9" s="156" customFormat="1" ht="30.75" customHeight="1">
      <c r="A529" s="138" t="s">
        <v>1</v>
      </c>
      <c r="B529" s="143"/>
      <c r="C529" s="143" t="s">
        <v>192</v>
      </c>
      <c r="D529" s="141">
        <f t="shared" ref="D529:E529" si="66">D531+D580+D602</f>
        <v>110196.92293000002</v>
      </c>
      <c r="E529" s="141">
        <f t="shared" si="66"/>
        <v>110196.92293000002</v>
      </c>
      <c r="F529" s="141">
        <f>F531+F580+F602</f>
        <v>109408.96410000001</v>
      </c>
      <c r="G529" s="141">
        <f t="shared" ref="G529:G582" si="67">E529-F529</f>
        <v>787.95883000000322</v>
      </c>
      <c r="H529" s="141">
        <f t="shared" ref="H529:H582" si="68">D529-F529</f>
        <v>787.95883000000322</v>
      </c>
      <c r="I529" s="141">
        <f t="shared" ref="I529:I582" si="69">F529/D529*100</f>
        <v>99.284953872531872</v>
      </c>
    </row>
    <row r="530" spans="1:9" ht="40.5" customHeight="1">
      <c r="A530" s="5" t="s">
        <v>5</v>
      </c>
      <c r="B530" s="7"/>
      <c r="C530" s="7"/>
      <c r="D530" s="8"/>
      <c r="E530" s="8"/>
      <c r="F530" s="53"/>
      <c r="G530" s="8"/>
      <c r="H530" s="8"/>
      <c r="I530" s="8"/>
    </row>
    <row r="531" spans="1:9" s="149" customFormat="1" ht="61.5" customHeight="1">
      <c r="A531" s="166" t="s">
        <v>24</v>
      </c>
      <c r="B531" s="150"/>
      <c r="C531" s="145" t="s">
        <v>191</v>
      </c>
      <c r="D531" s="147">
        <f>SUM(D532:D579)</f>
        <v>77953.927320000017</v>
      </c>
      <c r="E531" s="147">
        <f>SUM(E532:E579)</f>
        <v>77953.927320000017</v>
      </c>
      <c r="F531" s="147">
        <f>SUM(F532:F579)</f>
        <v>77397.799890000009</v>
      </c>
      <c r="G531" s="147">
        <f t="shared" si="67"/>
        <v>556.12743000000773</v>
      </c>
      <c r="H531" s="147">
        <f t="shared" si="68"/>
        <v>556.12743000000773</v>
      </c>
      <c r="I531" s="147">
        <f t="shared" si="69"/>
        <v>99.286594724449088</v>
      </c>
    </row>
    <row r="532" spans="1:9" ht="91.5" customHeight="1">
      <c r="A532" s="39" t="s">
        <v>992</v>
      </c>
      <c r="B532" s="29" t="s">
        <v>324</v>
      </c>
      <c r="C532" s="29" t="s">
        <v>601</v>
      </c>
      <c r="D532" s="41">
        <v>494.8</v>
      </c>
      <c r="E532" s="41">
        <v>494.8</v>
      </c>
      <c r="F532" s="41">
        <v>494.8</v>
      </c>
      <c r="G532" s="13">
        <f t="shared" si="67"/>
        <v>0</v>
      </c>
      <c r="H532" s="12">
        <f t="shared" si="68"/>
        <v>0</v>
      </c>
      <c r="I532" s="12">
        <f t="shared" si="69"/>
        <v>100</v>
      </c>
    </row>
    <row r="533" spans="1:9" ht="139.5" customHeight="1">
      <c r="A533" s="39" t="s">
        <v>597</v>
      </c>
      <c r="B533" s="29" t="s">
        <v>324</v>
      </c>
      <c r="C533" s="29" t="s">
        <v>602</v>
      </c>
      <c r="D533" s="41">
        <v>356.2</v>
      </c>
      <c r="E533" s="41">
        <v>356.2</v>
      </c>
      <c r="F533" s="41">
        <v>356.2</v>
      </c>
      <c r="G533" s="13">
        <f t="shared" si="67"/>
        <v>0</v>
      </c>
      <c r="H533" s="12">
        <f t="shared" si="68"/>
        <v>0</v>
      </c>
      <c r="I533" s="12">
        <f t="shared" si="69"/>
        <v>100</v>
      </c>
    </row>
    <row r="534" spans="1:9" ht="132" customHeight="1">
      <c r="A534" s="39" t="s">
        <v>993</v>
      </c>
      <c r="B534" s="29" t="s">
        <v>324</v>
      </c>
      <c r="C534" s="29" t="s">
        <v>1007</v>
      </c>
      <c r="D534" s="41">
        <v>3983.1215999999999</v>
      </c>
      <c r="E534" s="41">
        <v>3983.1215999999999</v>
      </c>
      <c r="F534" s="41">
        <v>3983.1215999999999</v>
      </c>
      <c r="G534" s="13">
        <f t="shared" si="67"/>
        <v>0</v>
      </c>
      <c r="H534" s="12">
        <f t="shared" si="68"/>
        <v>0</v>
      </c>
      <c r="I534" s="12">
        <f t="shared" si="69"/>
        <v>100</v>
      </c>
    </row>
    <row r="535" spans="1:9" ht="115.5" customHeight="1">
      <c r="A535" s="39" t="s">
        <v>598</v>
      </c>
      <c r="B535" s="29" t="s">
        <v>324</v>
      </c>
      <c r="C535" s="29" t="s">
        <v>603</v>
      </c>
      <c r="D535" s="41">
        <v>1362.2971</v>
      </c>
      <c r="E535" s="41">
        <v>1362.2971</v>
      </c>
      <c r="F535" s="41">
        <v>1362.2971</v>
      </c>
      <c r="G535" s="13">
        <f t="shared" si="67"/>
        <v>0</v>
      </c>
      <c r="H535" s="12">
        <f t="shared" si="68"/>
        <v>0</v>
      </c>
      <c r="I535" s="12">
        <f t="shared" si="69"/>
        <v>100</v>
      </c>
    </row>
    <row r="536" spans="1:9" ht="57" customHeight="1">
      <c r="A536" s="36" t="s">
        <v>994</v>
      </c>
      <c r="B536" s="29" t="s">
        <v>324</v>
      </c>
      <c r="C536" s="29" t="s">
        <v>604</v>
      </c>
      <c r="D536" s="41">
        <v>179.14920000000001</v>
      </c>
      <c r="E536" s="41">
        <v>179.14920000000001</v>
      </c>
      <c r="F536" s="41">
        <v>179.14920000000001</v>
      </c>
      <c r="G536" s="13">
        <f t="shared" si="67"/>
        <v>0</v>
      </c>
      <c r="H536" s="12">
        <f t="shared" si="68"/>
        <v>0</v>
      </c>
      <c r="I536" s="12">
        <f t="shared" si="69"/>
        <v>100</v>
      </c>
    </row>
    <row r="537" spans="1:9" ht="60" customHeight="1">
      <c r="A537" s="36" t="s">
        <v>995</v>
      </c>
      <c r="B537" s="29" t="s">
        <v>324</v>
      </c>
      <c r="C537" s="29" t="s">
        <v>1008</v>
      </c>
      <c r="D537" s="41">
        <v>512.01239999999996</v>
      </c>
      <c r="E537" s="41">
        <v>512.01239999999996</v>
      </c>
      <c r="F537" s="41">
        <v>512.01239999999996</v>
      </c>
      <c r="G537" s="13">
        <f t="shared" si="67"/>
        <v>0</v>
      </c>
      <c r="H537" s="12">
        <f t="shared" si="68"/>
        <v>0</v>
      </c>
      <c r="I537" s="12">
        <f t="shared" si="69"/>
        <v>100</v>
      </c>
    </row>
    <row r="538" spans="1:9" ht="58.5" customHeight="1">
      <c r="A538" s="36" t="s">
        <v>996</v>
      </c>
      <c r="B538" s="29" t="s">
        <v>324</v>
      </c>
      <c r="C538" s="29" t="s">
        <v>1009</v>
      </c>
      <c r="D538" s="41">
        <v>227.28471999999999</v>
      </c>
      <c r="E538" s="41">
        <v>227.28471999999999</v>
      </c>
      <c r="F538" s="41">
        <v>227.28471999999999</v>
      </c>
      <c r="G538" s="13">
        <f t="shared" si="67"/>
        <v>0</v>
      </c>
      <c r="H538" s="12">
        <f t="shared" si="68"/>
        <v>0</v>
      </c>
      <c r="I538" s="12">
        <f t="shared" si="69"/>
        <v>100</v>
      </c>
    </row>
    <row r="539" spans="1:9" ht="58.5" customHeight="1">
      <c r="A539" s="36" t="s">
        <v>997</v>
      </c>
      <c r="B539" s="29" t="s">
        <v>324</v>
      </c>
      <c r="C539" s="29" t="s">
        <v>1010</v>
      </c>
      <c r="D539" s="41">
        <v>19.208400000000001</v>
      </c>
      <c r="E539" s="41">
        <v>19.208400000000001</v>
      </c>
      <c r="F539" s="41">
        <v>19.208400000000001</v>
      </c>
      <c r="G539" s="13">
        <f t="shared" si="67"/>
        <v>0</v>
      </c>
      <c r="H539" s="12">
        <f t="shared" si="68"/>
        <v>0</v>
      </c>
      <c r="I539" s="12">
        <f t="shared" si="69"/>
        <v>100</v>
      </c>
    </row>
    <row r="540" spans="1:9" ht="58.5" customHeight="1">
      <c r="A540" s="36" t="s">
        <v>998</v>
      </c>
      <c r="B540" s="29" t="s">
        <v>324</v>
      </c>
      <c r="C540" s="29" t="s">
        <v>1011</v>
      </c>
      <c r="D540" s="41">
        <v>855.79079999999999</v>
      </c>
      <c r="E540" s="41">
        <v>855.79079999999999</v>
      </c>
      <c r="F540" s="41">
        <v>855.79079999999999</v>
      </c>
      <c r="G540" s="13">
        <f t="shared" si="67"/>
        <v>0</v>
      </c>
      <c r="H540" s="12">
        <f t="shared" si="68"/>
        <v>0</v>
      </c>
      <c r="I540" s="12">
        <f t="shared" si="69"/>
        <v>100</v>
      </c>
    </row>
    <row r="541" spans="1:9" ht="87" customHeight="1">
      <c r="A541" s="36" t="s">
        <v>999</v>
      </c>
      <c r="B541" s="29" t="s">
        <v>324</v>
      </c>
      <c r="C541" s="29" t="s">
        <v>1012</v>
      </c>
      <c r="D541" s="41">
        <v>55.108800000000002</v>
      </c>
      <c r="E541" s="41">
        <v>55.108800000000002</v>
      </c>
      <c r="F541" s="41">
        <v>55.108800000000002</v>
      </c>
      <c r="G541" s="13">
        <f t="shared" si="67"/>
        <v>0</v>
      </c>
      <c r="H541" s="12">
        <f t="shared" si="68"/>
        <v>0</v>
      </c>
      <c r="I541" s="12">
        <f t="shared" si="69"/>
        <v>100</v>
      </c>
    </row>
    <row r="542" spans="1:9" ht="58.5" customHeight="1">
      <c r="A542" s="36" t="s">
        <v>1000</v>
      </c>
      <c r="B542" s="29" t="s">
        <v>324</v>
      </c>
      <c r="C542" s="29" t="s">
        <v>1013</v>
      </c>
      <c r="D542" s="41">
        <v>1064.7804000000001</v>
      </c>
      <c r="E542" s="41">
        <v>1064.7804000000001</v>
      </c>
      <c r="F542" s="41">
        <v>1064.7804000000001</v>
      </c>
      <c r="G542" s="13">
        <f t="shared" si="67"/>
        <v>0</v>
      </c>
      <c r="H542" s="12">
        <f t="shared" si="68"/>
        <v>0</v>
      </c>
      <c r="I542" s="12">
        <f t="shared" si="69"/>
        <v>100</v>
      </c>
    </row>
    <row r="543" spans="1:9" ht="36" customHeight="1">
      <c r="A543" s="36" t="s">
        <v>1001</v>
      </c>
      <c r="B543" s="29" t="s">
        <v>324</v>
      </c>
      <c r="C543" s="29" t="s">
        <v>1014</v>
      </c>
      <c r="D543" s="41">
        <v>1885.57</v>
      </c>
      <c r="E543" s="41">
        <v>1885.57</v>
      </c>
      <c r="F543" s="41">
        <v>1885.57</v>
      </c>
      <c r="G543" s="13">
        <f t="shared" si="67"/>
        <v>0</v>
      </c>
      <c r="H543" s="12">
        <f t="shared" si="68"/>
        <v>0</v>
      </c>
      <c r="I543" s="12">
        <f t="shared" si="69"/>
        <v>100</v>
      </c>
    </row>
    <row r="544" spans="1:9" ht="73.5" customHeight="1">
      <c r="A544" s="36" t="s">
        <v>1002</v>
      </c>
      <c r="B544" s="29" t="s">
        <v>324</v>
      </c>
      <c r="C544" s="29" t="s">
        <v>1015</v>
      </c>
      <c r="D544" s="41">
        <v>862.73447999999996</v>
      </c>
      <c r="E544" s="41">
        <v>862.73447999999996</v>
      </c>
      <c r="F544" s="41">
        <v>862.73447999999996</v>
      </c>
      <c r="G544" s="13">
        <f t="shared" si="67"/>
        <v>0</v>
      </c>
      <c r="H544" s="12">
        <f t="shared" si="68"/>
        <v>0</v>
      </c>
      <c r="I544" s="12">
        <f t="shared" si="69"/>
        <v>100</v>
      </c>
    </row>
    <row r="545" spans="1:9" ht="97.5" customHeight="1">
      <c r="A545" s="39" t="s">
        <v>1003</v>
      </c>
      <c r="B545" s="29" t="s">
        <v>17</v>
      </c>
      <c r="C545" s="29" t="s">
        <v>1016</v>
      </c>
      <c r="D545" s="41">
        <v>1187.0332000000001</v>
      </c>
      <c r="E545" s="41">
        <v>1187.0332000000001</v>
      </c>
      <c r="F545" s="41">
        <v>1187.0332000000001</v>
      </c>
      <c r="G545" s="13">
        <f t="shared" si="67"/>
        <v>0</v>
      </c>
      <c r="H545" s="12">
        <f t="shared" si="68"/>
        <v>0</v>
      </c>
      <c r="I545" s="12">
        <f t="shared" si="69"/>
        <v>100</v>
      </c>
    </row>
    <row r="546" spans="1:9" ht="39.75" customHeight="1">
      <c r="A546" s="36" t="s">
        <v>1004</v>
      </c>
      <c r="B546" s="29" t="s">
        <v>324</v>
      </c>
      <c r="C546" s="29" t="s">
        <v>1017</v>
      </c>
      <c r="D546" s="41">
        <v>688.58399999999995</v>
      </c>
      <c r="E546" s="41">
        <v>688.58399999999995</v>
      </c>
      <c r="F546" s="41">
        <v>688.58399999999995</v>
      </c>
      <c r="G546" s="13">
        <f t="shared" si="67"/>
        <v>0</v>
      </c>
      <c r="H546" s="12">
        <f t="shared" si="68"/>
        <v>0</v>
      </c>
      <c r="I546" s="12">
        <f t="shared" si="69"/>
        <v>100</v>
      </c>
    </row>
    <row r="547" spans="1:9" ht="39" customHeight="1">
      <c r="A547" s="36" t="s">
        <v>1005</v>
      </c>
      <c r="B547" s="29" t="s">
        <v>324</v>
      </c>
      <c r="C547" s="29" t="s">
        <v>1018</v>
      </c>
      <c r="D547" s="41">
        <v>334.42320000000001</v>
      </c>
      <c r="E547" s="41">
        <v>334.42320000000001</v>
      </c>
      <c r="F547" s="41">
        <v>334.42320000000001</v>
      </c>
      <c r="G547" s="13">
        <f t="shared" si="67"/>
        <v>0</v>
      </c>
      <c r="H547" s="12">
        <f t="shared" si="68"/>
        <v>0</v>
      </c>
      <c r="I547" s="12">
        <f t="shared" si="69"/>
        <v>100</v>
      </c>
    </row>
    <row r="548" spans="1:9" ht="39" customHeight="1">
      <c r="A548" s="36" t="s">
        <v>599</v>
      </c>
      <c r="B548" s="29" t="s">
        <v>324</v>
      </c>
      <c r="C548" s="29" t="s">
        <v>173</v>
      </c>
      <c r="D548" s="41">
        <v>641.57899999999995</v>
      </c>
      <c r="E548" s="41">
        <v>641.57899999999995</v>
      </c>
      <c r="F548" s="41">
        <v>641.57899999999995</v>
      </c>
      <c r="G548" s="13">
        <f t="shared" si="67"/>
        <v>0</v>
      </c>
      <c r="H548" s="12">
        <f t="shared" si="68"/>
        <v>0</v>
      </c>
      <c r="I548" s="12">
        <f t="shared" si="69"/>
        <v>100</v>
      </c>
    </row>
    <row r="549" spans="1:9" ht="50.25" customHeight="1">
      <c r="A549" s="36" t="s">
        <v>25</v>
      </c>
      <c r="B549" s="29" t="s">
        <v>324</v>
      </c>
      <c r="C549" s="29" t="s">
        <v>174</v>
      </c>
      <c r="D549" s="41">
        <v>190.9</v>
      </c>
      <c r="E549" s="41">
        <v>190.9</v>
      </c>
      <c r="F549" s="41">
        <v>185.65</v>
      </c>
      <c r="G549" s="13">
        <f t="shared" si="67"/>
        <v>5.25</v>
      </c>
      <c r="H549" s="12">
        <f t="shared" si="68"/>
        <v>5.25</v>
      </c>
      <c r="I549" s="12">
        <f t="shared" si="69"/>
        <v>97.249869041382922</v>
      </c>
    </row>
    <row r="550" spans="1:9" ht="60" customHeight="1">
      <c r="A550" s="36" t="s">
        <v>52</v>
      </c>
      <c r="B550" s="29" t="s">
        <v>324</v>
      </c>
      <c r="C550" s="29" t="s">
        <v>175</v>
      </c>
      <c r="D550" s="41">
        <v>102.658</v>
      </c>
      <c r="E550" s="41">
        <v>102.658</v>
      </c>
      <c r="F550" s="41">
        <v>102.658</v>
      </c>
      <c r="G550" s="13">
        <f t="shared" si="67"/>
        <v>0</v>
      </c>
      <c r="H550" s="12">
        <f t="shared" si="68"/>
        <v>0</v>
      </c>
      <c r="I550" s="12">
        <f t="shared" si="69"/>
        <v>100</v>
      </c>
    </row>
    <row r="551" spans="1:9" ht="60" customHeight="1">
      <c r="A551" s="36" t="s">
        <v>52</v>
      </c>
      <c r="B551" s="29" t="s">
        <v>324</v>
      </c>
      <c r="C551" s="29" t="s">
        <v>175</v>
      </c>
      <c r="D551" s="41">
        <v>32</v>
      </c>
      <c r="E551" s="41">
        <v>32</v>
      </c>
      <c r="F551" s="41">
        <v>32</v>
      </c>
      <c r="G551" s="13">
        <f t="shared" si="67"/>
        <v>0</v>
      </c>
      <c r="H551" s="12">
        <f t="shared" si="68"/>
        <v>0</v>
      </c>
      <c r="I551" s="12">
        <f t="shared" si="69"/>
        <v>100</v>
      </c>
    </row>
    <row r="552" spans="1:9" ht="60" customHeight="1">
      <c r="A552" s="36" t="s">
        <v>325</v>
      </c>
      <c r="B552" s="29" t="s">
        <v>324</v>
      </c>
      <c r="C552" s="29" t="s">
        <v>176</v>
      </c>
      <c r="D552" s="41">
        <v>679.10599999999999</v>
      </c>
      <c r="E552" s="41">
        <v>679.10599999999999</v>
      </c>
      <c r="F552" s="41">
        <v>628.21600000000001</v>
      </c>
      <c r="G552" s="13">
        <f t="shared" si="67"/>
        <v>50.889999999999986</v>
      </c>
      <c r="H552" s="12">
        <f t="shared" ref="H552:H579" si="70">D552-F552</f>
        <v>50.889999999999986</v>
      </c>
      <c r="I552" s="12">
        <f t="shared" ref="I552:I579" si="71">F552/D552*100</f>
        <v>92.506324491316533</v>
      </c>
    </row>
    <row r="553" spans="1:9" ht="60" customHeight="1">
      <c r="A553" s="36" t="s">
        <v>325</v>
      </c>
      <c r="B553" s="29" t="s">
        <v>324</v>
      </c>
      <c r="C553" s="29" t="s">
        <v>176</v>
      </c>
      <c r="D553" s="41">
        <v>288.3</v>
      </c>
      <c r="E553" s="41">
        <v>288.3</v>
      </c>
      <c r="F553" s="41">
        <v>288.3</v>
      </c>
      <c r="G553" s="13">
        <f t="shared" si="67"/>
        <v>0</v>
      </c>
      <c r="H553" s="12">
        <f t="shared" si="70"/>
        <v>0</v>
      </c>
      <c r="I553" s="12">
        <f t="shared" si="71"/>
        <v>100</v>
      </c>
    </row>
    <row r="554" spans="1:9" ht="60" customHeight="1">
      <c r="A554" s="36" t="s">
        <v>600</v>
      </c>
      <c r="B554" s="49">
        <v>459</v>
      </c>
      <c r="C554" s="29" t="s">
        <v>177</v>
      </c>
      <c r="D554" s="41">
        <v>54.95</v>
      </c>
      <c r="E554" s="41">
        <v>54.95</v>
      </c>
      <c r="F554" s="41">
        <v>54.95</v>
      </c>
      <c r="G554" s="13">
        <f t="shared" si="67"/>
        <v>0</v>
      </c>
      <c r="H554" s="12">
        <f t="shared" si="70"/>
        <v>0</v>
      </c>
      <c r="I554" s="12">
        <f t="shared" si="71"/>
        <v>100</v>
      </c>
    </row>
    <row r="555" spans="1:9" ht="46.5" customHeight="1">
      <c r="A555" s="36" t="s">
        <v>600</v>
      </c>
      <c r="B555" s="49">
        <v>459</v>
      </c>
      <c r="C555" s="29" t="s">
        <v>177</v>
      </c>
      <c r="D555" s="41">
        <v>50.15</v>
      </c>
      <c r="E555" s="41">
        <v>50.15</v>
      </c>
      <c r="F555" s="41">
        <v>18.75</v>
      </c>
      <c r="G555" s="13">
        <f t="shared" si="67"/>
        <v>31.4</v>
      </c>
      <c r="H555" s="12">
        <f t="shared" si="70"/>
        <v>31.4</v>
      </c>
      <c r="I555" s="12">
        <f t="shared" si="71"/>
        <v>37.387836490528414</v>
      </c>
    </row>
    <row r="556" spans="1:9" ht="44.25" customHeight="1">
      <c r="A556" s="36" t="s">
        <v>600</v>
      </c>
      <c r="B556" s="49">
        <v>459</v>
      </c>
      <c r="C556" s="29" t="s">
        <v>177</v>
      </c>
      <c r="D556" s="41">
        <v>76.8</v>
      </c>
      <c r="E556" s="41">
        <v>76.8</v>
      </c>
      <c r="F556" s="41">
        <v>69.400000000000006</v>
      </c>
      <c r="G556" s="13">
        <f t="shared" si="67"/>
        <v>7.3999999999999915</v>
      </c>
      <c r="H556" s="12">
        <f t="shared" si="70"/>
        <v>7.3999999999999915</v>
      </c>
      <c r="I556" s="12">
        <f t="shared" si="71"/>
        <v>90.364583333333343</v>
      </c>
    </row>
    <row r="557" spans="1:9" ht="48" customHeight="1">
      <c r="A557" s="36" t="s">
        <v>53</v>
      </c>
      <c r="B557" s="49">
        <v>459</v>
      </c>
      <c r="C557" s="29" t="s">
        <v>178</v>
      </c>
      <c r="D557" s="41">
        <v>47.424999999999997</v>
      </c>
      <c r="E557" s="41">
        <v>47.424999999999997</v>
      </c>
      <c r="F557" s="41">
        <v>47.424999999999997</v>
      </c>
      <c r="G557" s="13">
        <f t="shared" si="67"/>
        <v>0</v>
      </c>
      <c r="H557" s="12">
        <f t="shared" si="70"/>
        <v>0</v>
      </c>
      <c r="I557" s="12">
        <f t="shared" si="71"/>
        <v>100</v>
      </c>
    </row>
    <row r="558" spans="1:9" ht="126.75" customHeight="1">
      <c r="A558" s="39" t="s">
        <v>828</v>
      </c>
      <c r="B558" s="49">
        <v>459</v>
      </c>
      <c r="C558" s="29" t="s">
        <v>605</v>
      </c>
      <c r="D558" s="41">
        <v>1885.8214499999999</v>
      </c>
      <c r="E558" s="41">
        <v>1885.8214499999999</v>
      </c>
      <c r="F558" s="41">
        <v>1885.8214499999999</v>
      </c>
      <c r="G558" s="13">
        <f t="shared" si="67"/>
        <v>0</v>
      </c>
      <c r="H558" s="12">
        <f t="shared" si="70"/>
        <v>0</v>
      </c>
      <c r="I558" s="12">
        <f t="shared" si="71"/>
        <v>100</v>
      </c>
    </row>
    <row r="559" spans="1:9" ht="93" customHeight="1">
      <c r="A559" s="39" t="s">
        <v>828</v>
      </c>
      <c r="B559" s="49">
        <v>459</v>
      </c>
      <c r="C559" s="29" t="s">
        <v>605</v>
      </c>
      <c r="D559" s="41">
        <v>569.51808000000005</v>
      </c>
      <c r="E559" s="41">
        <v>569.51808000000005</v>
      </c>
      <c r="F559" s="41">
        <v>569.51808000000005</v>
      </c>
      <c r="G559" s="13">
        <f t="shared" si="67"/>
        <v>0</v>
      </c>
      <c r="H559" s="12">
        <f t="shared" si="70"/>
        <v>0</v>
      </c>
      <c r="I559" s="12">
        <f t="shared" si="71"/>
        <v>100</v>
      </c>
    </row>
    <row r="560" spans="1:9" ht="42" customHeight="1">
      <c r="A560" s="36" t="s">
        <v>61</v>
      </c>
      <c r="B560" s="49">
        <v>459</v>
      </c>
      <c r="C560" s="29" t="s">
        <v>284</v>
      </c>
      <c r="D560" s="41">
        <v>28606.792280000001</v>
      </c>
      <c r="E560" s="41">
        <v>28606.792280000001</v>
      </c>
      <c r="F560" s="41">
        <v>28581.344069999999</v>
      </c>
      <c r="G560" s="13">
        <f t="shared" si="67"/>
        <v>25.448210000002291</v>
      </c>
      <c r="H560" s="12">
        <f t="shared" si="70"/>
        <v>25.448210000002291</v>
      </c>
      <c r="I560" s="12">
        <f t="shared" si="71"/>
        <v>99.911041371745142</v>
      </c>
    </row>
    <row r="561" spans="1:9" ht="39" customHeight="1">
      <c r="A561" s="36" t="s">
        <v>61</v>
      </c>
      <c r="B561" s="49">
        <v>459</v>
      </c>
      <c r="C561" s="29" t="s">
        <v>284</v>
      </c>
      <c r="D561" s="41">
        <v>8559.4566099999993</v>
      </c>
      <c r="E561" s="41">
        <v>8559.4566099999993</v>
      </c>
      <c r="F561" s="41">
        <v>8551.7712800000008</v>
      </c>
      <c r="G561" s="13">
        <f t="shared" si="67"/>
        <v>7.6853299999984301</v>
      </c>
      <c r="H561" s="12">
        <f t="shared" si="70"/>
        <v>7.6853299999984301</v>
      </c>
      <c r="I561" s="12">
        <f t="shared" si="71"/>
        <v>99.910212407747707</v>
      </c>
    </row>
    <row r="562" spans="1:9" ht="39" customHeight="1">
      <c r="A562" s="36" t="s">
        <v>283</v>
      </c>
      <c r="B562" s="49">
        <v>459</v>
      </c>
      <c r="C562" s="29" t="s">
        <v>606</v>
      </c>
      <c r="D562" s="41">
        <v>316.39001000000002</v>
      </c>
      <c r="E562" s="41">
        <v>316.39001000000002</v>
      </c>
      <c r="F562" s="41">
        <v>316.39001000000002</v>
      </c>
      <c r="G562" s="13">
        <f t="shared" si="67"/>
        <v>0</v>
      </c>
      <c r="H562" s="12">
        <f t="shared" si="70"/>
        <v>0</v>
      </c>
      <c r="I562" s="12">
        <f t="shared" si="71"/>
        <v>100</v>
      </c>
    </row>
    <row r="563" spans="1:9" ht="39" customHeight="1">
      <c r="A563" s="36" t="s">
        <v>63</v>
      </c>
      <c r="B563" s="49">
        <v>459</v>
      </c>
      <c r="C563" s="29" t="s">
        <v>285</v>
      </c>
      <c r="D563" s="41">
        <v>611.21982000000003</v>
      </c>
      <c r="E563" s="41">
        <v>611.21982000000003</v>
      </c>
      <c r="F563" s="41">
        <v>611.21982000000003</v>
      </c>
      <c r="G563" s="13">
        <f t="shared" si="67"/>
        <v>0</v>
      </c>
      <c r="H563" s="12">
        <f t="shared" si="70"/>
        <v>0</v>
      </c>
      <c r="I563" s="12">
        <f t="shared" si="71"/>
        <v>100</v>
      </c>
    </row>
    <row r="564" spans="1:9" ht="88.5" customHeight="1">
      <c r="A564" s="36" t="s">
        <v>810</v>
      </c>
      <c r="B564" s="49">
        <v>459</v>
      </c>
      <c r="C564" s="29" t="s">
        <v>607</v>
      </c>
      <c r="D564" s="41">
        <v>1088.60589</v>
      </c>
      <c r="E564" s="41">
        <v>1088.60589</v>
      </c>
      <c r="F564" s="41">
        <v>1088.60589</v>
      </c>
      <c r="G564" s="13">
        <f t="shared" si="67"/>
        <v>0</v>
      </c>
      <c r="H564" s="12">
        <f t="shared" si="70"/>
        <v>0</v>
      </c>
      <c r="I564" s="12">
        <f t="shared" si="71"/>
        <v>100</v>
      </c>
    </row>
    <row r="565" spans="1:9" ht="88.5" customHeight="1">
      <c r="A565" s="36" t="s">
        <v>810</v>
      </c>
      <c r="B565" s="49">
        <v>459</v>
      </c>
      <c r="C565" s="29" t="s">
        <v>607</v>
      </c>
      <c r="D565" s="41">
        <v>328.75896999999998</v>
      </c>
      <c r="E565" s="41">
        <v>328.75896999999998</v>
      </c>
      <c r="F565" s="41">
        <v>328.75896999999998</v>
      </c>
      <c r="G565" s="13">
        <f t="shared" si="67"/>
        <v>0</v>
      </c>
      <c r="H565" s="12">
        <f t="shared" si="70"/>
        <v>0</v>
      </c>
      <c r="I565" s="12">
        <f t="shared" si="71"/>
        <v>100</v>
      </c>
    </row>
    <row r="566" spans="1:9" ht="24" customHeight="1">
      <c r="A566" s="36" t="s">
        <v>44</v>
      </c>
      <c r="B566" s="49">
        <v>459</v>
      </c>
      <c r="C566" s="29" t="s">
        <v>286</v>
      </c>
      <c r="D566" s="41">
        <v>146.63999999999999</v>
      </c>
      <c r="E566" s="41">
        <v>146.63999999999999</v>
      </c>
      <c r="F566" s="41">
        <v>146.63999999999999</v>
      </c>
      <c r="G566" s="13">
        <f t="shared" si="67"/>
        <v>0</v>
      </c>
      <c r="H566" s="12">
        <f t="shared" si="70"/>
        <v>0</v>
      </c>
      <c r="I566" s="12">
        <f t="shared" si="71"/>
        <v>100</v>
      </c>
    </row>
    <row r="567" spans="1:9" ht="46.5" customHeight="1">
      <c r="A567" s="36" t="s">
        <v>537</v>
      </c>
      <c r="B567" s="49">
        <v>459</v>
      </c>
      <c r="C567" s="29" t="s">
        <v>608</v>
      </c>
      <c r="D567" s="41">
        <v>56.8</v>
      </c>
      <c r="E567" s="41">
        <v>56.8</v>
      </c>
      <c r="F567" s="41">
        <v>56.8</v>
      </c>
      <c r="G567" s="13">
        <f t="shared" si="67"/>
        <v>0</v>
      </c>
      <c r="H567" s="12">
        <f t="shared" si="70"/>
        <v>0</v>
      </c>
      <c r="I567" s="12">
        <f t="shared" si="71"/>
        <v>100</v>
      </c>
    </row>
    <row r="568" spans="1:9" ht="24" customHeight="1">
      <c r="A568" s="36" t="s">
        <v>65</v>
      </c>
      <c r="B568" s="49">
        <v>459</v>
      </c>
      <c r="C568" s="29" t="s">
        <v>287</v>
      </c>
      <c r="D568" s="41">
        <v>258.79199999999997</v>
      </c>
      <c r="E568" s="41">
        <v>258.79199999999997</v>
      </c>
      <c r="F568" s="41">
        <v>233.3312</v>
      </c>
      <c r="G568" s="13">
        <f t="shared" si="67"/>
        <v>25.460799999999978</v>
      </c>
      <c r="H568" s="12">
        <f t="shared" si="70"/>
        <v>25.460799999999978</v>
      </c>
      <c r="I568" s="12">
        <f t="shared" si="71"/>
        <v>90.161674240316557</v>
      </c>
    </row>
    <row r="569" spans="1:9" ht="39" customHeight="1">
      <c r="A569" s="36" t="s">
        <v>77</v>
      </c>
      <c r="B569" s="49">
        <v>459</v>
      </c>
      <c r="C569" s="29" t="s">
        <v>288</v>
      </c>
      <c r="D569" s="41">
        <v>16.399999999999999</v>
      </c>
      <c r="E569" s="41">
        <v>16.399999999999999</v>
      </c>
      <c r="F569" s="41">
        <v>16.399999999999999</v>
      </c>
      <c r="G569" s="13">
        <f t="shared" si="67"/>
        <v>0</v>
      </c>
      <c r="H569" s="12">
        <f t="shared" si="70"/>
        <v>0</v>
      </c>
      <c r="I569" s="12">
        <f t="shared" si="71"/>
        <v>100</v>
      </c>
    </row>
    <row r="570" spans="1:9" ht="41.25" customHeight="1">
      <c r="A570" s="36" t="s">
        <v>77</v>
      </c>
      <c r="B570" s="49">
        <v>459</v>
      </c>
      <c r="C570" s="29" t="s">
        <v>288</v>
      </c>
      <c r="D570" s="41">
        <v>201.23855</v>
      </c>
      <c r="E570" s="41">
        <v>201.23855</v>
      </c>
      <c r="F570" s="41">
        <v>201.23855</v>
      </c>
      <c r="G570" s="13">
        <f t="shared" si="67"/>
        <v>0</v>
      </c>
      <c r="H570" s="12">
        <f t="shared" si="70"/>
        <v>0</v>
      </c>
      <c r="I570" s="12">
        <f t="shared" si="71"/>
        <v>100</v>
      </c>
    </row>
    <row r="571" spans="1:9" ht="41.25" customHeight="1">
      <c r="A571" s="36" t="s">
        <v>69</v>
      </c>
      <c r="B571" s="49">
        <v>459</v>
      </c>
      <c r="C571" s="29" t="s">
        <v>289</v>
      </c>
      <c r="D571" s="41">
        <v>478.36795000000001</v>
      </c>
      <c r="E571" s="41">
        <v>478.36795000000001</v>
      </c>
      <c r="F571" s="41">
        <v>387.24783000000002</v>
      </c>
      <c r="G571" s="13">
        <f t="shared" si="67"/>
        <v>91.120119999999986</v>
      </c>
      <c r="H571" s="12">
        <f t="shared" si="70"/>
        <v>91.120119999999986</v>
      </c>
      <c r="I571" s="12">
        <f t="shared" si="71"/>
        <v>80.951876061094822</v>
      </c>
    </row>
    <row r="572" spans="1:9" ht="41.25" customHeight="1">
      <c r="A572" s="36" t="s">
        <v>69</v>
      </c>
      <c r="B572" s="49">
        <v>459</v>
      </c>
      <c r="C572" s="29" t="s">
        <v>289</v>
      </c>
      <c r="D572" s="41">
        <v>4833.1463299999996</v>
      </c>
      <c r="E572" s="41">
        <v>4833.1463299999996</v>
      </c>
      <c r="F572" s="41">
        <v>4752.9924199999996</v>
      </c>
      <c r="G572" s="13">
        <f t="shared" si="67"/>
        <v>80.153909999999996</v>
      </c>
      <c r="H572" s="12">
        <f t="shared" si="70"/>
        <v>80.153909999999996</v>
      </c>
      <c r="I572" s="12">
        <f t="shared" si="71"/>
        <v>98.341579076501901</v>
      </c>
    </row>
    <row r="573" spans="1:9" ht="41.25" customHeight="1">
      <c r="A573" s="36" t="s">
        <v>380</v>
      </c>
      <c r="B573" s="49">
        <v>459</v>
      </c>
      <c r="C573" s="29" t="s">
        <v>410</v>
      </c>
      <c r="D573" s="41">
        <v>3255.2692000000002</v>
      </c>
      <c r="E573" s="41">
        <v>3255.2692000000002</v>
      </c>
      <c r="F573" s="41">
        <v>3188.2468399999998</v>
      </c>
      <c r="G573" s="13">
        <f t="shared" si="67"/>
        <v>67.02236000000039</v>
      </c>
      <c r="H573" s="12">
        <f t="shared" si="70"/>
        <v>67.02236000000039</v>
      </c>
      <c r="I573" s="12">
        <f t="shared" si="71"/>
        <v>97.941111598389455</v>
      </c>
    </row>
    <row r="574" spans="1:9" ht="41.25" customHeight="1">
      <c r="A574" s="36" t="s">
        <v>71</v>
      </c>
      <c r="B574" s="49">
        <v>459</v>
      </c>
      <c r="C574" s="29" t="s">
        <v>290</v>
      </c>
      <c r="D574" s="41">
        <v>60.613500000000002</v>
      </c>
      <c r="E574" s="41">
        <v>60.613500000000002</v>
      </c>
      <c r="F574" s="41">
        <v>60.613500000000002</v>
      </c>
      <c r="G574" s="13">
        <f t="shared" si="67"/>
        <v>0</v>
      </c>
      <c r="H574" s="12">
        <f t="shared" si="70"/>
        <v>0</v>
      </c>
      <c r="I574" s="12">
        <f t="shared" si="71"/>
        <v>100</v>
      </c>
    </row>
    <row r="575" spans="1:9" ht="41.25" customHeight="1">
      <c r="A575" s="36" t="s">
        <v>71</v>
      </c>
      <c r="B575" s="49">
        <v>459</v>
      </c>
      <c r="C575" s="29" t="s">
        <v>290</v>
      </c>
      <c r="D575" s="41">
        <v>1059.3696</v>
      </c>
      <c r="E575" s="41">
        <v>1059.3696</v>
      </c>
      <c r="F575" s="41">
        <v>950.57471999999996</v>
      </c>
      <c r="G575" s="13">
        <f t="shared" si="67"/>
        <v>108.79488000000003</v>
      </c>
      <c r="H575" s="12">
        <f t="shared" si="70"/>
        <v>108.79488000000003</v>
      </c>
      <c r="I575" s="12">
        <f t="shared" si="71"/>
        <v>89.730224465568952</v>
      </c>
    </row>
    <row r="576" spans="1:9" ht="41.25" customHeight="1">
      <c r="A576" s="36" t="s">
        <v>71</v>
      </c>
      <c r="B576" s="49">
        <v>459</v>
      </c>
      <c r="C576" s="29" t="s">
        <v>290</v>
      </c>
      <c r="D576" s="41">
        <v>8.25</v>
      </c>
      <c r="E576" s="41">
        <v>8.25</v>
      </c>
      <c r="F576" s="41">
        <v>8.25</v>
      </c>
      <c r="G576" s="13">
        <f t="shared" si="67"/>
        <v>0</v>
      </c>
      <c r="H576" s="12">
        <f t="shared" si="70"/>
        <v>0</v>
      </c>
      <c r="I576" s="12">
        <f t="shared" si="71"/>
        <v>100</v>
      </c>
    </row>
    <row r="577" spans="1:9" ht="41.25" customHeight="1">
      <c r="A577" s="36" t="s">
        <v>73</v>
      </c>
      <c r="B577" s="49">
        <v>459</v>
      </c>
      <c r="C577" s="29" t="s">
        <v>291</v>
      </c>
      <c r="D577" s="41">
        <v>2577.9231799999998</v>
      </c>
      <c r="E577" s="41">
        <v>2577.9231799999998</v>
      </c>
      <c r="F577" s="41">
        <v>2577.9231799999998</v>
      </c>
      <c r="G577" s="13">
        <f t="shared" si="67"/>
        <v>0</v>
      </c>
      <c r="H577" s="12">
        <f t="shared" si="70"/>
        <v>0</v>
      </c>
      <c r="I577" s="12">
        <f t="shared" si="71"/>
        <v>100</v>
      </c>
    </row>
    <row r="578" spans="1:9" ht="41.25" customHeight="1">
      <c r="A578" s="36" t="s">
        <v>75</v>
      </c>
      <c r="B578" s="49">
        <v>459</v>
      </c>
      <c r="C578" s="29" t="s">
        <v>292</v>
      </c>
      <c r="D578" s="41">
        <v>3302.5875999999998</v>
      </c>
      <c r="E578" s="41">
        <v>3302.5875999999998</v>
      </c>
      <c r="F578" s="41">
        <v>3299.5857799999999</v>
      </c>
      <c r="G578" s="13">
        <f t="shared" si="67"/>
        <v>3.0018199999999524</v>
      </c>
      <c r="H578" s="12">
        <f t="shared" si="70"/>
        <v>3.0018199999999524</v>
      </c>
      <c r="I578" s="12">
        <f t="shared" si="71"/>
        <v>99.909107028682598</v>
      </c>
    </row>
    <row r="579" spans="1:9" ht="81.75" customHeight="1">
      <c r="A579" s="39" t="s">
        <v>1006</v>
      </c>
      <c r="B579" s="49">
        <v>459</v>
      </c>
      <c r="C579" s="29" t="s">
        <v>1019</v>
      </c>
      <c r="D579" s="41">
        <v>3500</v>
      </c>
      <c r="E579" s="41">
        <v>3500</v>
      </c>
      <c r="F579" s="41">
        <v>3447.5</v>
      </c>
      <c r="G579" s="13">
        <f t="shared" si="67"/>
        <v>52.5</v>
      </c>
      <c r="H579" s="12">
        <f t="shared" si="70"/>
        <v>52.5</v>
      </c>
      <c r="I579" s="12">
        <f t="shared" si="71"/>
        <v>98.5</v>
      </c>
    </row>
    <row r="580" spans="1:9" s="149" customFormat="1" ht="42" customHeight="1">
      <c r="A580" s="144" t="s">
        <v>26</v>
      </c>
      <c r="B580" s="150"/>
      <c r="C580" s="145" t="s">
        <v>190</v>
      </c>
      <c r="D580" s="147">
        <f>SUM(D581:D601)</f>
        <v>14348.114339999998</v>
      </c>
      <c r="E580" s="147">
        <f>SUM(E581:E601)</f>
        <v>14348.114339999998</v>
      </c>
      <c r="F580" s="147">
        <f>SUM(F581:F601)</f>
        <v>14163.662229999996</v>
      </c>
      <c r="G580" s="147">
        <f t="shared" si="67"/>
        <v>184.45211000000199</v>
      </c>
      <c r="H580" s="147">
        <f t="shared" si="68"/>
        <v>184.45211000000199</v>
      </c>
      <c r="I580" s="147">
        <f t="shared" si="69"/>
        <v>98.714450515035395</v>
      </c>
    </row>
    <row r="581" spans="1:9" ht="88.5" customHeight="1">
      <c r="A581" s="39" t="s">
        <v>1020</v>
      </c>
      <c r="B581" s="49">
        <v>459</v>
      </c>
      <c r="C581" s="29" t="s">
        <v>1023</v>
      </c>
      <c r="D581" s="41">
        <v>200</v>
      </c>
      <c r="E581" s="41">
        <v>200</v>
      </c>
      <c r="F581" s="41">
        <v>200</v>
      </c>
      <c r="G581" s="12">
        <f t="shared" si="67"/>
        <v>0</v>
      </c>
      <c r="H581" s="12">
        <f t="shared" si="68"/>
        <v>0</v>
      </c>
      <c r="I581" s="12">
        <f t="shared" si="69"/>
        <v>100</v>
      </c>
    </row>
    <row r="582" spans="1:9" ht="78.75" customHeight="1">
      <c r="A582" s="36" t="s">
        <v>293</v>
      </c>
      <c r="B582" s="49">
        <v>459</v>
      </c>
      <c r="C582" s="29" t="s">
        <v>179</v>
      </c>
      <c r="D582" s="41">
        <v>340.1</v>
      </c>
      <c r="E582" s="41">
        <v>340.1</v>
      </c>
      <c r="F582" s="41">
        <v>340.1</v>
      </c>
      <c r="G582" s="12">
        <f t="shared" si="67"/>
        <v>0</v>
      </c>
      <c r="H582" s="12">
        <f t="shared" si="68"/>
        <v>0</v>
      </c>
      <c r="I582" s="12">
        <f t="shared" si="69"/>
        <v>100</v>
      </c>
    </row>
    <row r="583" spans="1:9" ht="77.25" customHeight="1">
      <c r="A583" s="36" t="s">
        <v>411</v>
      </c>
      <c r="B583" s="49">
        <v>459</v>
      </c>
      <c r="C583" s="29" t="s">
        <v>294</v>
      </c>
      <c r="D583" s="41">
        <v>373.64699999999999</v>
      </c>
      <c r="E583" s="41">
        <v>373.64699999999999</v>
      </c>
      <c r="F583" s="41">
        <v>373.64699999999999</v>
      </c>
      <c r="G583" s="12">
        <f t="shared" ref="G583:G601" si="72">E583-F583</f>
        <v>0</v>
      </c>
      <c r="H583" s="12">
        <f t="shared" ref="H583:H601" si="73">D583-F583</f>
        <v>0</v>
      </c>
      <c r="I583" s="12">
        <f t="shared" ref="I583:I601" si="74">F583/D583*100</f>
        <v>100</v>
      </c>
    </row>
    <row r="584" spans="1:9" ht="88.5" customHeight="1">
      <c r="A584" s="36" t="s">
        <v>412</v>
      </c>
      <c r="B584" s="49">
        <v>459</v>
      </c>
      <c r="C584" s="29" t="s">
        <v>356</v>
      </c>
      <c r="D584" s="41">
        <v>953.37</v>
      </c>
      <c r="E584" s="41">
        <v>953.37</v>
      </c>
      <c r="F584" s="41">
        <v>953.37</v>
      </c>
      <c r="G584" s="12">
        <f t="shared" si="72"/>
        <v>0</v>
      </c>
      <c r="H584" s="12">
        <f t="shared" si="73"/>
        <v>0</v>
      </c>
      <c r="I584" s="12">
        <f t="shared" si="74"/>
        <v>100</v>
      </c>
    </row>
    <row r="585" spans="1:9" ht="94.5" customHeight="1">
      <c r="A585" s="39" t="s">
        <v>413</v>
      </c>
      <c r="B585" s="49">
        <v>459</v>
      </c>
      <c r="C585" s="29" t="s">
        <v>357</v>
      </c>
      <c r="D585" s="41">
        <v>425.95699999999999</v>
      </c>
      <c r="E585" s="41">
        <v>425.95699999999999</v>
      </c>
      <c r="F585" s="41">
        <v>425.95699999999999</v>
      </c>
      <c r="G585" s="12">
        <f t="shared" si="72"/>
        <v>0</v>
      </c>
      <c r="H585" s="12">
        <f t="shared" si="73"/>
        <v>0</v>
      </c>
      <c r="I585" s="12">
        <f t="shared" si="74"/>
        <v>100</v>
      </c>
    </row>
    <row r="586" spans="1:9" ht="88.5" customHeight="1">
      <c r="A586" s="39" t="s">
        <v>1021</v>
      </c>
      <c r="B586" s="49">
        <v>459</v>
      </c>
      <c r="C586" s="29" t="s">
        <v>1024</v>
      </c>
      <c r="D586" s="41">
        <v>14</v>
      </c>
      <c r="E586" s="41">
        <v>14</v>
      </c>
      <c r="F586" s="41">
        <v>14</v>
      </c>
      <c r="G586" s="12">
        <f t="shared" si="72"/>
        <v>0</v>
      </c>
      <c r="H586" s="12">
        <f t="shared" si="73"/>
        <v>0</v>
      </c>
      <c r="I586" s="12">
        <f t="shared" si="74"/>
        <v>100</v>
      </c>
    </row>
    <row r="587" spans="1:9" ht="90.75" customHeight="1">
      <c r="A587" s="39" t="s">
        <v>180</v>
      </c>
      <c r="B587" s="49">
        <v>459</v>
      </c>
      <c r="C587" s="29" t="s">
        <v>181</v>
      </c>
      <c r="D587" s="41">
        <v>85.025000000000006</v>
      </c>
      <c r="E587" s="41">
        <v>85.025000000000006</v>
      </c>
      <c r="F587" s="41">
        <v>85.025000000000006</v>
      </c>
      <c r="G587" s="12">
        <f t="shared" si="72"/>
        <v>0</v>
      </c>
      <c r="H587" s="12">
        <f t="shared" si="73"/>
        <v>0</v>
      </c>
      <c r="I587" s="12">
        <f t="shared" si="74"/>
        <v>100</v>
      </c>
    </row>
    <row r="588" spans="1:9" ht="35.25" customHeight="1">
      <c r="A588" s="36" t="s">
        <v>61</v>
      </c>
      <c r="B588" s="49">
        <v>459</v>
      </c>
      <c r="C588" s="29" t="s">
        <v>182</v>
      </c>
      <c r="D588" s="41">
        <v>8533.7771799999991</v>
      </c>
      <c r="E588" s="41">
        <v>8533.7771799999991</v>
      </c>
      <c r="F588" s="41">
        <v>8533.7771799999991</v>
      </c>
      <c r="G588" s="12">
        <f t="shared" si="72"/>
        <v>0</v>
      </c>
      <c r="H588" s="12">
        <f t="shared" si="73"/>
        <v>0</v>
      </c>
      <c r="I588" s="12">
        <f t="shared" si="74"/>
        <v>100</v>
      </c>
    </row>
    <row r="589" spans="1:9" ht="35.25" customHeight="1">
      <c r="A589" s="36" t="s">
        <v>283</v>
      </c>
      <c r="B589" s="49">
        <v>459</v>
      </c>
      <c r="C589" s="29" t="s">
        <v>295</v>
      </c>
      <c r="D589" s="41">
        <v>0.24249999999999999</v>
      </c>
      <c r="E589" s="41">
        <v>0.24249999999999999</v>
      </c>
      <c r="F589" s="41">
        <v>0.24249999999999999</v>
      </c>
      <c r="G589" s="12">
        <f t="shared" si="72"/>
        <v>0</v>
      </c>
      <c r="H589" s="12">
        <f t="shared" si="73"/>
        <v>0</v>
      </c>
      <c r="I589" s="12">
        <f t="shared" si="74"/>
        <v>100</v>
      </c>
    </row>
    <row r="590" spans="1:9" ht="77.25" customHeight="1">
      <c r="A590" s="36" t="s">
        <v>810</v>
      </c>
      <c r="B590" s="49">
        <v>459</v>
      </c>
      <c r="C590" s="29" t="s">
        <v>609</v>
      </c>
      <c r="D590" s="41">
        <v>96.295680000000004</v>
      </c>
      <c r="E590" s="41">
        <v>96.295680000000004</v>
      </c>
      <c r="F590" s="41">
        <v>96.295680000000004</v>
      </c>
      <c r="G590" s="12">
        <f t="shared" si="72"/>
        <v>0</v>
      </c>
      <c r="H590" s="12">
        <f t="shared" si="73"/>
        <v>0</v>
      </c>
      <c r="I590" s="12">
        <f t="shared" si="74"/>
        <v>100</v>
      </c>
    </row>
    <row r="591" spans="1:9" ht="30" customHeight="1">
      <c r="A591" s="36" t="s">
        <v>45</v>
      </c>
      <c r="B591" s="49">
        <v>459</v>
      </c>
      <c r="C591" s="29" t="s">
        <v>183</v>
      </c>
      <c r="D591" s="41">
        <v>372.26499999999999</v>
      </c>
      <c r="E591" s="41">
        <v>372.26499999999999</v>
      </c>
      <c r="F591" s="41">
        <v>371.51499999999999</v>
      </c>
      <c r="G591" s="12">
        <f t="shared" si="72"/>
        <v>0.75</v>
      </c>
      <c r="H591" s="12">
        <f t="shared" si="73"/>
        <v>0.75</v>
      </c>
      <c r="I591" s="12">
        <f t="shared" si="74"/>
        <v>99.798530616630615</v>
      </c>
    </row>
    <row r="592" spans="1:9" ht="40.5" customHeight="1">
      <c r="A592" s="36" t="s">
        <v>537</v>
      </c>
      <c r="B592" s="49">
        <v>459</v>
      </c>
      <c r="C592" s="29" t="s">
        <v>610</v>
      </c>
      <c r="D592" s="41">
        <v>12</v>
      </c>
      <c r="E592" s="41">
        <v>12</v>
      </c>
      <c r="F592" s="41">
        <v>12</v>
      </c>
      <c r="G592" s="12">
        <f t="shared" si="72"/>
        <v>0</v>
      </c>
      <c r="H592" s="12">
        <f t="shared" si="73"/>
        <v>0</v>
      </c>
      <c r="I592" s="12">
        <f t="shared" si="74"/>
        <v>100</v>
      </c>
    </row>
    <row r="593" spans="1:9" ht="30.75" customHeight="1">
      <c r="A593" s="36" t="s">
        <v>65</v>
      </c>
      <c r="B593" s="49">
        <v>459</v>
      </c>
      <c r="C593" s="29" t="s">
        <v>184</v>
      </c>
      <c r="D593" s="41">
        <v>231.86080000000001</v>
      </c>
      <c r="E593" s="41">
        <v>231.86080000000001</v>
      </c>
      <c r="F593" s="41">
        <v>211.8108</v>
      </c>
      <c r="G593" s="12">
        <f t="shared" si="72"/>
        <v>20.050000000000011</v>
      </c>
      <c r="H593" s="12">
        <f t="shared" si="73"/>
        <v>20.050000000000011</v>
      </c>
      <c r="I593" s="12">
        <f t="shared" si="74"/>
        <v>91.35257016278733</v>
      </c>
    </row>
    <row r="594" spans="1:9" ht="30.75" customHeight="1">
      <c r="A594" s="36" t="s">
        <v>67</v>
      </c>
      <c r="B594" s="49">
        <v>459</v>
      </c>
      <c r="C594" s="29" t="s">
        <v>185</v>
      </c>
      <c r="D594" s="41">
        <v>36</v>
      </c>
      <c r="E594" s="41">
        <v>36</v>
      </c>
      <c r="F594" s="41">
        <v>36</v>
      </c>
      <c r="G594" s="12">
        <f t="shared" si="72"/>
        <v>0</v>
      </c>
      <c r="H594" s="12">
        <f t="shared" si="73"/>
        <v>0</v>
      </c>
      <c r="I594" s="12">
        <f t="shared" si="74"/>
        <v>100</v>
      </c>
    </row>
    <row r="595" spans="1:9" ht="30.75" customHeight="1">
      <c r="A595" s="36" t="s">
        <v>69</v>
      </c>
      <c r="B595" s="49">
        <v>459</v>
      </c>
      <c r="C595" s="29" t="s">
        <v>186</v>
      </c>
      <c r="D595" s="41">
        <v>323.94</v>
      </c>
      <c r="E595" s="41">
        <v>323.94</v>
      </c>
      <c r="F595" s="41">
        <v>255.25046</v>
      </c>
      <c r="G595" s="12">
        <f t="shared" si="72"/>
        <v>68.689539999999994</v>
      </c>
      <c r="H595" s="12">
        <f t="shared" si="73"/>
        <v>68.689539999999994</v>
      </c>
      <c r="I595" s="12">
        <f t="shared" si="74"/>
        <v>78.795597950237692</v>
      </c>
    </row>
    <row r="596" spans="1:9" ht="30.75" customHeight="1">
      <c r="A596" s="36" t="s">
        <v>380</v>
      </c>
      <c r="B596" s="49">
        <v>459</v>
      </c>
      <c r="C596" s="29" t="s">
        <v>414</v>
      </c>
      <c r="D596" s="41">
        <v>272.85000000000002</v>
      </c>
      <c r="E596" s="41">
        <v>272.85000000000002</v>
      </c>
      <c r="F596" s="41">
        <v>196.63543000000001</v>
      </c>
      <c r="G596" s="12">
        <f t="shared" si="72"/>
        <v>76.214570000000009</v>
      </c>
      <c r="H596" s="12">
        <f t="shared" si="73"/>
        <v>76.214570000000009</v>
      </c>
      <c r="I596" s="12">
        <f t="shared" si="74"/>
        <v>72.067227414330219</v>
      </c>
    </row>
    <row r="597" spans="1:9" ht="30.75" customHeight="1">
      <c r="A597" s="36" t="s">
        <v>71</v>
      </c>
      <c r="B597" s="49">
        <v>459</v>
      </c>
      <c r="C597" s="29" t="s">
        <v>187</v>
      </c>
      <c r="D597" s="41">
        <v>220</v>
      </c>
      <c r="E597" s="41">
        <v>220</v>
      </c>
      <c r="F597" s="41">
        <v>201.25200000000001</v>
      </c>
      <c r="G597" s="12">
        <f t="shared" si="72"/>
        <v>18.74799999999999</v>
      </c>
      <c r="H597" s="12">
        <f t="shared" si="73"/>
        <v>18.74799999999999</v>
      </c>
      <c r="I597" s="12">
        <f t="shared" si="74"/>
        <v>91.478181818181824</v>
      </c>
    </row>
    <row r="598" spans="1:9" ht="30.75" customHeight="1">
      <c r="A598" s="36" t="s">
        <v>73</v>
      </c>
      <c r="B598" s="49">
        <v>459</v>
      </c>
      <c r="C598" s="29" t="s">
        <v>188</v>
      </c>
      <c r="D598" s="41">
        <v>282.88400000000001</v>
      </c>
      <c r="E598" s="41">
        <v>282.88400000000001</v>
      </c>
      <c r="F598" s="41">
        <v>282.88400000000001</v>
      </c>
      <c r="G598" s="12">
        <f t="shared" si="72"/>
        <v>0</v>
      </c>
      <c r="H598" s="12">
        <f t="shared" si="73"/>
        <v>0</v>
      </c>
      <c r="I598" s="12">
        <f t="shared" si="74"/>
        <v>100</v>
      </c>
    </row>
    <row r="599" spans="1:9" ht="30.75" customHeight="1">
      <c r="A599" s="36" t="s">
        <v>75</v>
      </c>
      <c r="B599" s="49">
        <v>459</v>
      </c>
      <c r="C599" s="29" t="s">
        <v>189</v>
      </c>
      <c r="D599" s="41">
        <v>553.42305999999996</v>
      </c>
      <c r="E599" s="41">
        <v>553.42305999999996</v>
      </c>
      <c r="F599" s="41">
        <v>553.42305999999996</v>
      </c>
      <c r="G599" s="12">
        <f t="shared" si="72"/>
        <v>0</v>
      </c>
      <c r="H599" s="12">
        <f t="shared" si="73"/>
        <v>0</v>
      </c>
      <c r="I599" s="12">
        <f t="shared" si="74"/>
        <v>100</v>
      </c>
    </row>
    <row r="600" spans="1:9" ht="131.25" customHeight="1">
      <c r="A600" s="39" t="s">
        <v>828</v>
      </c>
      <c r="B600" s="49">
        <v>459</v>
      </c>
      <c r="C600" s="29" t="s">
        <v>611</v>
      </c>
      <c r="D600" s="41">
        <v>509.47712000000001</v>
      </c>
      <c r="E600" s="41">
        <v>509.47712000000001</v>
      </c>
      <c r="F600" s="41">
        <v>509.47712000000001</v>
      </c>
      <c r="G600" s="12">
        <f t="shared" si="72"/>
        <v>0</v>
      </c>
      <c r="H600" s="12">
        <f t="shared" si="73"/>
        <v>0</v>
      </c>
      <c r="I600" s="12">
        <f t="shared" si="74"/>
        <v>100</v>
      </c>
    </row>
    <row r="601" spans="1:9" ht="98.25" customHeight="1">
      <c r="A601" s="39" t="s">
        <v>1022</v>
      </c>
      <c r="B601" s="49">
        <v>459</v>
      </c>
      <c r="C601" s="29" t="s">
        <v>1025</v>
      </c>
      <c r="D601" s="41">
        <v>511</v>
      </c>
      <c r="E601" s="41">
        <v>511</v>
      </c>
      <c r="F601" s="41">
        <v>511</v>
      </c>
      <c r="G601" s="12">
        <f t="shared" si="72"/>
        <v>0</v>
      </c>
      <c r="H601" s="12">
        <f t="shared" si="73"/>
        <v>0</v>
      </c>
      <c r="I601" s="12">
        <f t="shared" si="74"/>
        <v>100</v>
      </c>
    </row>
    <row r="602" spans="1:9" s="179" customFormat="1" ht="54" customHeight="1">
      <c r="A602" s="144" t="s">
        <v>15</v>
      </c>
      <c r="B602" s="150"/>
      <c r="C602" s="178" t="s">
        <v>296</v>
      </c>
      <c r="D602" s="147">
        <f>SUM(D603:D620)</f>
        <v>17894.881269999998</v>
      </c>
      <c r="E602" s="147">
        <f>SUM(E603:E620)</f>
        <v>17894.881269999998</v>
      </c>
      <c r="F602" s="147">
        <f>SUM(F603:F620)</f>
        <v>17847.501980000001</v>
      </c>
      <c r="G602" s="147">
        <f t="shared" ref="G602:G620" si="75">E602-F602</f>
        <v>47.379289999997127</v>
      </c>
      <c r="H602" s="147">
        <f t="shared" ref="H602:H620" si="76">D602-F602</f>
        <v>47.379289999997127</v>
      </c>
      <c r="I602" s="147">
        <f t="shared" ref="I602:I620" si="77">F602/D602*100</f>
        <v>99.735235516318141</v>
      </c>
    </row>
    <row r="603" spans="1:9" s="70" customFormat="1" ht="39" customHeight="1">
      <c r="A603" s="36" t="s">
        <v>61</v>
      </c>
      <c r="B603" s="48">
        <v>459</v>
      </c>
      <c r="C603" s="29" t="s">
        <v>612</v>
      </c>
      <c r="D603" s="41">
        <v>8624.8654200000001</v>
      </c>
      <c r="E603" s="41">
        <v>8624.8654200000001</v>
      </c>
      <c r="F603" s="41">
        <v>8624.8654200000001</v>
      </c>
      <c r="G603" s="13">
        <f t="shared" si="75"/>
        <v>0</v>
      </c>
      <c r="H603" s="13">
        <f t="shared" si="76"/>
        <v>0</v>
      </c>
      <c r="I603" s="13">
        <f t="shared" si="77"/>
        <v>100</v>
      </c>
    </row>
    <row r="604" spans="1:9" s="70" customFormat="1" ht="39" customHeight="1">
      <c r="A604" s="36" t="s">
        <v>61</v>
      </c>
      <c r="B604" s="48">
        <v>459</v>
      </c>
      <c r="C604" s="29" t="s">
        <v>612</v>
      </c>
      <c r="D604" s="41">
        <v>2591.0664900000002</v>
      </c>
      <c r="E604" s="41">
        <v>2591.0664900000002</v>
      </c>
      <c r="F604" s="41">
        <v>2591.0664900000002</v>
      </c>
      <c r="G604" s="13">
        <f t="shared" si="75"/>
        <v>0</v>
      </c>
      <c r="H604" s="13">
        <f t="shared" si="76"/>
        <v>0</v>
      </c>
      <c r="I604" s="13">
        <f t="shared" si="77"/>
        <v>100</v>
      </c>
    </row>
    <row r="605" spans="1:9" s="70" customFormat="1" ht="39" customHeight="1">
      <c r="A605" s="36" t="s">
        <v>63</v>
      </c>
      <c r="B605" s="48">
        <v>459</v>
      </c>
      <c r="C605" s="29" t="s">
        <v>613</v>
      </c>
      <c r="D605" s="41">
        <v>530.31645000000003</v>
      </c>
      <c r="E605" s="41">
        <v>530.31645000000003</v>
      </c>
      <c r="F605" s="41">
        <v>530.31645000000003</v>
      </c>
      <c r="G605" s="13">
        <f t="shared" si="75"/>
        <v>0</v>
      </c>
      <c r="H605" s="13">
        <f t="shared" si="76"/>
        <v>0</v>
      </c>
      <c r="I605" s="13">
        <f t="shared" si="77"/>
        <v>100</v>
      </c>
    </row>
    <row r="606" spans="1:9" s="70" customFormat="1" ht="39" customHeight="1">
      <c r="A606" s="36" t="s">
        <v>44</v>
      </c>
      <c r="B606" s="48">
        <v>459</v>
      </c>
      <c r="C606" s="29" t="s">
        <v>614</v>
      </c>
      <c r="D606" s="41">
        <v>140.19</v>
      </c>
      <c r="E606" s="41">
        <v>140.19</v>
      </c>
      <c r="F606" s="41">
        <v>140.19</v>
      </c>
      <c r="G606" s="13">
        <f t="shared" si="75"/>
        <v>0</v>
      </c>
      <c r="H606" s="13">
        <f t="shared" si="76"/>
        <v>0</v>
      </c>
      <c r="I606" s="13">
        <f t="shared" si="77"/>
        <v>100</v>
      </c>
    </row>
    <row r="607" spans="1:9" s="70" customFormat="1" ht="39" customHeight="1">
      <c r="A607" s="36" t="s">
        <v>537</v>
      </c>
      <c r="B607" s="48">
        <v>459</v>
      </c>
      <c r="C607" s="29" t="s">
        <v>615</v>
      </c>
      <c r="D607" s="41">
        <v>39.6</v>
      </c>
      <c r="E607" s="41">
        <v>39.6</v>
      </c>
      <c r="F607" s="41">
        <v>39.6</v>
      </c>
      <c r="G607" s="13">
        <f t="shared" si="75"/>
        <v>0</v>
      </c>
      <c r="H607" s="13">
        <f t="shared" si="76"/>
        <v>0</v>
      </c>
      <c r="I607" s="13">
        <f t="shared" si="77"/>
        <v>100</v>
      </c>
    </row>
    <row r="608" spans="1:9" s="70" customFormat="1" ht="39" customHeight="1">
      <c r="A608" s="36" t="s">
        <v>65</v>
      </c>
      <c r="B608" s="48">
        <v>459</v>
      </c>
      <c r="C608" s="29" t="s">
        <v>616</v>
      </c>
      <c r="D608" s="41">
        <v>192.5129</v>
      </c>
      <c r="E608" s="41">
        <v>192.5129</v>
      </c>
      <c r="F608" s="41">
        <v>173.85229000000001</v>
      </c>
      <c r="G608" s="13">
        <f t="shared" si="75"/>
        <v>18.660609999999991</v>
      </c>
      <c r="H608" s="13">
        <f t="shared" si="76"/>
        <v>18.660609999999991</v>
      </c>
      <c r="I608" s="13">
        <f t="shared" si="77"/>
        <v>90.306826191907135</v>
      </c>
    </row>
    <row r="609" spans="1:9" s="70" customFormat="1" ht="39" customHeight="1">
      <c r="A609" s="36" t="s">
        <v>380</v>
      </c>
      <c r="B609" s="48">
        <v>459</v>
      </c>
      <c r="C609" s="29" t="s">
        <v>617</v>
      </c>
      <c r="D609" s="41">
        <v>60.632379999999998</v>
      </c>
      <c r="E609" s="41">
        <v>60.632379999999998</v>
      </c>
      <c r="F609" s="41">
        <v>48.684699999999999</v>
      </c>
      <c r="G609" s="13">
        <f t="shared" si="75"/>
        <v>11.947679999999998</v>
      </c>
      <c r="H609" s="13">
        <f t="shared" si="76"/>
        <v>11.947679999999998</v>
      </c>
      <c r="I609" s="13">
        <f t="shared" si="77"/>
        <v>80.294885340143338</v>
      </c>
    </row>
    <row r="610" spans="1:9" s="70" customFormat="1" ht="39" customHeight="1">
      <c r="A610" s="36" t="s">
        <v>583</v>
      </c>
      <c r="B610" s="48">
        <v>459</v>
      </c>
      <c r="C610" s="29" t="s">
        <v>618</v>
      </c>
      <c r="D610" s="41">
        <v>419.68349000000001</v>
      </c>
      <c r="E610" s="41">
        <v>419.68349000000001</v>
      </c>
      <c r="F610" s="41">
        <v>402.91248999999999</v>
      </c>
      <c r="G610" s="13">
        <f t="shared" si="75"/>
        <v>16.771000000000015</v>
      </c>
      <c r="H610" s="13">
        <f t="shared" si="76"/>
        <v>16.771000000000015</v>
      </c>
      <c r="I610" s="13">
        <f t="shared" si="77"/>
        <v>96.003893314935979</v>
      </c>
    </row>
    <row r="611" spans="1:9" s="70" customFormat="1" ht="39" customHeight="1">
      <c r="A611" s="36" t="s">
        <v>73</v>
      </c>
      <c r="B611" s="48">
        <v>459</v>
      </c>
      <c r="C611" s="29" t="s">
        <v>619</v>
      </c>
      <c r="D611" s="41">
        <v>52.765000000000001</v>
      </c>
      <c r="E611" s="41">
        <v>52.765000000000001</v>
      </c>
      <c r="F611" s="41">
        <v>52.765000000000001</v>
      </c>
      <c r="G611" s="13">
        <f t="shared" si="75"/>
        <v>0</v>
      </c>
      <c r="H611" s="13">
        <f t="shared" si="76"/>
        <v>0</v>
      </c>
      <c r="I611" s="13">
        <f t="shared" si="77"/>
        <v>100</v>
      </c>
    </row>
    <row r="612" spans="1:9" s="70" customFormat="1" ht="39" customHeight="1">
      <c r="A612" s="36" t="s">
        <v>75</v>
      </c>
      <c r="B612" s="48">
        <v>459</v>
      </c>
      <c r="C612" s="29" t="s">
        <v>620</v>
      </c>
      <c r="D612" s="41">
        <v>394.44</v>
      </c>
      <c r="E612" s="41">
        <v>394.44</v>
      </c>
      <c r="F612" s="41">
        <v>394.44</v>
      </c>
      <c r="G612" s="13">
        <f t="shared" si="75"/>
        <v>0</v>
      </c>
      <c r="H612" s="13">
        <f t="shared" si="76"/>
        <v>0</v>
      </c>
      <c r="I612" s="13">
        <f t="shared" si="77"/>
        <v>100</v>
      </c>
    </row>
    <row r="613" spans="1:9" s="70" customFormat="1" ht="132" customHeight="1">
      <c r="A613" s="39" t="s">
        <v>828</v>
      </c>
      <c r="B613" s="48">
        <v>459</v>
      </c>
      <c r="C613" s="29" t="s">
        <v>621</v>
      </c>
      <c r="D613" s="41">
        <v>575.03214000000003</v>
      </c>
      <c r="E613" s="41">
        <v>575.03214000000003</v>
      </c>
      <c r="F613" s="41">
        <v>575.03214000000003</v>
      </c>
      <c r="G613" s="13">
        <f t="shared" si="75"/>
        <v>0</v>
      </c>
      <c r="H613" s="13">
        <f t="shared" si="76"/>
        <v>0</v>
      </c>
      <c r="I613" s="13">
        <f t="shared" si="77"/>
        <v>100</v>
      </c>
    </row>
    <row r="614" spans="1:9" s="70" customFormat="1" ht="132" customHeight="1">
      <c r="A614" s="39" t="s">
        <v>828</v>
      </c>
      <c r="B614" s="48">
        <v>459</v>
      </c>
      <c r="C614" s="29" t="s">
        <v>622</v>
      </c>
      <c r="D614" s="41">
        <v>173.65969999999999</v>
      </c>
      <c r="E614" s="41">
        <v>173.65969999999999</v>
      </c>
      <c r="F614" s="41">
        <v>173.65969999999999</v>
      </c>
      <c r="G614" s="13">
        <f t="shared" si="75"/>
        <v>0</v>
      </c>
      <c r="H614" s="13">
        <f t="shared" si="76"/>
        <v>0</v>
      </c>
      <c r="I614" s="13">
        <f t="shared" si="77"/>
        <v>100</v>
      </c>
    </row>
    <row r="615" spans="1:9" s="70" customFormat="1" ht="36" customHeight="1">
      <c r="A615" s="36" t="s">
        <v>61</v>
      </c>
      <c r="B615" s="48">
        <v>459</v>
      </c>
      <c r="C615" s="29" t="s">
        <v>622</v>
      </c>
      <c r="D615" s="41">
        <v>2942.5494800000001</v>
      </c>
      <c r="E615" s="41">
        <v>2942.5494800000001</v>
      </c>
      <c r="F615" s="41">
        <v>2942.5494800000001</v>
      </c>
      <c r="G615" s="13">
        <f t="shared" si="75"/>
        <v>0</v>
      </c>
      <c r="H615" s="13">
        <f t="shared" si="76"/>
        <v>0</v>
      </c>
      <c r="I615" s="13">
        <f t="shared" si="77"/>
        <v>100</v>
      </c>
    </row>
    <row r="616" spans="1:9" s="70" customFormat="1" ht="36" customHeight="1">
      <c r="A616" s="36" t="s">
        <v>61</v>
      </c>
      <c r="B616" s="48">
        <v>459</v>
      </c>
      <c r="C616" s="29" t="s">
        <v>723</v>
      </c>
      <c r="D616" s="41">
        <v>802.82785000000001</v>
      </c>
      <c r="E616" s="41">
        <v>802.82785000000001</v>
      </c>
      <c r="F616" s="41">
        <v>802.82785000000001</v>
      </c>
      <c r="G616" s="13">
        <f t="shared" si="75"/>
        <v>0</v>
      </c>
      <c r="H616" s="13">
        <f t="shared" si="76"/>
        <v>0</v>
      </c>
      <c r="I616" s="13">
        <f t="shared" si="77"/>
        <v>100</v>
      </c>
    </row>
    <row r="617" spans="1:9" s="70" customFormat="1" ht="36" customHeight="1">
      <c r="A617" s="36" t="s">
        <v>44</v>
      </c>
      <c r="B617" s="48">
        <v>459</v>
      </c>
      <c r="C617" s="29" t="s">
        <v>723</v>
      </c>
      <c r="D617" s="41">
        <v>18.765000000000001</v>
      </c>
      <c r="E617" s="41">
        <v>18.765000000000001</v>
      </c>
      <c r="F617" s="41">
        <v>18.765000000000001</v>
      </c>
      <c r="G617" s="13">
        <f t="shared" si="75"/>
        <v>0</v>
      </c>
      <c r="H617" s="13">
        <f t="shared" si="76"/>
        <v>0</v>
      </c>
      <c r="I617" s="13">
        <f t="shared" si="77"/>
        <v>100</v>
      </c>
    </row>
    <row r="618" spans="1:9" s="70" customFormat="1" ht="43.5" customHeight="1">
      <c r="A618" s="36" t="s">
        <v>537</v>
      </c>
      <c r="B618" s="48">
        <v>459</v>
      </c>
      <c r="C618" s="29" t="s">
        <v>297</v>
      </c>
      <c r="D618" s="41">
        <v>23.4</v>
      </c>
      <c r="E618" s="41">
        <v>23.4</v>
      </c>
      <c r="F618" s="41">
        <v>23.4</v>
      </c>
      <c r="G618" s="13">
        <f t="shared" si="75"/>
        <v>0</v>
      </c>
      <c r="H618" s="13">
        <f t="shared" si="76"/>
        <v>0</v>
      </c>
      <c r="I618" s="13">
        <f t="shared" si="77"/>
        <v>100</v>
      </c>
    </row>
    <row r="619" spans="1:9" s="70" customFormat="1" ht="135" customHeight="1">
      <c r="A619" s="39" t="s">
        <v>828</v>
      </c>
      <c r="B619" s="48">
        <v>459</v>
      </c>
      <c r="C619" s="29" t="s">
        <v>297</v>
      </c>
      <c r="D619" s="41">
        <v>240.07293999999999</v>
      </c>
      <c r="E619" s="41">
        <v>240.07293999999999</v>
      </c>
      <c r="F619" s="41">
        <v>240.07293999999999</v>
      </c>
      <c r="G619" s="13">
        <f t="shared" si="75"/>
        <v>0</v>
      </c>
      <c r="H619" s="13">
        <f t="shared" si="76"/>
        <v>0</v>
      </c>
      <c r="I619" s="13">
        <f t="shared" si="77"/>
        <v>100</v>
      </c>
    </row>
    <row r="620" spans="1:9" s="70" customFormat="1" ht="130.5" customHeight="1">
      <c r="A620" s="39" t="s">
        <v>828</v>
      </c>
      <c r="B620" s="48">
        <v>459</v>
      </c>
      <c r="C620" s="29" t="s">
        <v>298</v>
      </c>
      <c r="D620" s="41">
        <v>72.502030000000005</v>
      </c>
      <c r="E620" s="41">
        <v>72.502030000000005</v>
      </c>
      <c r="F620" s="41">
        <v>72.502030000000005</v>
      </c>
      <c r="G620" s="13">
        <f t="shared" si="75"/>
        <v>0</v>
      </c>
      <c r="H620" s="13">
        <f t="shared" si="76"/>
        <v>0</v>
      </c>
      <c r="I620" s="13">
        <f t="shared" si="77"/>
        <v>100</v>
      </c>
    </row>
    <row r="621" spans="1:9" s="152" customFormat="1" ht="57.75" customHeight="1">
      <c r="A621" s="225" t="s">
        <v>758</v>
      </c>
      <c r="B621" s="225"/>
      <c r="C621" s="225"/>
      <c r="D621" s="225"/>
      <c r="E621" s="225"/>
      <c r="F621" s="225"/>
      <c r="G621" s="225"/>
      <c r="H621" s="225"/>
      <c r="I621" s="225"/>
    </row>
    <row r="622" spans="1:9" s="156" customFormat="1" ht="30" customHeight="1">
      <c r="A622" s="138" t="s">
        <v>1</v>
      </c>
      <c r="B622" s="143"/>
      <c r="C622" s="180">
        <v>1200000000</v>
      </c>
      <c r="D622" s="141">
        <f>D624+D651+D657</f>
        <v>148255.23897999999</v>
      </c>
      <c r="E622" s="141">
        <f>E624+E651+E657</f>
        <v>148255.23897999999</v>
      </c>
      <c r="F622" s="141">
        <f>F624+F651+F657</f>
        <v>148255.23897999999</v>
      </c>
      <c r="G622" s="141">
        <f t="shared" ref="G622:G651" si="78">E622-F622</f>
        <v>0</v>
      </c>
      <c r="H622" s="141">
        <f t="shared" ref="H622:H651" si="79">D622-F622</f>
        <v>0</v>
      </c>
      <c r="I622" s="141">
        <f t="shared" ref="I622:I651" si="80">F622/D622*100</f>
        <v>100</v>
      </c>
    </row>
    <row r="623" spans="1:9" ht="30" customHeight="1">
      <c r="A623" s="5" t="s">
        <v>5</v>
      </c>
      <c r="B623" s="7"/>
      <c r="C623" s="7"/>
      <c r="D623" s="8"/>
      <c r="E623" s="8"/>
      <c r="F623" s="53"/>
      <c r="G623" s="8"/>
      <c r="H623" s="8"/>
      <c r="I623" s="8"/>
    </row>
    <row r="624" spans="1:9" s="149" customFormat="1" ht="39" customHeight="1">
      <c r="A624" s="144" t="s">
        <v>28</v>
      </c>
      <c r="B624" s="145"/>
      <c r="C624" s="145" t="s">
        <v>195</v>
      </c>
      <c r="D624" s="147">
        <f>SUM(D625:D650)</f>
        <v>109269.97911</v>
      </c>
      <c r="E624" s="147">
        <f>SUM(E625:E650)</f>
        <v>109269.97911</v>
      </c>
      <c r="F624" s="147">
        <f>SUM(F625:F650)</f>
        <v>109269.97911</v>
      </c>
      <c r="G624" s="147">
        <f t="shared" si="78"/>
        <v>0</v>
      </c>
      <c r="H624" s="147">
        <f t="shared" si="79"/>
        <v>0</v>
      </c>
      <c r="I624" s="147">
        <f t="shared" si="80"/>
        <v>100</v>
      </c>
    </row>
    <row r="625" spans="1:9" ht="36.75" customHeight="1">
      <c r="A625" s="36" t="s">
        <v>1026</v>
      </c>
      <c r="B625" s="15" t="s">
        <v>17</v>
      </c>
      <c r="C625" s="29" t="s">
        <v>1050</v>
      </c>
      <c r="D625" s="41">
        <v>846.83879999999999</v>
      </c>
      <c r="E625" s="41">
        <v>846.83879999999999</v>
      </c>
      <c r="F625" s="41">
        <v>846.83879999999999</v>
      </c>
      <c r="G625" s="12">
        <f t="shared" si="78"/>
        <v>0</v>
      </c>
      <c r="H625" s="12">
        <f t="shared" si="79"/>
        <v>0</v>
      </c>
      <c r="I625" s="12">
        <f t="shared" si="80"/>
        <v>100</v>
      </c>
    </row>
    <row r="626" spans="1:9" ht="36.75" customHeight="1">
      <c r="A626" s="36" t="s">
        <v>1027</v>
      </c>
      <c r="B626" s="15" t="s">
        <v>17</v>
      </c>
      <c r="C626" s="29" t="s">
        <v>1051</v>
      </c>
      <c r="D626" s="41">
        <v>1232.7528</v>
      </c>
      <c r="E626" s="41">
        <v>1232.7528</v>
      </c>
      <c r="F626" s="41">
        <v>1232.7528</v>
      </c>
      <c r="G626" s="12">
        <f t="shared" si="78"/>
        <v>0</v>
      </c>
      <c r="H626" s="12">
        <f t="shared" si="79"/>
        <v>0</v>
      </c>
      <c r="I626" s="12">
        <f t="shared" si="80"/>
        <v>100</v>
      </c>
    </row>
    <row r="627" spans="1:9" ht="36.75" customHeight="1">
      <c r="A627" s="36" t="s">
        <v>1028</v>
      </c>
      <c r="B627" s="15" t="s">
        <v>17</v>
      </c>
      <c r="C627" s="29" t="s">
        <v>1052</v>
      </c>
      <c r="D627" s="41">
        <v>1221.3132000000001</v>
      </c>
      <c r="E627" s="41">
        <v>1221.3132000000001</v>
      </c>
      <c r="F627" s="41">
        <v>1221.3132000000001</v>
      </c>
      <c r="G627" s="12">
        <f t="shared" si="78"/>
        <v>0</v>
      </c>
      <c r="H627" s="12">
        <f t="shared" si="79"/>
        <v>0</v>
      </c>
      <c r="I627" s="12">
        <f t="shared" si="80"/>
        <v>100</v>
      </c>
    </row>
    <row r="628" spans="1:9" ht="36.75" customHeight="1">
      <c r="A628" s="36" t="s">
        <v>1029</v>
      </c>
      <c r="B628" s="15" t="s">
        <v>17</v>
      </c>
      <c r="C628" s="29" t="s">
        <v>1053</v>
      </c>
      <c r="D628" s="41">
        <v>7762.92</v>
      </c>
      <c r="E628" s="41">
        <v>7762.92</v>
      </c>
      <c r="F628" s="41">
        <v>7762.92</v>
      </c>
      <c r="G628" s="12">
        <f t="shared" si="78"/>
        <v>0</v>
      </c>
      <c r="H628" s="12">
        <f t="shared" si="79"/>
        <v>0</v>
      </c>
      <c r="I628" s="12">
        <f t="shared" si="80"/>
        <v>100</v>
      </c>
    </row>
    <row r="629" spans="1:9" ht="36.75" customHeight="1">
      <c r="A629" s="36" t="s">
        <v>1030</v>
      </c>
      <c r="B629" s="15" t="s">
        <v>17</v>
      </c>
      <c r="C629" s="29" t="s">
        <v>1054</v>
      </c>
      <c r="D629" s="41">
        <v>2881.72957</v>
      </c>
      <c r="E629" s="41">
        <v>2881.72957</v>
      </c>
      <c r="F629" s="41">
        <v>2881.72957</v>
      </c>
      <c r="G629" s="12">
        <f t="shared" ref="G629:G650" si="81">E629-F629</f>
        <v>0</v>
      </c>
      <c r="H629" s="12">
        <f t="shared" ref="H629:H650" si="82">D629-F629</f>
        <v>0</v>
      </c>
      <c r="I629" s="12">
        <f t="shared" ref="I629:I650" si="83">F629/D629*100</f>
        <v>100</v>
      </c>
    </row>
    <row r="630" spans="1:9" ht="53.25" customHeight="1">
      <c r="A630" s="36" t="s">
        <v>1031</v>
      </c>
      <c r="B630" s="15" t="s">
        <v>17</v>
      </c>
      <c r="C630" s="29" t="s">
        <v>1055</v>
      </c>
      <c r="D630" s="41">
        <v>665.54160000000002</v>
      </c>
      <c r="E630" s="41">
        <v>665.54160000000002</v>
      </c>
      <c r="F630" s="41">
        <v>665.54160000000002</v>
      </c>
      <c r="G630" s="12">
        <f t="shared" si="81"/>
        <v>0</v>
      </c>
      <c r="H630" s="12">
        <f t="shared" si="82"/>
        <v>0</v>
      </c>
      <c r="I630" s="12">
        <f t="shared" si="83"/>
        <v>100</v>
      </c>
    </row>
    <row r="631" spans="1:9" ht="53.25" customHeight="1">
      <c r="A631" s="36" t="s">
        <v>1032</v>
      </c>
      <c r="B631" s="15" t="s">
        <v>17</v>
      </c>
      <c r="C631" s="29" t="s">
        <v>1056</v>
      </c>
      <c r="D631" s="41">
        <v>761.38520000000005</v>
      </c>
      <c r="E631" s="41">
        <v>761.38520000000005</v>
      </c>
      <c r="F631" s="41">
        <v>761.38520000000005</v>
      </c>
      <c r="G631" s="12">
        <f t="shared" si="81"/>
        <v>0</v>
      </c>
      <c r="H631" s="12">
        <f t="shared" si="82"/>
        <v>0</v>
      </c>
      <c r="I631" s="12">
        <f t="shared" si="83"/>
        <v>100</v>
      </c>
    </row>
    <row r="632" spans="1:9" ht="129.75" customHeight="1">
      <c r="A632" s="39" t="s">
        <v>1033</v>
      </c>
      <c r="B632" s="15" t="s">
        <v>17</v>
      </c>
      <c r="C632" s="29" t="s">
        <v>1057</v>
      </c>
      <c r="D632" s="41">
        <v>1913.13462</v>
      </c>
      <c r="E632" s="41">
        <v>1913.13462</v>
      </c>
      <c r="F632" s="41">
        <v>1913.13462</v>
      </c>
      <c r="G632" s="12">
        <f t="shared" si="81"/>
        <v>0</v>
      </c>
      <c r="H632" s="12">
        <f t="shared" si="82"/>
        <v>0</v>
      </c>
      <c r="I632" s="12">
        <f t="shared" si="83"/>
        <v>100</v>
      </c>
    </row>
    <row r="633" spans="1:9" ht="60" customHeight="1">
      <c r="A633" s="36" t="s">
        <v>1034</v>
      </c>
      <c r="B633" s="15" t="s">
        <v>17</v>
      </c>
      <c r="C633" s="29" t="s">
        <v>1058</v>
      </c>
      <c r="D633" s="41">
        <v>232.6788</v>
      </c>
      <c r="E633" s="41">
        <v>232.6788</v>
      </c>
      <c r="F633" s="41">
        <v>232.6788</v>
      </c>
      <c r="G633" s="12">
        <f t="shared" si="81"/>
        <v>0</v>
      </c>
      <c r="H633" s="12">
        <f t="shared" si="82"/>
        <v>0</v>
      </c>
      <c r="I633" s="12">
        <f t="shared" si="83"/>
        <v>100</v>
      </c>
    </row>
    <row r="634" spans="1:9" ht="75" customHeight="1">
      <c r="A634" s="36" t="s">
        <v>460</v>
      </c>
      <c r="B634" s="15" t="s">
        <v>17</v>
      </c>
      <c r="C634" s="29" t="s">
        <v>461</v>
      </c>
      <c r="D634" s="41">
        <v>141.23560000000001</v>
      </c>
      <c r="E634" s="41">
        <v>141.23560000000001</v>
      </c>
      <c r="F634" s="41">
        <v>141.23560000000001</v>
      </c>
      <c r="G634" s="12">
        <f t="shared" si="81"/>
        <v>0</v>
      </c>
      <c r="H634" s="12">
        <f t="shared" si="82"/>
        <v>0</v>
      </c>
      <c r="I634" s="12">
        <f t="shared" si="83"/>
        <v>100</v>
      </c>
    </row>
    <row r="635" spans="1:9" ht="66.75" customHeight="1">
      <c r="A635" s="36" t="s">
        <v>1035</v>
      </c>
      <c r="B635" s="15" t="s">
        <v>17</v>
      </c>
      <c r="C635" s="29" t="s">
        <v>1059</v>
      </c>
      <c r="D635" s="41">
        <v>3295.1568000000002</v>
      </c>
      <c r="E635" s="41">
        <v>3295.1568000000002</v>
      </c>
      <c r="F635" s="41">
        <v>3295.1568000000002</v>
      </c>
      <c r="G635" s="12">
        <f t="shared" si="81"/>
        <v>0</v>
      </c>
      <c r="H635" s="12">
        <f t="shared" si="82"/>
        <v>0</v>
      </c>
      <c r="I635" s="12">
        <f t="shared" si="83"/>
        <v>100</v>
      </c>
    </row>
    <row r="636" spans="1:9" ht="61.5" customHeight="1">
      <c r="A636" s="36" t="s">
        <v>1036</v>
      </c>
      <c r="B636" s="15" t="s">
        <v>17</v>
      </c>
      <c r="C636" s="29" t="s">
        <v>1060</v>
      </c>
      <c r="D636" s="41">
        <v>175.81540000000001</v>
      </c>
      <c r="E636" s="41">
        <v>175.81540000000001</v>
      </c>
      <c r="F636" s="41">
        <v>175.81540000000001</v>
      </c>
      <c r="G636" s="12">
        <f t="shared" si="81"/>
        <v>0</v>
      </c>
      <c r="H636" s="12">
        <f t="shared" si="82"/>
        <v>0</v>
      </c>
      <c r="I636" s="12">
        <f t="shared" si="83"/>
        <v>100</v>
      </c>
    </row>
    <row r="637" spans="1:9" ht="51.75" customHeight="1">
      <c r="A637" s="36" t="s">
        <v>1037</v>
      </c>
      <c r="B637" s="15" t="s">
        <v>17</v>
      </c>
      <c r="C637" s="29" t="s">
        <v>1061</v>
      </c>
      <c r="D637" s="41">
        <v>5458.8335999999999</v>
      </c>
      <c r="E637" s="41">
        <v>5458.8335999999999</v>
      </c>
      <c r="F637" s="41">
        <v>5458.8335999999999</v>
      </c>
      <c r="G637" s="12">
        <f t="shared" si="81"/>
        <v>0</v>
      </c>
      <c r="H637" s="12">
        <f t="shared" si="82"/>
        <v>0</v>
      </c>
      <c r="I637" s="12">
        <f t="shared" si="83"/>
        <v>100</v>
      </c>
    </row>
    <row r="638" spans="1:9" ht="51.75" customHeight="1">
      <c r="A638" s="36" t="s">
        <v>1038</v>
      </c>
      <c r="B638" s="15" t="s">
        <v>17</v>
      </c>
      <c r="C638" s="29" t="s">
        <v>724</v>
      </c>
      <c r="D638" s="41">
        <v>1452.6551999999999</v>
      </c>
      <c r="E638" s="41">
        <v>1452.6551999999999</v>
      </c>
      <c r="F638" s="41">
        <v>1452.6551999999999</v>
      </c>
      <c r="G638" s="12">
        <f t="shared" si="81"/>
        <v>0</v>
      </c>
      <c r="H638" s="12">
        <f t="shared" si="82"/>
        <v>0</v>
      </c>
      <c r="I638" s="12">
        <f t="shared" si="83"/>
        <v>100</v>
      </c>
    </row>
    <row r="639" spans="1:9" ht="42.75" customHeight="1">
      <c r="A639" s="36" t="s">
        <v>1039</v>
      </c>
      <c r="B639" s="15" t="s">
        <v>17</v>
      </c>
      <c r="C639" s="29" t="s">
        <v>725</v>
      </c>
      <c r="D639" s="41">
        <v>1413.9972</v>
      </c>
      <c r="E639" s="41">
        <v>1413.9972</v>
      </c>
      <c r="F639" s="41">
        <v>1413.9972</v>
      </c>
      <c r="G639" s="12">
        <f t="shared" si="81"/>
        <v>0</v>
      </c>
      <c r="H639" s="12">
        <f t="shared" si="82"/>
        <v>0</v>
      </c>
      <c r="I639" s="12">
        <f t="shared" si="83"/>
        <v>100</v>
      </c>
    </row>
    <row r="640" spans="1:9" ht="54" customHeight="1">
      <c r="A640" s="36" t="s">
        <v>1040</v>
      </c>
      <c r="B640" s="15" t="s">
        <v>17</v>
      </c>
      <c r="C640" s="29" t="s">
        <v>726</v>
      </c>
      <c r="D640" s="41">
        <v>9952.9320000000007</v>
      </c>
      <c r="E640" s="41">
        <v>9952.9320000000007</v>
      </c>
      <c r="F640" s="41">
        <v>9952.9320000000007</v>
      </c>
      <c r="G640" s="12">
        <f t="shared" si="81"/>
        <v>0</v>
      </c>
      <c r="H640" s="12">
        <f t="shared" si="82"/>
        <v>0</v>
      </c>
      <c r="I640" s="12">
        <f t="shared" si="83"/>
        <v>100</v>
      </c>
    </row>
    <row r="641" spans="1:9" ht="54" customHeight="1">
      <c r="A641" s="36" t="s">
        <v>1041</v>
      </c>
      <c r="B641" s="15" t="s">
        <v>17</v>
      </c>
      <c r="C641" s="29" t="s">
        <v>727</v>
      </c>
      <c r="D641" s="41">
        <v>2283.3503999999998</v>
      </c>
      <c r="E641" s="41">
        <v>2283.3503999999998</v>
      </c>
      <c r="F641" s="41">
        <v>2283.3503999999998</v>
      </c>
      <c r="G641" s="12">
        <f t="shared" si="81"/>
        <v>0</v>
      </c>
      <c r="H641" s="12">
        <f t="shared" si="82"/>
        <v>0</v>
      </c>
      <c r="I641" s="12">
        <f t="shared" si="83"/>
        <v>100</v>
      </c>
    </row>
    <row r="642" spans="1:9" ht="54" customHeight="1">
      <c r="A642" s="36" t="s">
        <v>1042</v>
      </c>
      <c r="B642" s="15" t="s">
        <v>17</v>
      </c>
      <c r="C642" s="29" t="s">
        <v>728</v>
      </c>
      <c r="D642" s="41">
        <v>1664.4744000000001</v>
      </c>
      <c r="E642" s="41">
        <v>1664.4744000000001</v>
      </c>
      <c r="F642" s="41">
        <v>1664.4744000000001</v>
      </c>
      <c r="G642" s="12">
        <f t="shared" si="81"/>
        <v>0</v>
      </c>
      <c r="H642" s="12">
        <f t="shared" si="82"/>
        <v>0</v>
      </c>
      <c r="I642" s="12">
        <f t="shared" si="83"/>
        <v>100</v>
      </c>
    </row>
    <row r="643" spans="1:9" ht="46.5" customHeight="1">
      <c r="A643" s="36" t="s">
        <v>624</v>
      </c>
      <c r="B643" s="15" t="s">
        <v>17</v>
      </c>
      <c r="C643" s="29" t="s">
        <v>625</v>
      </c>
      <c r="D643" s="41">
        <v>6307.8678900000004</v>
      </c>
      <c r="E643" s="41">
        <v>6307.8678900000004</v>
      </c>
      <c r="F643" s="41">
        <v>6307.8678900000004</v>
      </c>
      <c r="G643" s="12">
        <f t="shared" si="81"/>
        <v>0</v>
      </c>
      <c r="H643" s="12">
        <f t="shared" si="82"/>
        <v>0</v>
      </c>
      <c r="I643" s="12">
        <f t="shared" si="83"/>
        <v>100</v>
      </c>
    </row>
    <row r="644" spans="1:9" ht="46.5" customHeight="1">
      <c r="A644" s="36" t="s">
        <v>1043</v>
      </c>
      <c r="B644" s="15" t="s">
        <v>17</v>
      </c>
      <c r="C644" s="29" t="s">
        <v>1062</v>
      </c>
      <c r="D644" s="41">
        <v>3586.4639999999999</v>
      </c>
      <c r="E644" s="41">
        <v>3586.4639999999999</v>
      </c>
      <c r="F644" s="41">
        <v>3586.4639999999999</v>
      </c>
      <c r="G644" s="12">
        <f t="shared" si="81"/>
        <v>0</v>
      </c>
      <c r="H644" s="12">
        <f t="shared" si="82"/>
        <v>0</v>
      </c>
      <c r="I644" s="12">
        <f t="shared" si="83"/>
        <v>100</v>
      </c>
    </row>
    <row r="645" spans="1:9" ht="46.5" customHeight="1">
      <c r="A645" s="36" t="s">
        <v>1044</v>
      </c>
      <c r="B645" s="15" t="s">
        <v>17</v>
      </c>
      <c r="C645" s="29" t="s">
        <v>1063</v>
      </c>
      <c r="D645" s="41">
        <v>649.08479999999997</v>
      </c>
      <c r="E645" s="41">
        <v>649.08479999999997</v>
      </c>
      <c r="F645" s="41">
        <v>649.08479999999997</v>
      </c>
      <c r="G645" s="12">
        <f t="shared" si="81"/>
        <v>0</v>
      </c>
      <c r="H645" s="12">
        <f t="shared" si="82"/>
        <v>0</v>
      </c>
      <c r="I645" s="12">
        <f t="shared" si="83"/>
        <v>100</v>
      </c>
    </row>
    <row r="646" spans="1:9" ht="46.5" customHeight="1">
      <c r="A646" s="36" t="s">
        <v>1045</v>
      </c>
      <c r="B646" s="15" t="s">
        <v>17</v>
      </c>
      <c r="C646" s="29" t="s">
        <v>1064</v>
      </c>
      <c r="D646" s="41">
        <v>43715.412199999999</v>
      </c>
      <c r="E646" s="41">
        <v>43715.412199999999</v>
      </c>
      <c r="F646" s="41">
        <v>43715.412199999999</v>
      </c>
      <c r="G646" s="12">
        <f t="shared" si="81"/>
        <v>0</v>
      </c>
      <c r="H646" s="12">
        <f t="shared" si="82"/>
        <v>0</v>
      </c>
      <c r="I646" s="12">
        <f t="shared" si="83"/>
        <v>100</v>
      </c>
    </row>
    <row r="647" spans="1:9" ht="46.5" customHeight="1">
      <c r="A647" s="36" t="s">
        <v>1046</v>
      </c>
      <c r="B647" s="15" t="s">
        <v>17</v>
      </c>
      <c r="C647" s="29" t="s">
        <v>1065</v>
      </c>
      <c r="D647" s="41">
        <v>1641.5340000000001</v>
      </c>
      <c r="E647" s="41">
        <v>1641.5340000000001</v>
      </c>
      <c r="F647" s="41">
        <v>1641.5340000000001</v>
      </c>
      <c r="G647" s="12">
        <f t="shared" si="81"/>
        <v>0</v>
      </c>
      <c r="H647" s="12">
        <f t="shared" si="82"/>
        <v>0</v>
      </c>
      <c r="I647" s="12">
        <f t="shared" si="83"/>
        <v>100</v>
      </c>
    </row>
    <row r="648" spans="1:9" ht="46.5" customHeight="1">
      <c r="A648" s="36" t="s">
        <v>1047</v>
      </c>
      <c r="B648" s="15" t="s">
        <v>17</v>
      </c>
      <c r="C648" s="29" t="s">
        <v>1066</v>
      </c>
      <c r="D648" s="41">
        <v>7613.5826299999999</v>
      </c>
      <c r="E648" s="41">
        <v>7613.5826299999999</v>
      </c>
      <c r="F648" s="41">
        <v>7613.5826299999999</v>
      </c>
      <c r="G648" s="12">
        <f t="shared" si="81"/>
        <v>0</v>
      </c>
      <c r="H648" s="12">
        <f t="shared" si="82"/>
        <v>0</v>
      </c>
      <c r="I648" s="12">
        <f t="shared" si="83"/>
        <v>100</v>
      </c>
    </row>
    <row r="649" spans="1:9" ht="46.5" customHeight="1">
      <c r="A649" s="36" t="s">
        <v>1048</v>
      </c>
      <c r="B649" s="15" t="s">
        <v>17</v>
      </c>
      <c r="C649" s="29" t="s">
        <v>1067</v>
      </c>
      <c r="D649" s="41">
        <v>1086.5304000000001</v>
      </c>
      <c r="E649" s="41">
        <v>1086.5304000000001</v>
      </c>
      <c r="F649" s="41">
        <v>1086.5304000000001</v>
      </c>
      <c r="G649" s="12">
        <f t="shared" si="81"/>
        <v>0</v>
      </c>
      <c r="H649" s="12">
        <f t="shared" si="82"/>
        <v>0</v>
      </c>
      <c r="I649" s="12">
        <f t="shared" si="83"/>
        <v>100</v>
      </c>
    </row>
    <row r="650" spans="1:9" ht="46.5" customHeight="1">
      <c r="A650" s="36" t="s">
        <v>1049</v>
      </c>
      <c r="B650" s="15" t="s">
        <v>17</v>
      </c>
      <c r="C650" s="29" t="s">
        <v>1068</v>
      </c>
      <c r="D650" s="41">
        <v>1312.758</v>
      </c>
      <c r="E650" s="41">
        <v>1312.758</v>
      </c>
      <c r="F650" s="41">
        <v>1312.758</v>
      </c>
      <c r="G650" s="12">
        <f t="shared" si="81"/>
        <v>0</v>
      </c>
      <c r="H650" s="12">
        <f t="shared" si="82"/>
        <v>0</v>
      </c>
      <c r="I650" s="12">
        <f t="shared" si="83"/>
        <v>100</v>
      </c>
    </row>
    <row r="651" spans="1:9" s="149" customFormat="1" ht="68.25" customHeight="1">
      <c r="A651" s="144" t="s">
        <v>30</v>
      </c>
      <c r="B651" s="145"/>
      <c r="C651" s="145" t="s">
        <v>194</v>
      </c>
      <c r="D651" s="147">
        <f>SUM(D652:D656)</f>
        <v>3933.9833199999998</v>
      </c>
      <c r="E651" s="147">
        <f>SUM(E652:E656)</f>
        <v>3933.9833199999998</v>
      </c>
      <c r="F651" s="147">
        <f>SUM(F652:F656)</f>
        <v>3933.9833199999998</v>
      </c>
      <c r="G651" s="147">
        <f t="shared" si="78"/>
        <v>0</v>
      </c>
      <c r="H651" s="147">
        <f t="shared" si="79"/>
        <v>0</v>
      </c>
      <c r="I651" s="147">
        <f t="shared" si="80"/>
        <v>100</v>
      </c>
    </row>
    <row r="652" spans="1:9" s="70" customFormat="1" ht="38.25" customHeight="1">
      <c r="A652" s="36" t="s">
        <v>626</v>
      </c>
      <c r="B652" s="42">
        <v>441</v>
      </c>
      <c r="C652" s="29" t="s">
        <v>415</v>
      </c>
      <c r="D652" s="41">
        <v>1082.1936000000001</v>
      </c>
      <c r="E652" s="41">
        <v>1082.1936000000001</v>
      </c>
      <c r="F652" s="41">
        <v>1082.1936000000001</v>
      </c>
      <c r="G652" s="13">
        <f t="shared" ref="G652:G656" si="84">E652-F652</f>
        <v>0</v>
      </c>
      <c r="H652" s="13">
        <f t="shared" ref="H652:H656" si="85">D652-F652</f>
        <v>0</v>
      </c>
      <c r="I652" s="13">
        <f t="shared" ref="I652:I656" si="86">F652/D652*100</f>
        <v>100</v>
      </c>
    </row>
    <row r="653" spans="1:9" s="70" customFormat="1" ht="36.75" customHeight="1">
      <c r="A653" s="36" t="s">
        <v>627</v>
      </c>
      <c r="B653" s="42">
        <v>441</v>
      </c>
      <c r="C653" s="29" t="s">
        <v>629</v>
      </c>
      <c r="D653" s="41">
        <v>80.242800000000003</v>
      </c>
      <c r="E653" s="41">
        <v>80.242800000000003</v>
      </c>
      <c r="F653" s="41">
        <v>80.242800000000003</v>
      </c>
      <c r="G653" s="13">
        <f t="shared" si="84"/>
        <v>0</v>
      </c>
      <c r="H653" s="13">
        <f t="shared" si="85"/>
        <v>0</v>
      </c>
      <c r="I653" s="13">
        <f t="shared" si="86"/>
        <v>100</v>
      </c>
    </row>
    <row r="654" spans="1:9" s="70" customFormat="1" ht="46.5" customHeight="1">
      <c r="A654" s="36" t="s">
        <v>1069</v>
      </c>
      <c r="B654" s="42">
        <v>441</v>
      </c>
      <c r="C654" s="29" t="s">
        <v>1071</v>
      </c>
      <c r="D654" s="41">
        <v>30.604120000000002</v>
      </c>
      <c r="E654" s="41">
        <v>30.604120000000002</v>
      </c>
      <c r="F654" s="41">
        <v>30.604120000000002</v>
      </c>
      <c r="G654" s="13">
        <f t="shared" si="84"/>
        <v>0</v>
      </c>
      <c r="H654" s="13">
        <f t="shared" si="85"/>
        <v>0</v>
      </c>
      <c r="I654" s="13">
        <f t="shared" si="86"/>
        <v>100</v>
      </c>
    </row>
    <row r="655" spans="1:9" s="70" customFormat="1" ht="36.75" customHeight="1">
      <c r="A655" s="36" t="s">
        <v>628</v>
      </c>
      <c r="B655" s="42">
        <v>441</v>
      </c>
      <c r="C655" s="29" t="s">
        <v>630</v>
      </c>
      <c r="D655" s="41">
        <v>55.7376</v>
      </c>
      <c r="E655" s="41">
        <v>55.7376</v>
      </c>
      <c r="F655" s="41">
        <v>55.7376</v>
      </c>
      <c r="G655" s="13">
        <f t="shared" si="84"/>
        <v>0</v>
      </c>
      <c r="H655" s="13">
        <f t="shared" si="85"/>
        <v>0</v>
      </c>
      <c r="I655" s="13">
        <f t="shared" si="86"/>
        <v>100</v>
      </c>
    </row>
    <row r="656" spans="1:9" s="70" customFormat="1" ht="39" customHeight="1">
      <c r="A656" s="36" t="s">
        <v>1070</v>
      </c>
      <c r="B656" s="42">
        <v>441</v>
      </c>
      <c r="C656" s="29" t="s">
        <v>631</v>
      </c>
      <c r="D656" s="41">
        <v>2685.2051999999999</v>
      </c>
      <c r="E656" s="41">
        <v>2685.2051999999999</v>
      </c>
      <c r="F656" s="41">
        <v>2685.2051999999999</v>
      </c>
      <c r="G656" s="13">
        <f t="shared" si="84"/>
        <v>0</v>
      </c>
      <c r="H656" s="13">
        <f t="shared" si="85"/>
        <v>0</v>
      </c>
      <c r="I656" s="13">
        <f t="shared" si="86"/>
        <v>100</v>
      </c>
    </row>
    <row r="657" spans="1:9" s="156" customFormat="1" ht="60" customHeight="1">
      <c r="A657" s="144" t="s">
        <v>29</v>
      </c>
      <c r="B657" s="145"/>
      <c r="C657" s="145" t="s">
        <v>193</v>
      </c>
      <c r="D657" s="147">
        <f>SUM(D658:D660)</f>
        <v>35051.276549999995</v>
      </c>
      <c r="E657" s="147">
        <f>SUM(E658:E660)</f>
        <v>35051.276549999995</v>
      </c>
      <c r="F657" s="147">
        <f>SUM(F658:F660)</f>
        <v>35051.276549999995</v>
      </c>
      <c r="G657" s="147">
        <f t="shared" ref="G657:G660" si="87">E657-F657</f>
        <v>0</v>
      </c>
      <c r="H657" s="147">
        <f t="shared" ref="H657:H660" si="88">D657-F657</f>
        <v>0</v>
      </c>
      <c r="I657" s="147">
        <f t="shared" ref="I657" si="89">F657/D657*100</f>
        <v>100</v>
      </c>
    </row>
    <row r="658" spans="1:9" ht="76.5" customHeight="1">
      <c r="A658" s="36" t="s">
        <v>462</v>
      </c>
      <c r="B658" s="35">
        <v>441</v>
      </c>
      <c r="C658" s="29" t="s">
        <v>464</v>
      </c>
      <c r="D658" s="41">
        <v>0.2</v>
      </c>
      <c r="E658" s="41">
        <v>0.2</v>
      </c>
      <c r="F658" s="41">
        <v>0.2</v>
      </c>
      <c r="G658" s="12">
        <f t="shared" si="87"/>
        <v>0</v>
      </c>
      <c r="H658" s="12">
        <f t="shared" si="88"/>
        <v>0</v>
      </c>
      <c r="I658" s="12">
        <f>F658/D658*100</f>
        <v>100</v>
      </c>
    </row>
    <row r="659" spans="1:9" ht="96.75" customHeight="1">
      <c r="A659" s="39" t="s">
        <v>729</v>
      </c>
      <c r="B659" s="35">
        <v>441</v>
      </c>
      <c r="C659" s="29" t="s">
        <v>730</v>
      </c>
      <c r="D659" s="41">
        <v>1041.0723</v>
      </c>
      <c r="E659" s="41">
        <v>1041.0723</v>
      </c>
      <c r="F659" s="41">
        <v>1041.0723</v>
      </c>
      <c r="G659" s="12">
        <f t="shared" si="87"/>
        <v>0</v>
      </c>
      <c r="H659" s="12">
        <f t="shared" si="88"/>
        <v>0</v>
      </c>
      <c r="I659" s="12">
        <f t="shared" ref="I659:I660" si="90">F659/D659*100</f>
        <v>100</v>
      </c>
    </row>
    <row r="660" spans="1:9" ht="124.5" customHeight="1">
      <c r="A660" s="39" t="s">
        <v>463</v>
      </c>
      <c r="B660" s="35">
        <v>441</v>
      </c>
      <c r="C660" s="29" t="s">
        <v>465</v>
      </c>
      <c r="D660" s="41">
        <v>34010.004249999998</v>
      </c>
      <c r="E660" s="41">
        <v>34010.004249999998</v>
      </c>
      <c r="F660" s="41">
        <v>34010.004249999998</v>
      </c>
      <c r="G660" s="12">
        <f t="shared" si="87"/>
        <v>0</v>
      </c>
      <c r="H660" s="12">
        <f t="shared" si="88"/>
        <v>0</v>
      </c>
      <c r="I660" s="12">
        <f t="shared" si="90"/>
        <v>100</v>
      </c>
    </row>
    <row r="661" spans="1:9" s="152" customFormat="1" ht="42.75" customHeight="1">
      <c r="A661" s="225" t="s">
        <v>759</v>
      </c>
      <c r="B661" s="227"/>
      <c r="C661" s="227"/>
      <c r="D661" s="227"/>
      <c r="E661" s="227"/>
      <c r="F661" s="227"/>
      <c r="G661" s="227"/>
      <c r="H661" s="227"/>
      <c r="I661" s="227"/>
    </row>
    <row r="662" spans="1:9" s="156" customFormat="1" ht="27" customHeight="1">
      <c r="A662" s="138" t="s">
        <v>1</v>
      </c>
      <c r="B662" s="181"/>
      <c r="C662" s="182">
        <v>1500000000</v>
      </c>
      <c r="D662" s="183">
        <f>D664+D677+D679+D681</f>
        <v>107411.53245</v>
      </c>
      <c r="E662" s="183">
        <f>E664+E677+E679+E681</f>
        <v>107411.53245</v>
      </c>
      <c r="F662" s="183">
        <f>F664+F677+F679+F681</f>
        <v>107411.53224999999</v>
      </c>
      <c r="G662" s="183">
        <f>E662-F662</f>
        <v>2.0000000949949026E-4</v>
      </c>
      <c r="H662" s="183">
        <f t="shared" ref="H662" si="91">D662-F662</f>
        <v>2.0000000949949026E-4</v>
      </c>
      <c r="I662" s="183">
        <f>F662/D662*100</f>
        <v>99.999999813800244</v>
      </c>
    </row>
    <row r="663" spans="1:9" ht="30.75" customHeight="1">
      <c r="A663" s="5" t="s">
        <v>5</v>
      </c>
      <c r="B663" s="21"/>
      <c r="C663" s="22"/>
      <c r="D663" s="23"/>
      <c r="E663" s="23"/>
      <c r="F663" s="57"/>
      <c r="G663" s="23"/>
      <c r="H663" s="23"/>
      <c r="I663" s="23"/>
    </row>
    <row r="664" spans="1:9" s="149" customFormat="1" ht="52.5" customHeight="1">
      <c r="A664" s="144" t="s">
        <v>31</v>
      </c>
      <c r="B664" s="145"/>
      <c r="C664" s="184" t="s">
        <v>196</v>
      </c>
      <c r="D664" s="147">
        <f>SUM(D665:D676)</f>
        <v>88766.380479999993</v>
      </c>
      <c r="E664" s="147">
        <f>SUM(E665:E676)</f>
        <v>88766.380479999993</v>
      </c>
      <c r="F664" s="147">
        <f>SUM(F665:F676)</f>
        <v>88766.380479999993</v>
      </c>
      <c r="G664" s="147">
        <f t="shared" ref="G664:G666" si="92">E664-F664</f>
        <v>0</v>
      </c>
      <c r="H664" s="147">
        <f t="shared" ref="H664:H666" si="93">D664-F664</f>
        <v>0</v>
      </c>
      <c r="I664" s="147">
        <f t="shared" ref="I664:I666" si="94">F664/D664*100</f>
        <v>100</v>
      </c>
    </row>
    <row r="665" spans="1:9" s="105" customFormat="1" ht="106.5" customHeight="1">
      <c r="A665" s="39" t="s">
        <v>1072</v>
      </c>
      <c r="B665" s="42">
        <v>441</v>
      </c>
      <c r="C665" s="29" t="s">
        <v>1082</v>
      </c>
      <c r="D665" s="41">
        <v>5497.2548800000004</v>
      </c>
      <c r="E665" s="41">
        <v>5497.2548800000004</v>
      </c>
      <c r="F665" s="41">
        <v>5497.2548800000004</v>
      </c>
      <c r="G665" s="13">
        <f t="shared" ref="G665" si="95">E665-F665</f>
        <v>0</v>
      </c>
      <c r="H665" s="13">
        <f t="shared" ref="H665" si="96">D665-F665</f>
        <v>0</v>
      </c>
      <c r="I665" s="13">
        <f t="shared" ref="I665" si="97">F665/D665*100</f>
        <v>100</v>
      </c>
    </row>
    <row r="666" spans="1:9" ht="125.25" customHeight="1">
      <c r="A666" s="39" t="s">
        <v>1073</v>
      </c>
      <c r="B666" s="51">
        <v>441</v>
      </c>
      <c r="C666" s="29" t="s">
        <v>1083</v>
      </c>
      <c r="D666" s="41">
        <v>761.78754000000004</v>
      </c>
      <c r="E666" s="41">
        <v>761.78754000000004</v>
      </c>
      <c r="F666" s="41">
        <v>761.78754000000004</v>
      </c>
      <c r="G666" s="12">
        <f t="shared" si="92"/>
        <v>0</v>
      </c>
      <c r="H666" s="12">
        <f t="shared" si="93"/>
        <v>0</v>
      </c>
      <c r="I666" s="12">
        <f t="shared" si="94"/>
        <v>100</v>
      </c>
    </row>
    <row r="667" spans="1:9" ht="75.75" customHeight="1">
      <c r="A667" s="36" t="s">
        <v>731</v>
      </c>
      <c r="B667" s="51">
        <v>441</v>
      </c>
      <c r="C667" s="37" t="s">
        <v>732</v>
      </c>
      <c r="D667" s="83">
        <v>6699.5749699999997</v>
      </c>
      <c r="E667" s="83">
        <v>6699.5749699999997</v>
      </c>
      <c r="F667" s="83">
        <v>6699.5749699999997</v>
      </c>
      <c r="G667" s="53">
        <f t="shared" ref="G667:G678" si="98">E667-F667</f>
        <v>0</v>
      </c>
      <c r="H667" s="53">
        <f t="shared" ref="H667:H678" si="99">D667-F667</f>
        <v>0</v>
      </c>
      <c r="I667" s="53">
        <f t="shared" ref="I667:I678" si="100">F667/D667*100</f>
        <v>100</v>
      </c>
    </row>
    <row r="668" spans="1:9" ht="82.5" customHeight="1">
      <c r="A668" s="36" t="s">
        <v>1074</v>
      </c>
      <c r="B668" s="51">
        <v>441</v>
      </c>
      <c r="C668" s="29" t="s">
        <v>1084</v>
      </c>
      <c r="D668" s="41">
        <v>17783.8</v>
      </c>
      <c r="E668" s="41">
        <v>17783.8</v>
      </c>
      <c r="F668" s="41">
        <v>17783.8</v>
      </c>
      <c r="G668" s="13">
        <f t="shared" si="98"/>
        <v>0</v>
      </c>
      <c r="H668" s="13">
        <f t="shared" si="99"/>
        <v>0</v>
      </c>
      <c r="I668" s="13">
        <f t="shared" si="100"/>
        <v>100</v>
      </c>
    </row>
    <row r="669" spans="1:9" ht="82.5" customHeight="1">
      <c r="A669" s="36" t="s">
        <v>1075</v>
      </c>
      <c r="B669" s="51">
        <v>441</v>
      </c>
      <c r="C669" s="29" t="s">
        <v>1085</v>
      </c>
      <c r="D669" s="41">
        <v>5203.5405000000001</v>
      </c>
      <c r="E669" s="41">
        <v>5203.5405000000001</v>
      </c>
      <c r="F669" s="41">
        <v>5203.5405000000001</v>
      </c>
      <c r="G669" s="13">
        <f t="shared" si="98"/>
        <v>0</v>
      </c>
      <c r="H669" s="13">
        <f t="shared" si="99"/>
        <v>0</v>
      </c>
      <c r="I669" s="13">
        <f t="shared" si="100"/>
        <v>100</v>
      </c>
    </row>
    <row r="670" spans="1:9" ht="82.5" customHeight="1">
      <c r="A670" s="39" t="s">
        <v>1076</v>
      </c>
      <c r="B670" s="51">
        <v>441</v>
      </c>
      <c r="C670" s="29" t="s">
        <v>1086</v>
      </c>
      <c r="D670" s="41">
        <v>2321.4879999999998</v>
      </c>
      <c r="E670" s="41">
        <v>2321.4879999999998</v>
      </c>
      <c r="F670" s="41">
        <v>2321.4879999999998</v>
      </c>
      <c r="G670" s="13">
        <f t="shared" si="98"/>
        <v>0</v>
      </c>
      <c r="H670" s="13">
        <f t="shared" si="99"/>
        <v>0</v>
      </c>
      <c r="I670" s="13">
        <f t="shared" si="100"/>
        <v>100</v>
      </c>
    </row>
    <row r="671" spans="1:9" ht="95.25" customHeight="1">
      <c r="A671" s="39" t="s">
        <v>1077</v>
      </c>
      <c r="B671" s="51">
        <v>441</v>
      </c>
      <c r="C671" s="29" t="s">
        <v>1087</v>
      </c>
      <c r="D671" s="41">
        <v>1392.1070400000001</v>
      </c>
      <c r="E671" s="41">
        <v>1392.1070400000001</v>
      </c>
      <c r="F671" s="41">
        <v>1392.1070400000001</v>
      </c>
      <c r="G671" s="13">
        <f t="shared" si="98"/>
        <v>0</v>
      </c>
      <c r="H671" s="13">
        <f t="shared" si="99"/>
        <v>0</v>
      </c>
      <c r="I671" s="13">
        <f t="shared" si="100"/>
        <v>100</v>
      </c>
    </row>
    <row r="672" spans="1:9" ht="95.25" customHeight="1">
      <c r="A672" s="39" t="s">
        <v>1078</v>
      </c>
      <c r="B672" s="51">
        <v>441</v>
      </c>
      <c r="C672" s="29" t="s">
        <v>1088</v>
      </c>
      <c r="D672" s="41">
        <v>3668.1281399999998</v>
      </c>
      <c r="E672" s="41">
        <v>3668.1281399999998</v>
      </c>
      <c r="F672" s="41">
        <v>3668.1281399999998</v>
      </c>
      <c r="G672" s="13">
        <f t="shared" si="98"/>
        <v>0</v>
      </c>
      <c r="H672" s="13">
        <f t="shared" si="99"/>
        <v>0</v>
      </c>
      <c r="I672" s="13">
        <f t="shared" si="100"/>
        <v>100</v>
      </c>
    </row>
    <row r="673" spans="1:9" ht="99" customHeight="1">
      <c r="A673" s="39" t="s">
        <v>1079</v>
      </c>
      <c r="B673" s="51">
        <v>441</v>
      </c>
      <c r="C673" s="29" t="s">
        <v>1089</v>
      </c>
      <c r="D673" s="41">
        <v>15000</v>
      </c>
      <c r="E673" s="41">
        <v>15000</v>
      </c>
      <c r="F673" s="41">
        <v>15000</v>
      </c>
      <c r="G673" s="13">
        <f t="shared" si="98"/>
        <v>0</v>
      </c>
      <c r="H673" s="13">
        <f t="shared" si="99"/>
        <v>0</v>
      </c>
      <c r="I673" s="13">
        <f t="shared" si="100"/>
        <v>100</v>
      </c>
    </row>
    <row r="674" spans="1:9" ht="99" customHeight="1">
      <c r="A674" s="39" t="s">
        <v>1080</v>
      </c>
      <c r="B674" s="51">
        <v>441</v>
      </c>
      <c r="C674" s="29" t="s">
        <v>1090</v>
      </c>
      <c r="D674" s="41">
        <v>2311.5030000000002</v>
      </c>
      <c r="E674" s="41">
        <v>2311.5030000000002</v>
      </c>
      <c r="F674" s="41">
        <v>2311.5030000000002</v>
      </c>
      <c r="G674" s="13">
        <f t="shared" si="98"/>
        <v>0</v>
      </c>
      <c r="H674" s="13">
        <f t="shared" si="99"/>
        <v>0</v>
      </c>
      <c r="I674" s="13">
        <f t="shared" si="100"/>
        <v>100</v>
      </c>
    </row>
    <row r="675" spans="1:9" ht="99" customHeight="1">
      <c r="A675" s="39" t="s">
        <v>1081</v>
      </c>
      <c r="B675" s="51">
        <v>441</v>
      </c>
      <c r="C675" s="29" t="s">
        <v>1091</v>
      </c>
      <c r="D675" s="41">
        <v>11000</v>
      </c>
      <c r="E675" s="41">
        <v>11000</v>
      </c>
      <c r="F675" s="41">
        <v>11000</v>
      </c>
      <c r="G675" s="13">
        <f t="shared" si="98"/>
        <v>0</v>
      </c>
      <c r="H675" s="13">
        <f t="shared" si="99"/>
        <v>0</v>
      </c>
      <c r="I675" s="13">
        <f t="shared" si="100"/>
        <v>100</v>
      </c>
    </row>
    <row r="676" spans="1:9" ht="87" customHeight="1">
      <c r="A676" s="39" t="s">
        <v>466</v>
      </c>
      <c r="B676" s="51">
        <v>441</v>
      </c>
      <c r="C676" s="29" t="s">
        <v>198</v>
      </c>
      <c r="D676" s="41">
        <v>17127.19641</v>
      </c>
      <c r="E676" s="41">
        <v>17127.19641</v>
      </c>
      <c r="F676" s="41">
        <v>17127.19641</v>
      </c>
      <c r="G676" s="13">
        <f t="shared" si="98"/>
        <v>0</v>
      </c>
      <c r="H676" s="13">
        <f t="shared" si="99"/>
        <v>0</v>
      </c>
      <c r="I676" s="13">
        <f t="shared" si="100"/>
        <v>100</v>
      </c>
    </row>
    <row r="677" spans="1:9" ht="62.25" customHeight="1">
      <c r="A677" s="76" t="s">
        <v>1092</v>
      </c>
      <c r="B677" s="84"/>
      <c r="C677" s="77" t="s">
        <v>197</v>
      </c>
      <c r="D677" s="62">
        <f>D678</f>
        <v>637.86861999999996</v>
      </c>
      <c r="E677" s="62">
        <f>E678</f>
        <v>637.86861999999996</v>
      </c>
      <c r="F677" s="62">
        <f>F678</f>
        <v>637.86861999999996</v>
      </c>
      <c r="G677" s="9">
        <f t="shared" si="98"/>
        <v>0</v>
      </c>
      <c r="H677" s="9">
        <f t="shared" si="99"/>
        <v>0</v>
      </c>
      <c r="I677" s="9">
        <f t="shared" si="100"/>
        <v>100</v>
      </c>
    </row>
    <row r="678" spans="1:9" ht="60.75" customHeight="1">
      <c r="A678" s="36" t="s">
        <v>54</v>
      </c>
      <c r="B678" s="51">
        <v>441</v>
      </c>
      <c r="C678" s="29" t="s">
        <v>199</v>
      </c>
      <c r="D678" s="41">
        <v>637.86861999999996</v>
      </c>
      <c r="E678" s="41">
        <v>637.86861999999996</v>
      </c>
      <c r="F678" s="41">
        <v>637.86861999999996</v>
      </c>
      <c r="G678" s="13">
        <f t="shared" si="98"/>
        <v>0</v>
      </c>
      <c r="H678" s="13">
        <f t="shared" si="99"/>
        <v>0</v>
      </c>
      <c r="I678" s="13">
        <f t="shared" si="100"/>
        <v>100</v>
      </c>
    </row>
    <row r="679" spans="1:9" ht="60.75" customHeight="1">
      <c r="A679" s="243" t="s">
        <v>1367</v>
      </c>
      <c r="B679" s="145"/>
      <c r="C679" s="77" t="s">
        <v>1146</v>
      </c>
      <c r="D679" s="147">
        <f>SUM(D680)</f>
        <v>600.09912999999995</v>
      </c>
      <c r="E679" s="147">
        <f t="shared" ref="E679:F679" si="101">SUM(E680)</f>
        <v>600.09912999999995</v>
      </c>
      <c r="F679" s="147">
        <f t="shared" si="101"/>
        <v>600.09912999999995</v>
      </c>
      <c r="G679" s="185">
        <f>E679-F679</f>
        <v>0</v>
      </c>
      <c r="H679" s="147">
        <f t="shared" ref="H679:H706" si="102">D679-F679</f>
        <v>0</v>
      </c>
      <c r="I679" s="147">
        <f t="shared" ref="I679:I706" si="103">F679/D679*100</f>
        <v>100</v>
      </c>
    </row>
    <row r="680" spans="1:9" ht="57" customHeight="1">
      <c r="A680" s="36" t="s">
        <v>1094</v>
      </c>
      <c r="B680" s="54">
        <v>441</v>
      </c>
      <c r="C680" s="37" t="s">
        <v>199</v>
      </c>
      <c r="D680" s="41">
        <v>600.09912999999995</v>
      </c>
      <c r="E680" s="41">
        <v>600.09912999999995</v>
      </c>
      <c r="F680" s="41">
        <v>600.09912999999995</v>
      </c>
      <c r="G680" s="13">
        <f>SUM(G707:G707)</f>
        <v>0</v>
      </c>
      <c r="H680" s="13">
        <f t="shared" si="102"/>
        <v>0</v>
      </c>
      <c r="I680" s="13">
        <f t="shared" si="103"/>
        <v>100</v>
      </c>
    </row>
    <row r="681" spans="1:9" ht="47.25" customHeight="1">
      <c r="A681" s="76" t="s">
        <v>1093</v>
      </c>
      <c r="B681" s="84"/>
      <c r="C681" s="77" t="s">
        <v>1145</v>
      </c>
      <c r="D681" s="62">
        <f>SUM(D682:D706)</f>
        <v>17407.184220000003</v>
      </c>
      <c r="E681" s="62">
        <f>SUM(E682:E706)</f>
        <v>17407.184220000003</v>
      </c>
      <c r="F681" s="62">
        <f>SUM(F682:F706)</f>
        <v>17407.184020000004</v>
      </c>
      <c r="G681" s="9">
        <f t="shared" ref="G681:G706" si="104">E681-F681</f>
        <v>1.9999999858555384E-4</v>
      </c>
      <c r="H681" s="9">
        <f t="shared" si="102"/>
        <v>1.9999999858555384E-4</v>
      </c>
      <c r="I681" s="9">
        <f t="shared" si="103"/>
        <v>99.999998851049114</v>
      </c>
    </row>
    <row r="682" spans="1:9" ht="151.5" customHeight="1">
      <c r="A682" s="39" t="s">
        <v>1095</v>
      </c>
      <c r="B682" s="54">
        <v>441</v>
      </c>
      <c r="C682" s="29" t="s">
        <v>1120</v>
      </c>
      <c r="D682" s="41">
        <v>1858.8489999999999</v>
      </c>
      <c r="E682" s="41">
        <v>1858.8489999999999</v>
      </c>
      <c r="F682" s="41">
        <v>1858.8489999999999</v>
      </c>
      <c r="G682" s="13">
        <f t="shared" si="104"/>
        <v>0</v>
      </c>
      <c r="H682" s="13">
        <f t="shared" si="102"/>
        <v>0</v>
      </c>
      <c r="I682" s="13">
        <f t="shared" si="103"/>
        <v>100</v>
      </c>
    </row>
    <row r="683" spans="1:9" ht="151.5" customHeight="1">
      <c r="A683" s="39" t="s">
        <v>1096</v>
      </c>
      <c r="B683" s="54">
        <v>441</v>
      </c>
      <c r="C683" s="29" t="s">
        <v>1121</v>
      </c>
      <c r="D683" s="41">
        <v>1295.1610000000001</v>
      </c>
      <c r="E683" s="41">
        <v>1295.1610000000001</v>
      </c>
      <c r="F683" s="41">
        <v>1295.1610000000001</v>
      </c>
      <c r="G683" s="13">
        <f t="shared" si="104"/>
        <v>0</v>
      </c>
      <c r="H683" s="13">
        <f t="shared" si="102"/>
        <v>0</v>
      </c>
      <c r="I683" s="13">
        <f t="shared" si="103"/>
        <v>100</v>
      </c>
    </row>
    <row r="684" spans="1:9" ht="151.5" customHeight="1">
      <c r="A684" s="39" t="s">
        <v>1097</v>
      </c>
      <c r="B684" s="54">
        <v>441</v>
      </c>
      <c r="C684" s="29" t="s">
        <v>1122</v>
      </c>
      <c r="D684" s="41">
        <v>639.79499999999996</v>
      </c>
      <c r="E684" s="41">
        <v>639.79499999999996</v>
      </c>
      <c r="F684" s="41">
        <v>639.79499999999996</v>
      </c>
      <c r="G684" s="13">
        <f t="shared" si="104"/>
        <v>0</v>
      </c>
      <c r="H684" s="13">
        <f t="shared" si="102"/>
        <v>0</v>
      </c>
      <c r="I684" s="13">
        <f t="shared" si="103"/>
        <v>100</v>
      </c>
    </row>
    <row r="685" spans="1:9" ht="151.5" customHeight="1">
      <c r="A685" s="39" t="s">
        <v>1098</v>
      </c>
      <c r="B685" s="54">
        <v>441</v>
      </c>
      <c r="C685" s="29" t="s">
        <v>1123</v>
      </c>
      <c r="D685" s="41">
        <v>700</v>
      </c>
      <c r="E685" s="41">
        <v>700</v>
      </c>
      <c r="F685" s="41">
        <v>700</v>
      </c>
      <c r="G685" s="13">
        <f t="shared" si="104"/>
        <v>0</v>
      </c>
      <c r="H685" s="13">
        <f t="shared" si="102"/>
        <v>0</v>
      </c>
      <c r="I685" s="13">
        <f t="shared" si="103"/>
        <v>100</v>
      </c>
    </row>
    <row r="686" spans="1:9" ht="146.25" customHeight="1">
      <c r="A686" s="39" t="s">
        <v>1099</v>
      </c>
      <c r="B686" s="54">
        <v>441</v>
      </c>
      <c r="C686" s="29" t="s">
        <v>1124</v>
      </c>
      <c r="D686" s="41">
        <v>251.62</v>
      </c>
      <c r="E686" s="41">
        <v>251.62</v>
      </c>
      <c r="F686" s="41">
        <v>251.62</v>
      </c>
      <c r="G686" s="13">
        <f t="shared" si="104"/>
        <v>0</v>
      </c>
      <c r="H686" s="13">
        <f t="shared" si="102"/>
        <v>0</v>
      </c>
      <c r="I686" s="13">
        <f t="shared" si="103"/>
        <v>100</v>
      </c>
    </row>
    <row r="687" spans="1:9" ht="146.25" customHeight="1">
      <c r="A687" s="39" t="s">
        <v>1100</v>
      </c>
      <c r="B687" s="54">
        <v>441</v>
      </c>
      <c r="C687" s="29" t="s">
        <v>1125</v>
      </c>
      <c r="D687" s="41">
        <v>70.082999999999998</v>
      </c>
      <c r="E687" s="41">
        <v>70.082999999999998</v>
      </c>
      <c r="F687" s="41">
        <v>70.082999999999998</v>
      </c>
      <c r="G687" s="13">
        <f t="shared" si="104"/>
        <v>0</v>
      </c>
      <c r="H687" s="13">
        <f t="shared" si="102"/>
        <v>0</v>
      </c>
      <c r="I687" s="13">
        <f t="shared" si="103"/>
        <v>100</v>
      </c>
    </row>
    <row r="688" spans="1:9" ht="146.25" customHeight="1">
      <c r="A688" s="39" t="s">
        <v>1101</v>
      </c>
      <c r="B688" s="54">
        <v>441</v>
      </c>
      <c r="C688" s="29" t="s">
        <v>1126</v>
      </c>
      <c r="D688" s="41">
        <v>830.94600000000003</v>
      </c>
      <c r="E688" s="41">
        <v>830.94600000000003</v>
      </c>
      <c r="F688" s="41">
        <v>830.94600000000003</v>
      </c>
      <c r="G688" s="13">
        <f t="shared" si="104"/>
        <v>0</v>
      </c>
      <c r="H688" s="13">
        <f t="shared" si="102"/>
        <v>0</v>
      </c>
      <c r="I688" s="13">
        <f t="shared" si="103"/>
        <v>100</v>
      </c>
    </row>
    <row r="689" spans="1:9" ht="146.25" customHeight="1">
      <c r="A689" s="39" t="s">
        <v>1102</v>
      </c>
      <c r="B689" s="54">
        <v>441</v>
      </c>
      <c r="C689" s="29" t="s">
        <v>1127</v>
      </c>
      <c r="D689" s="41">
        <v>140.07599999999999</v>
      </c>
      <c r="E689" s="41">
        <v>140.07599999999999</v>
      </c>
      <c r="F689" s="41">
        <v>140.07599999999999</v>
      </c>
      <c r="G689" s="13">
        <f t="shared" si="104"/>
        <v>0</v>
      </c>
      <c r="H689" s="13">
        <f t="shared" si="102"/>
        <v>0</v>
      </c>
      <c r="I689" s="13">
        <f t="shared" si="103"/>
        <v>100</v>
      </c>
    </row>
    <row r="690" spans="1:9" ht="153.75" customHeight="1">
      <c r="A690" s="39" t="s">
        <v>1103</v>
      </c>
      <c r="B690" s="54">
        <v>441</v>
      </c>
      <c r="C690" s="29" t="s">
        <v>1128</v>
      </c>
      <c r="D690" s="41">
        <v>1092.8688</v>
      </c>
      <c r="E690" s="41">
        <v>1092.8688</v>
      </c>
      <c r="F690" s="41">
        <v>1092.8688</v>
      </c>
      <c r="G690" s="13">
        <f t="shared" si="104"/>
        <v>0</v>
      </c>
      <c r="H690" s="13">
        <f t="shared" si="102"/>
        <v>0</v>
      </c>
      <c r="I690" s="13">
        <f t="shared" si="103"/>
        <v>100</v>
      </c>
    </row>
    <row r="691" spans="1:9" ht="153.75" customHeight="1">
      <c r="A691" s="39" t="s">
        <v>1104</v>
      </c>
      <c r="B691" s="54">
        <v>441</v>
      </c>
      <c r="C691" s="29" t="s">
        <v>1129</v>
      </c>
      <c r="D691" s="41">
        <v>1695.5604000000001</v>
      </c>
      <c r="E691" s="41">
        <v>1695.5604000000001</v>
      </c>
      <c r="F691" s="41">
        <v>1695.5604000000001</v>
      </c>
      <c r="G691" s="13">
        <f t="shared" si="104"/>
        <v>0</v>
      </c>
      <c r="H691" s="13">
        <f t="shared" si="102"/>
        <v>0</v>
      </c>
      <c r="I691" s="13">
        <f t="shared" si="103"/>
        <v>100</v>
      </c>
    </row>
    <row r="692" spans="1:9" ht="153.75" customHeight="1">
      <c r="A692" s="39" t="s">
        <v>1105</v>
      </c>
      <c r="B692" s="54">
        <v>441</v>
      </c>
      <c r="C692" s="29" t="s">
        <v>1130</v>
      </c>
      <c r="D692" s="41">
        <v>340.05959999999999</v>
      </c>
      <c r="E692" s="41">
        <v>340.05959999999999</v>
      </c>
      <c r="F692" s="41">
        <v>340.05959999999999</v>
      </c>
      <c r="G692" s="13">
        <f t="shared" si="104"/>
        <v>0</v>
      </c>
      <c r="H692" s="13">
        <f t="shared" si="102"/>
        <v>0</v>
      </c>
      <c r="I692" s="13">
        <f t="shared" si="103"/>
        <v>100</v>
      </c>
    </row>
    <row r="693" spans="1:9" ht="153.75" customHeight="1">
      <c r="A693" s="39" t="s">
        <v>1106</v>
      </c>
      <c r="B693" s="54">
        <v>441</v>
      </c>
      <c r="C693" s="29" t="s">
        <v>1131</v>
      </c>
      <c r="D693" s="41">
        <v>340.05959999999999</v>
      </c>
      <c r="E693" s="41">
        <v>340.05959999999999</v>
      </c>
      <c r="F693" s="41">
        <v>340.05959999999999</v>
      </c>
      <c r="G693" s="13">
        <f t="shared" si="104"/>
        <v>0</v>
      </c>
      <c r="H693" s="13">
        <f t="shared" si="102"/>
        <v>0</v>
      </c>
      <c r="I693" s="13">
        <f t="shared" si="103"/>
        <v>100</v>
      </c>
    </row>
    <row r="694" spans="1:9" ht="153.75" customHeight="1">
      <c r="A694" s="39" t="s">
        <v>1107</v>
      </c>
      <c r="B694" s="54">
        <v>441</v>
      </c>
      <c r="C694" s="29" t="s">
        <v>1132</v>
      </c>
      <c r="D694" s="41">
        <v>1681.8204000000001</v>
      </c>
      <c r="E694" s="41">
        <v>1681.8204000000001</v>
      </c>
      <c r="F694" s="41">
        <v>1681.8204000000001</v>
      </c>
      <c r="G694" s="13">
        <f t="shared" si="104"/>
        <v>0</v>
      </c>
      <c r="H694" s="13">
        <f t="shared" si="102"/>
        <v>0</v>
      </c>
      <c r="I694" s="13">
        <f t="shared" si="103"/>
        <v>100</v>
      </c>
    </row>
    <row r="695" spans="1:9" ht="153.75" customHeight="1">
      <c r="A695" s="39" t="s">
        <v>1108</v>
      </c>
      <c r="B695" s="54">
        <v>441</v>
      </c>
      <c r="C695" s="29" t="s">
        <v>1133</v>
      </c>
      <c r="D695" s="41">
        <v>2889.9960000000001</v>
      </c>
      <c r="E695" s="41">
        <v>2889.9960000000001</v>
      </c>
      <c r="F695" s="41">
        <v>2889.9960000000001</v>
      </c>
      <c r="G695" s="13">
        <f t="shared" si="104"/>
        <v>0</v>
      </c>
      <c r="H695" s="13">
        <f t="shared" si="102"/>
        <v>0</v>
      </c>
      <c r="I695" s="13">
        <f t="shared" si="103"/>
        <v>100</v>
      </c>
    </row>
    <row r="696" spans="1:9" ht="148.5" customHeight="1">
      <c r="A696" s="39" t="s">
        <v>1109</v>
      </c>
      <c r="B696" s="54">
        <v>441</v>
      </c>
      <c r="C696" s="29" t="s">
        <v>1134</v>
      </c>
      <c r="D696" s="41">
        <v>340.05959999999999</v>
      </c>
      <c r="E696" s="41">
        <v>340.05959999999999</v>
      </c>
      <c r="F696" s="41">
        <v>340.05959999999999</v>
      </c>
      <c r="G696" s="13">
        <f t="shared" si="104"/>
        <v>0</v>
      </c>
      <c r="H696" s="13">
        <f t="shared" si="102"/>
        <v>0</v>
      </c>
      <c r="I696" s="13">
        <f t="shared" si="103"/>
        <v>100</v>
      </c>
    </row>
    <row r="697" spans="1:9" ht="148.5" customHeight="1">
      <c r="A697" s="39" t="s">
        <v>1110</v>
      </c>
      <c r="B697" s="54">
        <v>441</v>
      </c>
      <c r="C697" s="29" t="s">
        <v>1135</v>
      </c>
      <c r="D697" s="41">
        <v>304.12511999999998</v>
      </c>
      <c r="E697" s="41">
        <v>304.12511999999998</v>
      </c>
      <c r="F697" s="41">
        <v>304.12511999999998</v>
      </c>
      <c r="G697" s="13">
        <f t="shared" si="104"/>
        <v>0</v>
      </c>
      <c r="H697" s="13">
        <f t="shared" si="102"/>
        <v>0</v>
      </c>
      <c r="I697" s="13">
        <f t="shared" si="103"/>
        <v>100</v>
      </c>
    </row>
    <row r="698" spans="1:9" ht="148.5" customHeight="1">
      <c r="A698" s="39" t="s">
        <v>1111</v>
      </c>
      <c r="B698" s="54">
        <v>441</v>
      </c>
      <c r="C698" s="29" t="s">
        <v>1136</v>
      </c>
      <c r="D698" s="41">
        <v>380.38150000000002</v>
      </c>
      <c r="E698" s="41">
        <v>380.38150000000002</v>
      </c>
      <c r="F698" s="41">
        <v>380.38150000000002</v>
      </c>
      <c r="G698" s="13">
        <f t="shared" si="104"/>
        <v>0</v>
      </c>
      <c r="H698" s="13">
        <f t="shared" si="102"/>
        <v>0</v>
      </c>
      <c r="I698" s="13">
        <f t="shared" si="103"/>
        <v>100</v>
      </c>
    </row>
    <row r="699" spans="1:9" ht="148.5" customHeight="1">
      <c r="A699" s="39" t="s">
        <v>1112</v>
      </c>
      <c r="B699" s="54">
        <v>441</v>
      </c>
      <c r="C699" s="29" t="s">
        <v>1137</v>
      </c>
      <c r="D699" s="41">
        <v>524.95000000000005</v>
      </c>
      <c r="E699" s="41">
        <v>524.95000000000005</v>
      </c>
      <c r="F699" s="41">
        <v>524.95000000000005</v>
      </c>
      <c r="G699" s="13">
        <f t="shared" si="104"/>
        <v>0</v>
      </c>
      <c r="H699" s="13">
        <f t="shared" si="102"/>
        <v>0</v>
      </c>
      <c r="I699" s="13">
        <f t="shared" si="103"/>
        <v>100</v>
      </c>
    </row>
    <row r="700" spans="1:9" ht="148.5" customHeight="1">
      <c r="A700" s="39" t="s">
        <v>1113</v>
      </c>
      <c r="B700" s="54">
        <v>441</v>
      </c>
      <c r="C700" s="29" t="s">
        <v>1138</v>
      </c>
      <c r="D700" s="41">
        <v>504.88799999999998</v>
      </c>
      <c r="E700" s="41">
        <v>504.88799999999998</v>
      </c>
      <c r="F700" s="41">
        <v>504.88799999999998</v>
      </c>
      <c r="G700" s="13">
        <f t="shared" si="104"/>
        <v>0</v>
      </c>
      <c r="H700" s="13">
        <f t="shared" si="102"/>
        <v>0</v>
      </c>
      <c r="I700" s="13">
        <f t="shared" si="103"/>
        <v>100</v>
      </c>
    </row>
    <row r="701" spans="1:9" ht="148.5" customHeight="1">
      <c r="A701" s="39" t="s">
        <v>1114</v>
      </c>
      <c r="B701" s="54">
        <v>441</v>
      </c>
      <c r="C701" s="29" t="s">
        <v>1139</v>
      </c>
      <c r="D701" s="41">
        <v>354.06700000000001</v>
      </c>
      <c r="E701" s="41">
        <v>354.06700000000001</v>
      </c>
      <c r="F701" s="41">
        <v>354.06700000000001</v>
      </c>
      <c r="G701" s="13">
        <f t="shared" si="104"/>
        <v>0</v>
      </c>
      <c r="H701" s="13">
        <f t="shared" si="102"/>
        <v>0</v>
      </c>
      <c r="I701" s="13">
        <f t="shared" si="103"/>
        <v>100</v>
      </c>
    </row>
    <row r="702" spans="1:9" ht="148.5" customHeight="1">
      <c r="A702" s="39" t="s">
        <v>1115</v>
      </c>
      <c r="B702" s="54">
        <v>441</v>
      </c>
      <c r="C702" s="29" t="s">
        <v>1140</v>
      </c>
      <c r="D702" s="41">
        <v>284.30419999999998</v>
      </c>
      <c r="E702" s="41">
        <v>284.30419999999998</v>
      </c>
      <c r="F702" s="41">
        <v>284.30399999999997</v>
      </c>
      <c r="G702" s="13">
        <f t="shared" si="104"/>
        <v>2.0000000000663931E-4</v>
      </c>
      <c r="H702" s="13">
        <f t="shared" si="102"/>
        <v>2.0000000000663931E-4</v>
      </c>
      <c r="I702" s="13">
        <f t="shared" si="103"/>
        <v>99.999929652815538</v>
      </c>
    </row>
    <row r="703" spans="1:9" ht="148.5" customHeight="1">
      <c r="A703" s="39" t="s">
        <v>1116</v>
      </c>
      <c r="B703" s="54">
        <v>441</v>
      </c>
      <c r="C703" s="29" t="s">
        <v>1141</v>
      </c>
      <c r="D703" s="41">
        <v>112.905</v>
      </c>
      <c r="E703" s="41">
        <v>112.905</v>
      </c>
      <c r="F703" s="41">
        <v>112.905</v>
      </c>
      <c r="G703" s="13">
        <f t="shared" si="104"/>
        <v>0</v>
      </c>
      <c r="H703" s="13">
        <f t="shared" si="102"/>
        <v>0</v>
      </c>
      <c r="I703" s="13">
        <f t="shared" si="103"/>
        <v>100</v>
      </c>
    </row>
    <row r="704" spans="1:9" ht="148.5" customHeight="1">
      <c r="A704" s="39" t="s">
        <v>1117</v>
      </c>
      <c r="B704" s="54">
        <v>441</v>
      </c>
      <c r="C704" s="29" t="s">
        <v>1142</v>
      </c>
      <c r="D704" s="41">
        <v>715.74</v>
      </c>
      <c r="E704" s="41">
        <v>715.74</v>
      </c>
      <c r="F704" s="41">
        <v>715.74</v>
      </c>
      <c r="G704" s="13">
        <f t="shared" si="104"/>
        <v>0</v>
      </c>
      <c r="H704" s="13">
        <f t="shared" si="102"/>
        <v>0</v>
      </c>
      <c r="I704" s="13">
        <f t="shared" si="103"/>
        <v>100</v>
      </c>
    </row>
    <row r="705" spans="1:9" ht="148.5" customHeight="1">
      <c r="A705" s="39" t="s">
        <v>1118</v>
      </c>
      <c r="B705" s="54">
        <v>441</v>
      </c>
      <c r="C705" s="29" t="s">
        <v>1143</v>
      </c>
      <c r="D705" s="41">
        <v>46.5</v>
      </c>
      <c r="E705" s="41">
        <v>46.5</v>
      </c>
      <c r="F705" s="41">
        <v>46.5</v>
      </c>
      <c r="G705" s="13">
        <f t="shared" si="104"/>
        <v>0</v>
      </c>
      <c r="H705" s="13">
        <f t="shared" si="102"/>
        <v>0</v>
      </c>
      <c r="I705" s="13">
        <f t="shared" si="103"/>
        <v>100</v>
      </c>
    </row>
    <row r="706" spans="1:9" ht="148.5" customHeight="1">
      <c r="A706" s="39" t="s">
        <v>1119</v>
      </c>
      <c r="B706" s="54">
        <v>441</v>
      </c>
      <c r="C706" s="29" t="s">
        <v>1144</v>
      </c>
      <c r="D706" s="41">
        <v>12.369</v>
      </c>
      <c r="E706" s="41">
        <v>12.369</v>
      </c>
      <c r="F706" s="41">
        <v>12.369</v>
      </c>
      <c r="G706" s="13">
        <f t="shared" si="104"/>
        <v>0</v>
      </c>
      <c r="H706" s="13">
        <f t="shared" si="102"/>
        <v>0</v>
      </c>
      <c r="I706" s="13">
        <f t="shared" si="103"/>
        <v>100</v>
      </c>
    </row>
    <row r="707" spans="1:9" s="152" customFormat="1" ht="40.5" customHeight="1">
      <c r="A707" s="229" t="s">
        <v>760</v>
      </c>
      <c r="B707" s="230"/>
      <c r="C707" s="230"/>
      <c r="D707" s="230"/>
      <c r="E707" s="230"/>
      <c r="F707" s="230"/>
      <c r="G707" s="230"/>
      <c r="H707" s="230"/>
      <c r="I707" s="230"/>
    </row>
    <row r="708" spans="1:9" s="152" customFormat="1" ht="18.75" customHeight="1">
      <c r="A708" s="230"/>
      <c r="B708" s="230"/>
      <c r="C708" s="230"/>
      <c r="D708" s="230"/>
      <c r="E708" s="230"/>
      <c r="F708" s="230"/>
      <c r="G708" s="230"/>
      <c r="H708" s="230"/>
      <c r="I708" s="230"/>
    </row>
    <row r="709" spans="1:9" s="156" customFormat="1" ht="25.5" customHeight="1">
      <c r="A709" s="186" t="s">
        <v>1</v>
      </c>
      <c r="B709" s="154"/>
      <c r="C709" s="187" t="s">
        <v>200</v>
      </c>
      <c r="D709" s="183">
        <f>D711+D713+D715+D728+D751+D756</f>
        <v>463873.97039000003</v>
      </c>
      <c r="E709" s="183">
        <f t="shared" ref="E709:F709" si="105">E711+E713+E715+E728+E751+E756</f>
        <v>463873.97039000003</v>
      </c>
      <c r="F709" s="183">
        <f t="shared" si="105"/>
        <v>444876.28276000003</v>
      </c>
      <c r="G709" s="183">
        <f>E709-F709</f>
        <v>18997.68763</v>
      </c>
      <c r="H709" s="141">
        <f t="shared" ref="H709:H757" si="106">D709-F709</f>
        <v>18997.68763</v>
      </c>
      <c r="I709" s="141">
        <f t="shared" ref="I709:I757" si="107">F709/D709*100</f>
        <v>95.90455838381537</v>
      </c>
    </row>
    <row r="710" spans="1:9" ht="32.25" customHeight="1">
      <c r="A710" s="22" t="s">
        <v>5</v>
      </c>
      <c r="B710" s="108"/>
      <c r="C710" s="117"/>
      <c r="D710" s="118"/>
      <c r="E710" s="118"/>
      <c r="F710" s="115"/>
      <c r="G710" s="118"/>
      <c r="H710" s="118"/>
      <c r="I710" s="118"/>
    </row>
    <row r="711" spans="1:9" s="156" customFormat="1" ht="45.75" customHeight="1">
      <c r="A711" s="169" t="s">
        <v>416</v>
      </c>
      <c r="B711" s="188"/>
      <c r="C711" s="189" t="s">
        <v>417</v>
      </c>
      <c r="D711" s="147">
        <f>SUM(D712:D712)</f>
        <v>1020.27</v>
      </c>
      <c r="E711" s="147">
        <f>SUM(E712:E712)</f>
        <v>1020.27</v>
      </c>
      <c r="F711" s="147">
        <f>SUM(F712:F712)</f>
        <v>998.96208000000001</v>
      </c>
      <c r="G711" s="147">
        <f t="shared" ref="G711:G712" si="108">E711-F711</f>
        <v>21.307919999999967</v>
      </c>
      <c r="H711" s="147">
        <f t="shared" ref="H711:H712" si="109">D711-F711</f>
        <v>21.307919999999967</v>
      </c>
      <c r="I711" s="147">
        <f t="shared" si="107"/>
        <v>97.911541062659893</v>
      </c>
    </row>
    <row r="712" spans="1:9" ht="62.25" customHeight="1">
      <c r="A712" s="36" t="s">
        <v>1147</v>
      </c>
      <c r="B712" s="44">
        <v>441</v>
      </c>
      <c r="C712" s="29" t="s">
        <v>1148</v>
      </c>
      <c r="D712" s="41">
        <v>1020.27</v>
      </c>
      <c r="E712" s="41">
        <v>1020.27</v>
      </c>
      <c r="F712" s="41">
        <v>998.96208000000001</v>
      </c>
      <c r="G712" s="199">
        <f t="shared" si="108"/>
        <v>21.307919999999967</v>
      </c>
      <c r="H712" s="199">
        <f t="shared" si="109"/>
        <v>21.307919999999967</v>
      </c>
      <c r="I712" s="199">
        <f t="shared" si="107"/>
        <v>97.911541062659893</v>
      </c>
    </row>
    <row r="713" spans="1:9" s="156" customFormat="1" ht="77.25" customHeight="1">
      <c r="A713" s="190" t="s">
        <v>418</v>
      </c>
      <c r="B713" s="244"/>
      <c r="C713" s="245" t="s">
        <v>419</v>
      </c>
      <c r="D713" s="246">
        <f>D714</f>
        <v>5156.3951999999999</v>
      </c>
      <c r="E713" s="246">
        <f>E714</f>
        <v>5156.3951999999999</v>
      </c>
      <c r="F713" s="246">
        <f>F714</f>
        <v>5156.3951999999999</v>
      </c>
      <c r="G713" s="191">
        <f t="shared" ref="G713:G714" si="110">E713-F713</f>
        <v>0</v>
      </c>
      <c r="H713" s="147">
        <f t="shared" ref="H713:H714" si="111">D713-F713</f>
        <v>0</v>
      </c>
      <c r="I713" s="191">
        <f t="shared" ref="I713:I714" si="112">F713/D713*100</f>
        <v>100</v>
      </c>
    </row>
    <row r="714" spans="1:9" ht="100.5" customHeight="1">
      <c r="A714" s="93" t="s">
        <v>420</v>
      </c>
      <c r="B714" s="205" t="s">
        <v>17</v>
      </c>
      <c r="C714" s="37" t="s">
        <v>421</v>
      </c>
      <c r="D714" s="41">
        <v>5156.3951999999999</v>
      </c>
      <c r="E714" s="41">
        <v>5156.3951999999999</v>
      </c>
      <c r="F714" s="41">
        <v>5156.3951999999999</v>
      </c>
      <c r="G714" s="13">
        <f t="shared" si="110"/>
        <v>0</v>
      </c>
      <c r="H714" s="13">
        <f t="shared" si="111"/>
        <v>0</v>
      </c>
      <c r="I714" s="13">
        <f t="shared" si="112"/>
        <v>100</v>
      </c>
    </row>
    <row r="715" spans="1:9" s="149" customFormat="1" ht="54" customHeight="1">
      <c r="A715" s="144" t="s">
        <v>32</v>
      </c>
      <c r="B715" s="145"/>
      <c r="C715" s="145" t="s">
        <v>201</v>
      </c>
      <c r="D715" s="147">
        <f>SUM(D716:D727)</f>
        <v>388196.71685000003</v>
      </c>
      <c r="E715" s="147">
        <f>SUM(E716:E727)</f>
        <v>388196.71685000003</v>
      </c>
      <c r="F715" s="147">
        <f>SUM(F716:F727)</f>
        <v>376273.55885000003</v>
      </c>
      <c r="G715" s="147">
        <f t="shared" ref="G715:G757" si="113">E715-F715</f>
        <v>11923.157999999996</v>
      </c>
      <c r="H715" s="147">
        <f t="shared" si="106"/>
        <v>11923.157999999996</v>
      </c>
      <c r="I715" s="147">
        <f t="shared" si="107"/>
        <v>96.928578351525033</v>
      </c>
    </row>
    <row r="716" spans="1:9" s="105" customFormat="1" ht="47.25" customHeight="1">
      <c r="A716" s="36" t="s">
        <v>1149</v>
      </c>
      <c r="B716" s="44">
        <v>441</v>
      </c>
      <c r="C716" s="29" t="s">
        <v>467</v>
      </c>
      <c r="D716" s="41">
        <v>702.42848000000004</v>
      </c>
      <c r="E716" s="41">
        <v>702.42848000000004</v>
      </c>
      <c r="F716" s="41">
        <v>702.42848000000004</v>
      </c>
      <c r="G716" s="13">
        <f t="shared" si="113"/>
        <v>0</v>
      </c>
      <c r="H716" s="13">
        <f t="shared" si="106"/>
        <v>0</v>
      </c>
      <c r="I716" s="13">
        <f t="shared" si="107"/>
        <v>100</v>
      </c>
    </row>
    <row r="717" spans="1:9" s="105" customFormat="1" ht="51" customHeight="1">
      <c r="A717" s="36" t="s">
        <v>1149</v>
      </c>
      <c r="B717" s="44">
        <v>441</v>
      </c>
      <c r="C717" s="29" t="s">
        <v>467</v>
      </c>
      <c r="D717" s="41">
        <v>87331.358099999998</v>
      </c>
      <c r="E717" s="41">
        <v>87331.358099999998</v>
      </c>
      <c r="F717" s="41">
        <v>79704.770650000006</v>
      </c>
      <c r="G717" s="13">
        <f t="shared" si="113"/>
        <v>7626.5874499999918</v>
      </c>
      <c r="H717" s="13">
        <f t="shared" si="106"/>
        <v>7626.5874499999918</v>
      </c>
      <c r="I717" s="13">
        <f t="shared" si="107"/>
        <v>91.267068764386948</v>
      </c>
    </row>
    <row r="718" spans="1:9" s="105" customFormat="1" ht="84.75" customHeight="1">
      <c r="A718" s="39" t="s">
        <v>1150</v>
      </c>
      <c r="B718" s="44">
        <v>441</v>
      </c>
      <c r="C718" s="29" t="s">
        <v>1158</v>
      </c>
      <c r="D718" s="41">
        <v>2147.0250299999998</v>
      </c>
      <c r="E718" s="41">
        <v>2147.0250299999998</v>
      </c>
      <c r="F718" s="41">
        <v>2147.0250299999998</v>
      </c>
      <c r="G718" s="13">
        <f t="shared" si="113"/>
        <v>0</v>
      </c>
      <c r="H718" s="13">
        <f t="shared" si="106"/>
        <v>0</v>
      </c>
      <c r="I718" s="13">
        <f t="shared" si="107"/>
        <v>100</v>
      </c>
    </row>
    <row r="719" spans="1:9" s="105" customFormat="1" ht="51" customHeight="1">
      <c r="A719" s="36" t="s">
        <v>1151</v>
      </c>
      <c r="B719" s="44">
        <v>441</v>
      </c>
      <c r="C719" s="29" t="s">
        <v>468</v>
      </c>
      <c r="D719" s="41">
        <v>711.79480000000001</v>
      </c>
      <c r="E719" s="41">
        <v>711.79480000000001</v>
      </c>
      <c r="F719" s="41">
        <v>711.79480000000001</v>
      </c>
      <c r="G719" s="13">
        <f t="shared" si="113"/>
        <v>0</v>
      </c>
      <c r="H719" s="13">
        <f t="shared" si="106"/>
        <v>0</v>
      </c>
      <c r="I719" s="13">
        <f t="shared" si="107"/>
        <v>100</v>
      </c>
    </row>
    <row r="720" spans="1:9" s="105" customFormat="1" ht="49.5" customHeight="1">
      <c r="A720" s="36" t="s">
        <v>1151</v>
      </c>
      <c r="B720" s="44">
        <v>441</v>
      </c>
      <c r="C720" s="29" t="s">
        <v>468</v>
      </c>
      <c r="D720" s="41">
        <v>59471.537629999999</v>
      </c>
      <c r="E720" s="41">
        <v>59471.537629999999</v>
      </c>
      <c r="F720" s="41">
        <v>59471.537620000003</v>
      </c>
      <c r="G720" s="13">
        <f t="shared" si="113"/>
        <v>9.9999961093999445E-6</v>
      </c>
      <c r="H720" s="13">
        <f t="shared" si="106"/>
        <v>9.9999961093999445E-6</v>
      </c>
      <c r="I720" s="13">
        <f t="shared" si="107"/>
        <v>99.999999983185234</v>
      </c>
    </row>
    <row r="721" spans="1:9" s="105" customFormat="1" ht="93" customHeight="1">
      <c r="A721" s="39" t="s">
        <v>1152</v>
      </c>
      <c r="B721" s="44">
        <v>441</v>
      </c>
      <c r="C721" s="29" t="s">
        <v>1159</v>
      </c>
      <c r="D721" s="41">
        <v>7975.7242200000001</v>
      </c>
      <c r="E721" s="41">
        <v>7975.7242200000001</v>
      </c>
      <c r="F721" s="41">
        <v>7975.7242200000001</v>
      </c>
      <c r="G721" s="13">
        <f t="shared" si="113"/>
        <v>0</v>
      </c>
      <c r="H721" s="13">
        <f t="shared" si="106"/>
        <v>0</v>
      </c>
      <c r="I721" s="13">
        <f t="shared" si="107"/>
        <v>100</v>
      </c>
    </row>
    <row r="722" spans="1:9" s="105" customFormat="1" ht="51.75" customHeight="1">
      <c r="A722" s="36" t="s">
        <v>1153</v>
      </c>
      <c r="B722" s="44">
        <v>441</v>
      </c>
      <c r="C722" s="29" t="s">
        <v>1160</v>
      </c>
      <c r="D722" s="41">
        <v>228</v>
      </c>
      <c r="E722" s="41">
        <v>228</v>
      </c>
      <c r="F722" s="41">
        <v>228</v>
      </c>
      <c r="G722" s="13">
        <f t="shared" si="113"/>
        <v>0</v>
      </c>
      <c r="H722" s="13">
        <f t="shared" si="106"/>
        <v>0</v>
      </c>
      <c r="I722" s="13">
        <f t="shared" si="107"/>
        <v>100</v>
      </c>
    </row>
    <row r="723" spans="1:9" s="105" customFormat="1" ht="53.25" customHeight="1">
      <c r="A723" s="36" t="s">
        <v>1154</v>
      </c>
      <c r="B723" s="44">
        <v>441</v>
      </c>
      <c r="C723" s="29" t="s">
        <v>1161</v>
      </c>
      <c r="D723" s="41">
        <v>228</v>
      </c>
      <c r="E723" s="41">
        <v>228</v>
      </c>
      <c r="F723" s="41">
        <v>228</v>
      </c>
      <c r="G723" s="13">
        <f t="shared" si="113"/>
        <v>0</v>
      </c>
      <c r="H723" s="13">
        <f t="shared" si="106"/>
        <v>0</v>
      </c>
      <c r="I723" s="13">
        <f t="shared" si="107"/>
        <v>100</v>
      </c>
    </row>
    <row r="724" spans="1:9" s="105" customFormat="1" ht="50.25" customHeight="1">
      <c r="A724" s="36" t="s">
        <v>1155</v>
      </c>
      <c r="B724" s="44">
        <v>441</v>
      </c>
      <c r="C724" s="29" t="s">
        <v>632</v>
      </c>
      <c r="D724" s="41">
        <v>470.74006000000003</v>
      </c>
      <c r="E724" s="41">
        <v>470.74006000000003</v>
      </c>
      <c r="F724" s="41">
        <v>0</v>
      </c>
      <c r="G724" s="13">
        <f t="shared" si="113"/>
        <v>470.74006000000003</v>
      </c>
      <c r="H724" s="13">
        <f t="shared" si="106"/>
        <v>470.74006000000003</v>
      </c>
      <c r="I724" s="13">
        <f t="shared" si="107"/>
        <v>0</v>
      </c>
    </row>
    <row r="725" spans="1:9" s="105" customFormat="1" ht="42.75" customHeight="1">
      <c r="A725" s="36" t="s">
        <v>1155</v>
      </c>
      <c r="B725" s="44">
        <v>441</v>
      </c>
      <c r="C725" s="29" t="s">
        <v>632</v>
      </c>
      <c r="D725" s="41">
        <v>202154.37338999999</v>
      </c>
      <c r="E725" s="41">
        <v>202154.37338999999</v>
      </c>
      <c r="F725" s="41">
        <v>199689.97107</v>
      </c>
      <c r="G725" s="13">
        <f t="shared" si="113"/>
        <v>2464.4023199999938</v>
      </c>
      <c r="H725" s="13">
        <f t="shared" si="106"/>
        <v>2464.4023199999938</v>
      </c>
      <c r="I725" s="13">
        <f t="shared" si="107"/>
        <v>98.780930494515886</v>
      </c>
    </row>
    <row r="726" spans="1:9" s="105" customFormat="1" ht="127.5" customHeight="1">
      <c r="A726" s="39" t="s">
        <v>1156</v>
      </c>
      <c r="B726" s="44">
        <v>441</v>
      </c>
      <c r="C726" s="29" t="s">
        <v>633</v>
      </c>
      <c r="D726" s="41">
        <v>19807.736400000002</v>
      </c>
      <c r="E726" s="41">
        <v>19807.736400000002</v>
      </c>
      <c r="F726" s="41">
        <v>19807.736400000002</v>
      </c>
      <c r="G726" s="13">
        <f t="shared" si="113"/>
        <v>0</v>
      </c>
      <c r="H726" s="13">
        <f t="shared" si="106"/>
        <v>0</v>
      </c>
      <c r="I726" s="13">
        <f t="shared" si="107"/>
        <v>100</v>
      </c>
    </row>
    <row r="727" spans="1:9" s="105" customFormat="1" ht="91.5" customHeight="1">
      <c r="A727" s="36" t="s">
        <v>1157</v>
      </c>
      <c r="B727" s="44">
        <v>441</v>
      </c>
      <c r="C727" s="29" t="s">
        <v>1162</v>
      </c>
      <c r="D727" s="41">
        <v>6967.99874</v>
      </c>
      <c r="E727" s="41">
        <v>6967.99874</v>
      </c>
      <c r="F727" s="41">
        <v>5606.5705799999996</v>
      </c>
      <c r="G727" s="13">
        <f t="shared" si="113"/>
        <v>1361.4281600000004</v>
      </c>
      <c r="H727" s="13">
        <f t="shared" si="106"/>
        <v>1361.4281600000004</v>
      </c>
      <c r="I727" s="13">
        <f t="shared" si="107"/>
        <v>80.461704848126885</v>
      </c>
    </row>
    <row r="728" spans="1:9" s="192" customFormat="1" ht="80.25" customHeight="1">
      <c r="A728" s="144" t="s">
        <v>42</v>
      </c>
      <c r="B728" s="145"/>
      <c r="C728" s="145" t="s">
        <v>202</v>
      </c>
      <c r="D728" s="147">
        <f>SUM(D729:D750)</f>
        <v>35241.887470000001</v>
      </c>
      <c r="E728" s="147">
        <f>SUM(E729:E750)</f>
        <v>35241.887470000001</v>
      </c>
      <c r="F728" s="147">
        <f>SUM(F729:F750)</f>
        <v>28193.372070000001</v>
      </c>
      <c r="G728" s="147">
        <f t="shared" si="113"/>
        <v>7048.5154000000002</v>
      </c>
      <c r="H728" s="147">
        <f t="shared" si="106"/>
        <v>7048.5154000000002</v>
      </c>
      <c r="I728" s="147">
        <f t="shared" si="107"/>
        <v>79.999608687247189</v>
      </c>
    </row>
    <row r="729" spans="1:9" ht="39.75" customHeight="1">
      <c r="A729" s="36" t="s">
        <v>1163</v>
      </c>
      <c r="B729" s="15" t="s">
        <v>17</v>
      </c>
      <c r="C729" s="29" t="s">
        <v>1182</v>
      </c>
      <c r="D729" s="41">
        <v>5038.6499999999996</v>
      </c>
      <c r="E729" s="41">
        <v>5038.6499999999996</v>
      </c>
      <c r="F729" s="41">
        <v>5038.6499999999996</v>
      </c>
      <c r="G729" s="13">
        <f t="shared" si="113"/>
        <v>0</v>
      </c>
      <c r="H729" s="13">
        <f t="shared" si="106"/>
        <v>0</v>
      </c>
      <c r="I729" s="13">
        <f t="shared" si="107"/>
        <v>100</v>
      </c>
    </row>
    <row r="730" spans="1:9" ht="34.5" customHeight="1">
      <c r="A730" s="36" t="s">
        <v>1164</v>
      </c>
      <c r="B730" s="15" t="s">
        <v>17</v>
      </c>
      <c r="C730" s="29" t="s">
        <v>1183</v>
      </c>
      <c r="D730" s="41">
        <v>2310.6239999999998</v>
      </c>
      <c r="E730" s="41">
        <v>2310.6239999999998</v>
      </c>
      <c r="F730" s="41">
        <v>2310.6239999999998</v>
      </c>
      <c r="G730" s="13">
        <f t="shared" si="113"/>
        <v>0</v>
      </c>
      <c r="H730" s="13">
        <f t="shared" si="106"/>
        <v>0</v>
      </c>
      <c r="I730" s="13">
        <f t="shared" si="107"/>
        <v>100</v>
      </c>
    </row>
    <row r="731" spans="1:9" ht="54.75" customHeight="1">
      <c r="A731" s="36" t="s">
        <v>1165</v>
      </c>
      <c r="B731" s="15" t="s">
        <v>17</v>
      </c>
      <c r="C731" s="29" t="s">
        <v>1184</v>
      </c>
      <c r="D731" s="41">
        <v>379.39769999999999</v>
      </c>
      <c r="E731" s="41">
        <v>379.39769999999999</v>
      </c>
      <c r="F731" s="41">
        <v>379.39769999999999</v>
      </c>
      <c r="G731" s="13">
        <f t="shared" si="113"/>
        <v>0</v>
      </c>
      <c r="H731" s="13">
        <f t="shared" si="106"/>
        <v>0</v>
      </c>
      <c r="I731" s="13">
        <f t="shared" si="107"/>
        <v>100</v>
      </c>
    </row>
    <row r="732" spans="1:9" ht="48" customHeight="1">
      <c r="A732" s="36" t="s">
        <v>1166</v>
      </c>
      <c r="B732" s="15" t="s">
        <v>17</v>
      </c>
      <c r="C732" s="29" t="s">
        <v>635</v>
      </c>
      <c r="D732" s="41">
        <v>1273.2988</v>
      </c>
      <c r="E732" s="41">
        <v>1273.2988</v>
      </c>
      <c r="F732" s="41">
        <v>1176.3876</v>
      </c>
      <c r="G732" s="13">
        <f t="shared" si="113"/>
        <v>96.911200000000008</v>
      </c>
      <c r="H732" s="13">
        <f t="shared" si="106"/>
        <v>96.911200000000008</v>
      </c>
      <c r="I732" s="13">
        <f t="shared" si="107"/>
        <v>92.388966360448933</v>
      </c>
    </row>
    <row r="733" spans="1:9" ht="48" customHeight="1">
      <c r="A733" s="36" t="s">
        <v>1167</v>
      </c>
      <c r="B733" s="15" t="s">
        <v>17</v>
      </c>
      <c r="C733" s="29" t="s">
        <v>1185</v>
      </c>
      <c r="D733" s="41">
        <v>890.83</v>
      </c>
      <c r="E733" s="41">
        <v>890.83</v>
      </c>
      <c r="F733" s="41">
        <v>890.83</v>
      </c>
      <c r="G733" s="13">
        <f t="shared" si="113"/>
        <v>0</v>
      </c>
      <c r="H733" s="13">
        <f t="shared" si="106"/>
        <v>0</v>
      </c>
      <c r="I733" s="13">
        <f t="shared" si="107"/>
        <v>100</v>
      </c>
    </row>
    <row r="734" spans="1:9" ht="48" customHeight="1">
      <c r="A734" s="36" t="s">
        <v>1168</v>
      </c>
      <c r="B734" s="15" t="s">
        <v>17</v>
      </c>
      <c r="C734" s="29" t="s">
        <v>1186</v>
      </c>
      <c r="D734" s="41">
        <v>1424.9136000000001</v>
      </c>
      <c r="E734" s="41">
        <v>1424.9136000000001</v>
      </c>
      <c r="F734" s="41">
        <v>1424.9136000000001</v>
      </c>
      <c r="G734" s="13">
        <f t="shared" si="113"/>
        <v>0</v>
      </c>
      <c r="H734" s="13">
        <f t="shared" si="106"/>
        <v>0</v>
      </c>
      <c r="I734" s="13">
        <f t="shared" si="107"/>
        <v>100</v>
      </c>
    </row>
    <row r="735" spans="1:9" ht="48.75" customHeight="1">
      <c r="A735" s="36" t="s">
        <v>1169</v>
      </c>
      <c r="B735" s="15" t="s">
        <v>17</v>
      </c>
      <c r="C735" s="29" t="s">
        <v>1187</v>
      </c>
      <c r="D735" s="41">
        <v>2353.5205999999998</v>
      </c>
      <c r="E735" s="41">
        <v>2353.5205999999998</v>
      </c>
      <c r="F735" s="41">
        <v>2353.5205999999998</v>
      </c>
      <c r="G735" s="13">
        <f t="shared" si="113"/>
        <v>0</v>
      </c>
      <c r="H735" s="13">
        <f t="shared" si="106"/>
        <v>0</v>
      </c>
      <c r="I735" s="13">
        <f t="shared" si="107"/>
        <v>100</v>
      </c>
    </row>
    <row r="736" spans="1:9" ht="34.5" customHeight="1">
      <c r="A736" s="36" t="s">
        <v>1170</v>
      </c>
      <c r="B736" s="15" t="s">
        <v>17</v>
      </c>
      <c r="C736" s="29" t="s">
        <v>1188</v>
      </c>
      <c r="D736" s="41">
        <v>2771.2967199999998</v>
      </c>
      <c r="E736" s="41">
        <v>2771.2967199999998</v>
      </c>
      <c r="F736" s="41">
        <v>2771.2967199999998</v>
      </c>
      <c r="G736" s="13">
        <f t="shared" si="113"/>
        <v>0</v>
      </c>
      <c r="H736" s="13">
        <f t="shared" si="106"/>
        <v>0</v>
      </c>
      <c r="I736" s="13">
        <f t="shared" si="107"/>
        <v>100</v>
      </c>
    </row>
    <row r="737" spans="1:9" ht="34.5" customHeight="1">
      <c r="A737" s="36" t="s">
        <v>1171</v>
      </c>
      <c r="B737" s="15" t="s">
        <v>17</v>
      </c>
      <c r="C737" s="29" t="s">
        <v>1189</v>
      </c>
      <c r="D737" s="41">
        <v>1783.67</v>
      </c>
      <c r="E737" s="41">
        <v>1783.67</v>
      </c>
      <c r="F737" s="41">
        <v>1646.5</v>
      </c>
      <c r="G737" s="13">
        <f t="shared" si="113"/>
        <v>137.17000000000007</v>
      </c>
      <c r="H737" s="13">
        <f t="shared" si="106"/>
        <v>137.17000000000007</v>
      </c>
      <c r="I737" s="13">
        <f t="shared" si="107"/>
        <v>92.309676117218984</v>
      </c>
    </row>
    <row r="738" spans="1:9" ht="34.5" customHeight="1">
      <c r="A738" s="36" t="s">
        <v>1172</v>
      </c>
      <c r="B738" s="15" t="s">
        <v>17</v>
      </c>
      <c r="C738" s="29" t="s">
        <v>1190</v>
      </c>
      <c r="D738" s="41">
        <v>5427.4431800000002</v>
      </c>
      <c r="E738" s="41">
        <v>5427.4431800000002</v>
      </c>
      <c r="F738" s="41">
        <v>0</v>
      </c>
      <c r="G738" s="13">
        <f t="shared" si="113"/>
        <v>5427.4431800000002</v>
      </c>
      <c r="H738" s="13">
        <f t="shared" si="106"/>
        <v>5427.4431800000002</v>
      </c>
      <c r="I738" s="13">
        <f t="shared" si="107"/>
        <v>0</v>
      </c>
    </row>
    <row r="739" spans="1:9" ht="34.5" customHeight="1">
      <c r="A739" s="36" t="s">
        <v>1173</v>
      </c>
      <c r="B739" s="15" t="s">
        <v>17</v>
      </c>
      <c r="C739" s="29" t="s">
        <v>1191</v>
      </c>
      <c r="D739" s="41">
        <v>580.09</v>
      </c>
      <c r="E739" s="41">
        <v>580.09</v>
      </c>
      <c r="F739" s="41">
        <v>580.09</v>
      </c>
      <c r="G739" s="13">
        <f t="shared" si="113"/>
        <v>0</v>
      </c>
      <c r="H739" s="13">
        <f t="shared" si="106"/>
        <v>0</v>
      </c>
      <c r="I739" s="13">
        <f t="shared" si="107"/>
        <v>100</v>
      </c>
    </row>
    <row r="740" spans="1:9" ht="34.5" customHeight="1">
      <c r="A740" s="36" t="s">
        <v>1174</v>
      </c>
      <c r="B740" s="15" t="s">
        <v>17</v>
      </c>
      <c r="C740" s="29" t="s">
        <v>1192</v>
      </c>
      <c r="D740" s="41">
        <v>736.4</v>
      </c>
      <c r="E740" s="41">
        <v>736.4</v>
      </c>
      <c r="F740" s="41">
        <v>736.4</v>
      </c>
      <c r="G740" s="13">
        <f t="shared" si="113"/>
        <v>0</v>
      </c>
      <c r="H740" s="13">
        <f t="shared" si="106"/>
        <v>0</v>
      </c>
      <c r="I740" s="13">
        <f t="shared" si="107"/>
        <v>100</v>
      </c>
    </row>
    <row r="741" spans="1:9" ht="51.75" customHeight="1">
      <c r="A741" s="36" t="s">
        <v>299</v>
      </c>
      <c r="B741" s="15" t="s">
        <v>17</v>
      </c>
      <c r="C741" s="29" t="s">
        <v>317</v>
      </c>
      <c r="D741" s="41">
        <v>1000</v>
      </c>
      <c r="E741" s="41">
        <v>1000</v>
      </c>
      <c r="F741" s="41">
        <v>800</v>
      </c>
      <c r="G741" s="13">
        <f t="shared" si="113"/>
        <v>200</v>
      </c>
      <c r="H741" s="13">
        <f t="shared" si="106"/>
        <v>200</v>
      </c>
      <c r="I741" s="13">
        <f t="shared" si="107"/>
        <v>80</v>
      </c>
    </row>
    <row r="742" spans="1:9" ht="51.75" customHeight="1">
      <c r="A742" s="36" t="s">
        <v>300</v>
      </c>
      <c r="B742" s="15" t="s">
        <v>17</v>
      </c>
      <c r="C742" s="29" t="s">
        <v>318</v>
      </c>
      <c r="D742" s="41">
        <v>1377.0017499999999</v>
      </c>
      <c r="E742" s="41">
        <v>1377.0017499999999</v>
      </c>
      <c r="F742" s="41">
        <v>977.00175000000002</v>
      </c>
      <c r="G742" s="13">
        <f t="shared" si="113"/>
        <v>399.99999999999989</v>
      </c>
      <c r="H742" s="13">
        <f t="shared" si="106"/>
        <v>399.99999999999989</v>
      </c>
      <c r="I742" s="13">
        <f t="shared" si="107"/>
        <v>70.951380417635647</v>
      </c>
    </row>
    <row r="743" spans="1:9" ht="51.75" customHeight="1">
      <c r="A743" s="36" t="s">
        <v>634</v>
      </c>
      <c r="B743" s="15" t="s">
        <v>17</v>
      </c>
      <c r="C743" s="29" t="s">
        <v>636</v>
      </c>
      <c r="D743" s="41">
        <v>1664.2349999999999</v>
      </c>
      <c r="E743" s="41">
        <v>1664.2349999999999</v>
      </c>
      <c r="F743" s="41">
        <v>1664.2349999999999</v>
      </c>
      <c r="G743" s="13">
        <f t="shared" si="113"/>
        <v>0</v>
      </c>
      <c r="H743" s="13">
        <f t="shared" si="106"/>
        <v>0</v>
      </c>
      <c r="I743" s="13">
        <f t="shared" si="107"/>
        <v>100</v>
      </c>
    </row>
    <row r="744" spans="1:9" ht="91.5" customHeight="1">
      <c r="A744" s="36" t="s">
        <v>1175</v>
      </c>
      <c r="B744" s="15" t="s">
        <v>17</v>
      </c>
      <c r="C744" s="29" t="s">
        <v>1193</v>
      </c>
      <c r="D744" s="41">
        <v>1096.8779300000001</v>
      </c>
      <c r="E744" s="41">
        <v>1096.8779300000001</v>
      </c>
      <c r="F744" s="41">
        <v>309.88691</v>
      </c>
      <c r="G744" s="13">
        <f t="shared" si="113"/>
        <v>786.99102000000016</v>
      </c>
      <c r="H744" s="13">
        <f t="shared" si="106"/>
        <v>786.99102000000016</v>
      </c>
      <c r="I744" s="13">
        <f t="shared" si="107"/>
        <v>28.251722595968353</v>
      </c>
    </row>
    <row r="745" spans="1:9" ht="53.25" customHeight="1">
      <c r="A745" s="36" t="s">
        <v>1176</v>
      </c>
      <c r="B745" s="15" t="s">
        <v>17</v>
      </c>
      <c r="C745" s="29" t="s">
        <v>1194</v>
      </c>
      <c r="D745" s="41">
        <v>2000.2385999999999</v>
      </c>
      <c r="E745" s="41">
        <v>2000.2385999999999</v>
      </c>
      <c r="F745" s="41">
        <v>2000.2385999999999</v>
      </c>
      <c r="G745" s="13">
        <f t="shared" si="113"/>
        <v>0</v>
      </c>
      <c r="H745" s="13">
        <f t="shared" si="106"/>
        <v>0</v>
      </c>
      <c r="I745" s="13">
        <f t="shared" si="107"/>
        <v>100</v>
      </c>
    </row>
    <row r="746" spans="1:9" ht="53.25" customHeight="1">
      <c r="A746" s="36" t="s">
        <v>1177</v>
      </c>
      <c r="B746" s="15" t="s">
        <v>17</v>
      </c>
      <c r="C746" s="29" t="s">
        <v>1195</v>
      </c>
      <c r="D746" s="41">
        <v>1462.91</v>
      </c>
      <c r="E746" s="41">
        <v>1462.91</v>
      </c>
      <c r="F746" s="41">
        <v>1462.91</v>
      </c>
      <c r="G746" s="13">
        <f t="shared" si="113"/>
        <v>0</v>
      </c>
      <c r="H746" s="13">
        <f t="shared" si="106"/>
        <v>0</v>
      </c>
      <c r="I746" s="13">
        <f t="shared" si="107"/>
        <v>100</v>
      </c>
    </row>
    <row r="747" spans="1:9" ht="53.25" customHeight="1">
      <c r="A747" s="36" t="s">
        <v>1178</v>
      </c>
      <c r="B747" s="15" t="s">
        <v>17</v>
      </c>
      <c r="C747" s="29" t="s">
        <v>1196</v>
      </c>
      <c r="D747" s="41">
        <v>814.78</v>
      </c>
      <c r="E747" s="41">
        <v>814.78</v>
      </c>
      <c r="F747" s="41">
        <v>814.78</v>
      </c>
      <c r="G747" s="13">
        <f t="shared" si="113"/>
        <v>0</v>
      </c>
      <c r="H747" s="13">
        <f t="shared" si="106"/>
        <v>0</v>
      </c>
      <c r="I747" s="13">
        <f t="shared" si="107"/>
        <v>100</v>
      </c>
    </row>
    <row r="748" spans="1:9" ht="53.25" customHeight="1">
      <c r="A748" s="36" t="s">
        <v>1179</v>
      </c>
      <c r="B748" s="15" t="s">
        <v>17</v>
      </c>
      <c r="C748" s="29" t="s">
        <v>1197</v>
      </c>
      <c r="D748" s="41">
        <v>421.11</v>
      </c>
      <c r="E748" s="41">
        <v>421.11</v>
      </c>
      <c r="F748" s="41">
        <v>421.11</v>
      </c>
      <c r="G748" s="13">
        <f t="shared" si="113"/>
        <v>0</v>
      </c>
      <c r="H748" s="13">
        <f t="shared" si="106"/>
        <v>0</v>
      </c>
      <c r="I748" s="13">
        <f t="shared" si="107"/>
        <v>100</v>
      </c>
    </row>
    <row r="749" spans="1:9" ht="53.25" customHeight="1">
      <c r="A749" s="36" t="s">
        <v>1180</v>
      </c>
      <c r="B749" s="15" t="s">
        <v>17</v>
      </c>
      <c r="C749" s="29" t="s">
        <v>1198</v>
      </c>
      <c r="D749" s="41">
        <v>141.36000000000001</v>
      </c>
      <c r="E749" s="41">
        <v>141.36000000000001</v>
      </c>
      <c r="F749" s="41">
        <v>141.36000000000001</v>
      </c>
      <c r="G749" s="13">
        <f t="shared" si="113"/>
        <v>0</v>
      </c>
      <c r="H749" s="13">
        <f t="shared" si="106"/>
        <v>0</v>
      </c>
      <c r="I749" s="13">
        <f t="shared" si="107"/>
        <v>100</v>
      </c>
    </row>
    <row r="750" spans="1:9" ht="53.25" customHeight="1">
      <c r="A750" s="36" t="s">
        <v>1181</v>
      </c>
      <c r="B750" s="15" t="s">
        <v>17</v>
      </c>
      <c r="C750" s="29" t="s">
        <v>1199</v>
      </c>
      <c r="D750" s="41">
        <v>293.23959000000002</v>
      </c>
      <c r="E750" s="41">
        <v>293.23959000000002</v>
      </c>
      <c r="F750" s="41">
        <v>293.23959000000002</v>
      </c>
      <c r="G750" s="13">
        <f t="shared" si="113"/>
        <v>0</v>
      </c>
      <c r="H750" s="13">
        <f t="shared" si="106"/>
        <v>0</v>
      </c>
      <c r="I750" s="13">
        <f t="shared" si="107"/>
        <v>100</v>
      </c>
    </row>
    <row r="751" spans="1:9" s="149" customFormat="1" ht="57" customHeight="1">
      <c r="A751" s="144" t="s">
        <v>33</v>
      </c>
      <c r="B751" s="193"/>
      <c r="C751" s="145" t="s">
        <v>203</v>
      </c>
      <c r="D751" s="147">
        <f>SUM(D752:D755)</f>
        <v>2000</v>
      </c>
      <c r="E751" s="147">
        <f>SUM(E752:E755)</f>
        <v>2000</v>
      </c>
      <c r="F751" s="147">
        <f>SUM(F752:F755)</f>
        <v>2000</v>
      </c>
      <c r="G751" s="147">
        <f t="shared" si="113"/>
        <v>0</v>
      </c>
      <c r="H751" s="147">
        <f t="shared" si="106"/>
        <v>0</v>
      </c>
      <c r="I751" s="147">
        <f t="shared" si="107"/>
        <v>100</v>
      </c>
    </row>
    <row r="752" spans="1:9" s="70" customFormat="1" ht="49.5" customHeight="1">
      <c r="A752" s="36" t="s">
        <v>1200</v>
      </c>
      <c r="B752" s="54">
        <v>441</v>
      </c>
      <c r="C752" s="29" t="s">
        <v>1203</v>
      </c>
      <c r="D752" s="41">
        <v>600</v>
      </c>
      <c r="E752" s="41">
        <v>600</v>
      </c>
      <c r="F752" s="41">
        <v>600</v>
      </c>
      <c r="G752" s="13">
        <f t="shared" si="113"/>
        <v>0</v>
      </c>
      <c r="H752" s="13">
        <f t="shared" si="106"/>
        <v>0</v>
      </c>
      <c r="I752" s="13">
        <f t="shared" si="107"/>
        <v>100</v>
      </c>
    </row>
    <row r="753" spans="1:9" s="70" customFormat="1" ht="51.75" customHeight="1">
      <c r="A753" s="36" t="s">
        <v>1201</v>
      </c>
      <c r="B753" s="54">
        <v>441</v>
      </c>
      <c r="C753" s="29" t="s">
        <v>358</v>
      </c>
      <c r="D753" s="41">
        <v>600</v>
      </c>
      <c r="E753" s="41">
        <v>600</v>
      </c>
      <c r="F753" s="41">
        <v>600</v>
      </c>
      <c r="G753" s="13">
        <f t="shared" si="113"/>
        <v>0</v>
      </c>
      <c r="H753" s="13">
        <f t="shared" si="106"/>
        <v>0</v>
      </c>
      <c r="I753" s="13">
        <f t="shared" si="107"/>
        <v>100</v>
      </c>
    </row>
    <row r="754" spans="1:9" s="70" customFormat="1" ht="99.75" customHeight="1">
      <c r="A754" s="39" t="s">
        <v>422</v>
      </c>
      <c r="B754" s="54">
        <v>441</v>
      </c>
      <c r="C754" s="29" t="s">
        <v>359</v>
      </c>
      <c r="D754" s="41">
        <v>300</v>
      </c>
      <c r="E754" s="41">
        <v>300</v>
      </c>
      <c r="F754" s="41">
        <v>300</v>
      </c>
      <c r="G754" s="13">
        <f t="shared" si="113"/>
        <v>0</v>
      </c>
      <c r="H754" s="13">
        <f t="shared" si="106"/>
        <v>0</v>
      </c>
      <c r="I754" s="13">
        <f t="shared" si="107"/>
        <v>100</v>
      </c>
    </row>
    <row r="755" spans="1:9" s="70" customFormat="1" ht="46.5" customHeight="1">
      <c r="A755" s="36" t="s">
        <v>1202</v>
      </c>
      <c r="B755" s="54">
        <v>441</v>
      </c>
      <c r="C755" s="29" t="s">
        <v>1204</v>
      </c>
      <c r="D755" s="41">
        <v>500</v>
      </c>
      <c r="E755" s="41">
        <v>500</v>
      </c>
      <c r="F755" s="41">
        <v>500</v>
      </c>
      <c r="G755" s="13">
        <f t="shared" si="113"/>
        <v>0</v>
      </c>
      <c r="H755" s="13">
        <f t="shared" si="106"/>
        <v>0</v>
      </c>
      <c r="I755" s="13">
        <f t="shared" si="107"/>
        <v>100</v>
      </c>
    </row>
    <row r="756" spans="1:9" s="149" customFormat="1" ht="45.75" customHeight="1">
      <c r="A756" s="144" t="s">
        <v>34</v>
      </c>
      <c r="B756" s="145"/>
      <c r="C756" s="177" t="s">
        <v>326</v>
      </c>
      <c r="D756" s="147">
        <f>SUM(D757:D776)</f>
        <v>32258.700869999997</v>
      </c>
      <c r="E756" s="147">
        <f>SUM(E757:E776)</f>
        <v>32258.700869999997</v>
      </c>
      <c r="F756" s="147">
        <f>SUM(F757:F776)</f>
        <v>32253.994560000003</v>
      </c>
      <c r="G756" s="147">
        <f>SUM(G757:G776)</f>
        <v>4.7063099999999736</v>
      </c>
      <c r="H756" s="147">
        <f t="shared" si="106"/>
        <v>4.7063099999941187</v>
      </c>
      <c r="I756" s="147">
        <f t="shared" si="107"/>
        <v>99.985410726802172</v>
      </c>
    </row>
    <row r="757" spans="1:9" ht="32.25" customHeight="1">
      <c r="A757" s="36" t="s">
        <v>61</v>
      </c>
      <c r="B757" s="15" t="s">
        <v>17</v>
      </c>
      <c r="C757" s="29" t="s">
        <v>204</v>
      </c>
      <c r="D757" s="41">
        <v>19519.153559999999</v>
      </c>
      <c r="E757" s="41">
        <v>19519.153559999999</v>
      </c>
      <c r="F757" s="41">
        <v>19519.153559999999</v>
      </c>
      <c r="G757" s="12">
        <f t="shared" si="113"/>
        <v>0</v>
      </c>
      <c r="H757" s="12">
        <f t="shared" si="106"/>
        <v>0</v>
      </c>
      <c r="I757" s="12">
        <f t="shared" si="107"/>
        <v>100</v>
      </c>
    </row>
    <row r="758" spans="1:9" ht="32.25" customHeight="1">
      <c r="A758" s="36" t="s">
        <v>61</v>
      </c>
      <c r="B758" s="15" t="s">
        <v>17</v>
      </c>
      <c r="C758" s="29" t="s">
        <v>204</v>
      </c>
      <c r="D758" s="41">
        <v>5700.2355799999996</v>
      </c>
      <c r="E758" s="41">
        <v>5700.2355799999996</v>
      </c>
      <c r="F758" s="41">
        <v>5700.2355799999996</v>
      </c>
      <c r="G758" s="12">
        <f t="shared" ref="G758:G769" si="114">E758-F758</f>
        <v>0</v>
      </c>
      <c r="H758" s="12">
        <f t="shared" ref="H758:H769" si="115">D758-F758</f>
        <v>0</v>
      </c>
      <c r="I758" s="12">
        <f t="shared" ref="I758:I769" si="116">F758/D758*100</f>
        <v>100</v>
      </c>
    </row>
    <row r="759" spans="1:9" ht="32.25" customHeight="1">
      <c r="A759" s="36" t="s">
        <v>63</v>
      </c>
      <c r="B759" s="15" t="s">
        <v>17</v>
      </c>
      <c r="C759" s="29" t="s">
        <v>205</v>
      </c>
      <c r="D759" s="41">
        <v>686.87207000000001</v>
      </c>
      <c r="E759" s="41">
        <v>686.87207000000001</v>
      </c>
      <c r="F759" s="41">
        <v>686.87207000000001</v>
      </c>
      <c r="G759" s="12">
        <f t="shared" si="114"/>
        <v>0</v>
      </c>
      <c r="H759" s="12">
        <f t="shared" si="115"/>
        <v>0</v>
      </c>
      <c r="I759" s="12">
        <f t="shared" si="116"/>
        <v>100</v>
      </c>
    </row>
    <row r="760" spans="1:9" ht="105" customHeight="1">
      <c r="A760" s="36" t="s">
        <v>810</v>
      </c>
      <c r="B760" s="15" t="s">
        <v>17</v>
      </c>
      <c r="C760" s="29" t="s">
        <v>637</v>
      </c>
      <c r="D760" s="41">
        <v>46.546489999999999</v>
      </c>
      <c r="E760" s="41">
        <v>46.546489999999999</v>
      </c>
      <c r="F760" s="41">
        <v>46.546489999999999</v>
      </c>
      <c r="G760" s="12">
        <f t="shared" si="114"/>
        <v>0</v>
      </c>
      <c r="H760" s="12">
        <f t="shared" si="115"/>
        <v>0</v>
      </c>
      <c r="I760" s="12">
        <f t="shared" si="116"/>
        <v>100</v>
      </c>
    </row>
    <row r="761" spans="1:9" ht="105" customHeight="1">
      <c r="A761" s="36" t="s">
        <v>810</v>
      </c>
      <c r="B761" s="15" t="s">
        <v>17</v>
      </c>
      <c r="C761" s="29" t="s">
        <v>637</v>
      </c>
      <c r="D761" s="41">
        <v>14.0571</v>
      </c>
      <c r="E761" s="41">
        <v>14.0571</v>
      </c>
      <c r="F761" s="41">
        <v>14.0571</v>
      </c>
      <c r="G761" s="12">
        <f t="shared" si="114"/>
        <v>0</v>
      </c>
      <c r="H761" s="12">
        <f t="shared" si="115"/>
        <v>0</v>
      </c>
      <c r="I761" s="12">
        <f t="shared" si="116"/>
        <v>100</v>
      </c>
    </row>
    <row r="762" spans="1:9" ht="27.75" customHeight="1">
      <c r="A762" s="36" t="s">
        <v>45</v>
      </c>
      <c r="B762" s="15" t="s">
        <v>17</v>
      </c>
      <c r="C762" s="29" t="s">
        <v>206</v>
      </c>
      <c r="D762" s="41">
        <v>139.87020000000001</v>
      </c>
      <c r="E762" s="41">
        <v>139.87020000000001</v>
      </c>
      <c r="F762" s="41">
        <v>139.87020000000001</v>
      </c>
      <c r="G762" s="12">
        <f t="shared" si="114"/>
        <v>0</v>
      </c>
      <c r="H762" s="12">
        <f t="shared" si="115"/>
        <v>0</v>
      </c>
      <c r="I762" s="12">
        <f t="shared" si="116"/>
        <v>100</v>
      </c>
    </row>
    <row r="763" spans="1:9" ht="50.25" customHeight="1">
      <c r="A763" s="36" t="s">
        <v>537</v>
      </c>
      <c r="B763" s="15" t="s">
        <v>17</v>
      </c>
      <c r="C763" s="29" t="s">
        <v>638</v>
      </c>
      <c r="D763" s="41">
        <v>61.35</v>
      </c>
      <c r="E763" s="41">
        <v>61.35</v>
      </c>
      <c r="F763" s="41">
        <v>61.35</v>
      </c>
      <c r="G763" s="12">
        <f t="shared" si="114"/>
        <v>0</v>
      </c>
      <c r="H763" s="12">
        <f t="shared" si="115"/>
        <v>0</v>
      </c>
      <c r="I763" s="12">
        <f t="shared" si="116"/>
        <v>100</v>
      </c>
    </row>
    <row r="764" spans="1:9" ht="41.25" customHeight="1">
      <c r="A764" s="36" t="s">
        <v>537</v>
      </c>
      <c r="B764" s="15" t="s">
        <v>17</v>
      </c>
      <c r="C764" s="29" t="s">
        <v>638</v>
      </c>
      <c r="D764" s="41">
        <v>168.32271</v>
      </c>
      <c r="E764" s="41">
        <v>168.32271</v>
      </c>
      <c r="F764" s="41">
        <v>168.32271</v>
      </c>
      <c r="G764" s="12">
        <f t="shared" si="114"/>
        <v>0</v>
      </c>
      <c r="H764" s="12">
        <f t="shared" si="115"/>
        <v>0</v>
      </c>
      <c r="I764" s="12">
        <f t="shared" si="116"/>
        <v>100</v>
      </c>
    </row>
    <row r="765" spans="1:9" ht="33" customHeight="1">
      <c r="A765" s="36" t="s">
        <v>65</v>
      </c>
      <c r="B765" s="15" t="s">
        <v>17</v>
      </c>
      <c r="C765" s="29" t="s">
        <v>207</v>
      </c>
      <c r="D765" s="41">
        <v>620.24158999999997</v>
      </c>
      <c r="E765" s="41">
        <v>620.24158999999997</v>
      </c>
      <c r="F765" s="41">
        <v>620.24158999999997</v>
      </c>
      <c r="G765" s="12">
        <f t="shared" si="114"/>
        <v>0</v>
      </c>
      <c r="H765" s="12">
        <f t="shared" si="115"/>
        <v>0</v>
      </c>
      <c r="I765" s="12">
        <f t="shared" si="116"/>
        <v>100</v>
      </c>
    </row>
    <row r="766" spans="1:9" ht="33" customHeight="1">
      <c r="A766" s="36" t="s">
        <v>69</v>
      </c>
      <c r="B766" s="15" t="s">
        <v>17</v>
      </c>
      <c r="C766" s="29" t="s">
        <v>208</v>
      </c>
      <c r="D766" s="41">
        <v>10.07912</v>
      </c>
      <c r="E766" s="41">
        <v>10.07912</v>
      </c>
      <c r="F766" s="41">
        <v>10.07912</v>
      </c>
      <c r="G766" s="12">
        <f t="shared" si="114"/>
        <v>0</v>
      </c>
      <c r="H766" s="12">
        <f t="shared" si="115"/>
        <v>0</v>
      </c>
      <c r="I766" s="12">
        <f t="shared" si="116"/>
        <v>100</v>
      </c>
    </row>
    <row r="767" spans="1:9" ht="33" customHeight="1">
      <c r="A767" s="36" t="s">
        <v>69</v>
      </c>
      <c r="B767" s="15" t="s">
        <v>17</v>
      </c>
      <c r="C767" s="29" t="s">
        <v>208</v>
      </c>
      <c r="D767" s="41">
        <v>357.09453999999999</v>
      </c>
      <c r="E767" s="41">
        <v>357.09453999999999</v>
      </c>
      <c r="F767" s="41">
        <v>352.38823000000002</v>
      </c>
      <c r="G767" s="12">
        <f t="shared" si="114"/>
        <v>4.7063099999999736</v>
      </c>
      <c r="H767" s="12">
        <f t="shared" si="115"/>
        <v>4.7063099999999736</v>
      </c>
      <c r="I767" s="12">
        <f t="shared" si="116"/>
        <v>98.682054897843031</v>
      </c>
    </row>
    <row r="768" spans="1:9" ht="33" customHeight="1">
      <c r="A768" s="36" t="s">
        <v>47</v>
      </c>
      <c r="B768" s="15" t="s">
        <v>17</v>
      </c>
      <c r="C768" s="29" t="s">
        <v>209</v>
      </c>
      <c r="D768" s="41">
        <v>230.33225999999999</v>
      </c>
      <c r="E768" s="41">
        <v>230.33225999999999</v>
      </c>
      <c r="F768" s="41">
        <v>230.33225999999999</v>
      </c>
      <c r="G768" s="12">
        <f t="shared" si="114"/>
        <v>0</v>
      </c>
      <c r="H768" s="12">
        <f t="shared" si="115"/>
        <v>0</v>
      </c>
      <c r="I768" s="12">
        <f t="shared" si="116"/>
        <v>100</v>
      </c>
    </row>
    <row r="769" spans="1:9" ht="33" customHeight="1">
      <c r="A769" s="36" t="s">
        <v>380</v>
      </c>
      <c r="B769" s="15" t="s">
        <v>17</v>
      </c>
      <c r="C769" s="29" t="s">
        <v>423</v>
      </c>
      <c r="D769" s="41">
        <v>44.929189999999998</v>
      </c>
      <c r="E769" s="41">
        <v>44.929189999999998</v>
      </c>
      <c r="F769" s="41">
        <v>44.929189999999998</v>
      </c>
      <c r="G769" s="12">
        <f t="shared" si="114"/>
        <v>0</v>
      </c>
      <c r="H769" s="12">
        <f t="shared" si="115"/>
        <v>0</v>
      </c>
      <c r="I769" s="12">
        <f t="shared" si="116"/>
        <v>100</v>
      </c>
    </row>
    <row r="770" spans="1:9" ht="33" customHeight="1">
      <c r="A770" s="36" t="s">
        <v>71</v>
      </c>
      <c r="B770" s="15" t="s">
        <v>17</v>
      </c>
      <c r="C770" s="29" t="s">
        <v>210</v>
      </c>
      <c r="D770" s="41">
        <v>6.41</v>
      </c>
      <c r="E770" s="41">
        <v>6.41</v>
      </c>
      <c r="F770" s="41">
        <v>6.41</v>
      </c>
      <c r="G770" s="12">
        <f t="shared" ref="G770:G776" si="117">E770-F770</f>
        <v>0</v>
      </c>
      <c r="H770" s="12">
        <f t="shared" ref="H770:H776" si="118">D770-F770</f>
        <v>0</v>
      </c>
      <c r="I770" s="12">
        <f t="shared" ref="I770:I776" si="119">F770/D770*100</f>
        <v>100</v>
      </c>
    </row>
    <row r="771" spans="1:9" ht="33" customHeight="1">
      <c r="A771" s="36" t="s">
        <v>71</v>
      </c>
      <c r="B771" s="15" t="s">
        <v>17</v>
      </c>
      <c r="C771" s="29" t="s">
        <v>210</v>
      </c>
      <c r="D771" s="41">
        <v>1400.32818</v>
      </c>
      <c r="E771" s="41">
        <v>1400.32818</v>
      </c>
      <c r="F771" s="41">
        <v>1400.32818</v>
      </c>
      <c r="G771" s="12">
        <f t="shared" si="117"/>
        <v>0</v>
      </c>
      <c r="H771" s="12">
        <f t="shared" si="118"/>
        <v>0</v>
      </c>
      <c r="I771" s="12">
        <f t="shared" si="119"/>
        <v>100</v>
      </c>
    </row>
    <row r="772" spans="1:9" ht="33" customHeight="1">
      <c r="A772" s="36" t="s">
        <v>71</v>
      </c>
      <c r="B772" s="15" t="s">
        <v>17</v>
      </c>
      <c r="C772" s="29" t="s">
        <v>210</v>
      </c>
      <c r="D772" s="41">
        <v>173.30989</v>
      </c>
      <c r="E772" s="41">
        <v>173.30989</v>
      </c>
      <c r="F772" s="41">
        <v>173.30989</v>
      </c>
      <c r="G772" s="12">
        <f t="shared" si="117"/>
        <v>0</v>
      </c>
      <c r="H772" s="12">
        <f t="shared" si="118"/>
        <v>0</v>
      </c>
      <c r="I772" s="12">
        <f t="shared" si="119"/>
        <v>100</v>
      </c>
    </row>
    <row r="773" spans="1:9" ht="33" customHeight="1">
      <c r="A773" s="36" t="s">
        <v>73</v>
      </c>
      <c r="B773" s="15" t="s">
        <v>17</v>
      </c>
      <c r="C773" s="29" t="s">
        <v>639</v>
      </c>
      <c r="D773" s="41">
        <v>355.68004999999999</v>
      </c>
      <c r="E773" s="41">
        <v>355.68004999999999</v>
      </c>
      <c r="F773" s="41">
        <v>355.68004999999999</v>
      </c>
      <c r="G773" s="12">
        <f t="shared" si="117"/>
        <v>0</v>
      </c>
      <c r="H773" s="12">
        <f t="shared" si="118"/>
        <v>0</v>
      </c>
      <c r="I773" s="12">
        <f t="shared" si="119"/>
        <v>100</v>
      </c>
    </row>
    <row r="774" spans="1:9" ht="24" customHeight="1">
      <c r="A774" s="36" t="s">
        <v>75</v>
      </c>
      <c r="B774" s="15" t="s">
        <v>17</v>
      </c>
      <c r="C774" s="29" t="s">
        <v>640</v>
      </c>
      <c r="D774" s="41">
        <v>921.34950000000003</v>
      </c>
      <c r="E774" s="41">
        <v>921.34950000000003</v>
      </c>
      <c r="F774" s="41">
        <v>921.34950000000003</v>
      </c>
      <c r="G774" s="12">
        <f t="shared" si="117"/>
        <v>0</v>
      </c>
      <c r="H774" s="12">
        <f t="shared" si="118"/>
        <v>0</v>
      </c>
      <c r="I774" s="12">
        <f t="shared" si="119"/>
        <v>100</v>
      </c>
    </row>
    <row r="775" spans="1:9" ht="144" customHeight="1">
      <c r="A775" s="39" t="s">
        <v>828</v>
      </c>
      <c r="B775" s="15" t="s">
        <v>17</v>
      </c>
      <c r="C775" s="29" t="s">
        <v>641</v>
      </c>
      <c r="D775" s="41">
        <v>1388.10664</v>
      </c>
      <c r="E775" s="41">
        <v>1388.10664</v>
      </c>
      <c r="F775" s="41">
        <v>1388.10664</v>
      </c>
      <c r="G775" s="12">
        <f t="shared" si="117"/>
        <v>0</v>
      </c>
      <c r="H775" s="12">
        <f t="shared" si="118"/>
        <v>0</v>
      </c>
      <c r="I775" s="12">
        <f t="shared" si="119"/>
        <v>100</v>
      </c>
    </row>
    <row r="776" spans="1:9" ht="144" customHeight="1">
      <c r="A776" s="39" t="s">
        <v>828</v>
      </c>
      <c r="B776" s="15" t="s">
        <v>17</v>
      </c>
      <c r="C776" s="29" t="s">
        <v>641</v>
      </c>
      <c r="D776" s="41">
        <v>414.43220000000002</v>
      </c>
      <c r="E776" s="41">
        <v>414.43220000000002</v>
      </c>
      <c r="F776" s="41">
        <v>414.43220000000002</v>
      </c>
      <c r="G776" s="12">
        <f t="shared" si="117"/>
        <v>0</v>
      </c>
      <c r="H776" s="12">
        <f t="shared" si="118"/>
        <v>0</v>
      </c>
      <c r="I776" s="12">
        <f t="shared" si="119"/>
        <v>100</v>
      </c>
    </row>
    <row r="777" spans="1:9" s="152" customFormat="1" ht="50.25" customHeight="1">
      <c r="A777" s="231" t="s">
        <v>761</v>
      </c>
      <c r="B777" s="228"/>
      <c r="C777" s="228"/>
      <c r="D777" s="228"/>
      <c r="E777" s="228"/>
      <c r="F777" s="228"/>
      <c r="G777" s="228"/>
      <c r="H777" s="228"/>
      <c r="I777" s="228"/>
    </row>
    <row r="778" spans="1:9" s="156" customFormat="1" ht="23.25" customHeight="1">
      <c r="A778" s="138" t="s">
        <v>1</v>
      </c>
      <c r="B778" s="154"/>
      <c r="C778" s="182">
        <v>1800000000</v>
      </c>
      <c r="D778" s="183">
        <f>D780+D782+D799</f>
        <v>567468.21265</v>
      </c>
      <c r="E778" s="183">
        <f>E780+E782+E799</f>
        <v>567468.21265</v>
      </c>
      <c r="F778" s="183">
        <f>F780+F782+F799</f>
        <v>567359.36416999996</v>
      </c>
      <c r="G778" s="141">
        <f t="shared" ref="G778:G798" si="120">E778-F778</f>
        <v>108.84848000004422</v>
      </c>
      <c r="H778" s="141">
        <f t="shared" ref="H778:H783" si="121">D778-F778</f>
        <v>108.84848000004422</v>
      </c>
      <c r="I778" s="141">
        <f t="shared" ref="I778:I783" si="122">F778/D778*100</f>
        <v>99.980818576693181</v>
      </c>
    </row>
    <row r="779" spans="1:9" ht="39" customHeight="1">
      <c r="A779" s="5" t="s">
        <v>5</v>
      </c>
      <c r="B779" s="108"/>
      <c r="C779" s="117"/>
      <c r="D779" s="118"/>
      <c r="E779" s="118"/>
      <c r="F779" s="115"/>
      <c r="G779" s="118"/>
      <c r="H779" s="118"/>
      <c r="I779" s="118"/>
    </row>
    <row r="780" spans="1:9" ht="45" hidden="1" customHeight="1">
      <c r="A780" s="65" t="s">
        <v>360</v>
      </c>
      <c r="B780" s="66"/>
      <c r="C780" s="43" t="s">
        <v>361</v>
      </c>
      <c r="D780" s="62">
        <f>D781</f>
        <v>0</v>
      </c>
      <c r="E780" s="62">
        <f>E781</f>
        <v>0</v>
      </c>
      <c r="F780" s="62">
        <f>F781</f>
        <v>0</v>
      </c>
      <c r="G780" s="19">
        <f t="shared" si="120"/>
        <v>0</v>
      </c>
      <c r="H780" s="19">
        <f t="shared" si="121"/>
        <v>0</v>
      </c>
      <c r="I780" s="19" t="e">
        <f t="shared" si="122"/>
        <v>#DIV/0!</v>
      </c>
    </row>
    <row r="781" spans="1:9" ht="42.75" hidden="1" customHeight="1">
      <c r="A781" s="36" t="s">
        <v>362</v>
      </c>
      <c r="B781" s="79">
        <v>440</v>
      </c>
      <c r="C781" s="29" t="s">
        <v>363</v>
      </c>
      <c r="D781" s="41"/>
      <c r="E781" s="41"/>
      <c r="F781" s="41"/>
      <c r="G781" s="58"/>
      <c r="H781" s="58"/>
      <c r="I781" s="58"/>
    </row>
    <row r="782" spans="1:9" s="149" customFormat="1" ht="55.5" customHeight="1">
      <c r="A782" s="144" t="s">
        <v>55</v>
      </c>
      <c r="B782" s="145"/>
      <c r="C782" s="145" t="s">
        <v>218</v>
      </c>
      <c r="D782" s="147">
        <f>SUM(D783:D798)</f>
        <v>39108.612650000003</v>
      </c>
      <c r="E782" s="147">
        <f>SUM(E783:E798)</f>
        <v>39108.612650000003</v>
      </c>
      <c r="F782" s="147">
        <f>SUM(F783:F798)</f>
        <v>38999.764170000002</v>
      </c>
      <c r="G782" s="147">
        <f t="shared" si="120"/>
        <v>108.84848000000056</v>
      </c>
      <c r="H782" s="147">
        <f t="shared" si="121"/>
        <v>108.84848000000056</v>
      </c>
      <c r="I782" s="147">
        <f t="shared" si="122"/>
        <v>99.721676447655824</v>
      </c>
    </row>
    <row r="783" spans="1:9" ht="24.75" customHeight="1">
      <c r="A783" s="36" t="s">
        <v>61</v>
      </c>
      <c r="B783" s="15" t="s">
        <v>43</v>
      </c>
      <c r="C783" s="29" t="s">
        <v>211</v>
      </c>
      <c r="D783" s="41">
        <v>26727.04981</v>
      </c>
      <c r="E783" s="41">
        <v>26727.04981</v>
      </c>
      <c r="F783" s="41">
        <v>26643.478230000001</v>
      </c>
      <c r="G783" s="12">
        <f t="shared" si="120"/>
        <v>83.571579999999813</v>
      </c>
      <c r="H783" s="12">
        <f t="shared" si="121"/>
        <v>83.571579999999813</v>
      </c>
      <c r="I783" s="12">
        <f t="shared" si="122"/>
        <v>99.687314609752661</v>
      </c>
    </row>
    <row r="784" spans="1:9" ht="24.75" customHeight="1">
      <c r="A784" s="36" t="s">
        <v>61</v>
      </c>
      <c r="B784" s="15" t="s">
        <v>43</v>
      </c>
      <c r="C784" s="29" t="s">
        <v>211</v>
      </c>
      <c r="D784" s="41">
        <v>6999.7171500000004</v>
      </c>
      <c r="E784" s="41">
        <v>6999.7171500000004</v>
      </c>
      <c r="F784" s="41">
        <v>6987.2311499999996</v>
      </c>
      <c r="G784" s="12">
        <f t="shared" si="120"/>
        <v>12.486000000000786</v>
      </c>
      <c r="H784" s="12">
        <f t="shared" ref="H784:H801" si="123">D784-F784</f>
        <v>12.486000000000786</v>
      </c>
      <c r="I784" s="12">
        <f t="shared" ref="I784:I801" si="124">F784/D784*100</f>
        <v>99.821621363657513</v>
      </c>
    </row>
    <row r="785" spans="1:9" ht="36" customHeight="1">
      <c r="A785" s="36" t="s">
        <v>63</v>
      </c>
      <c r="B785" s="15" t="s">
        <v>43</v>
      </c>
      <c r="C785" s="29" t="s">
        <v>212</v>
      </c>
      <c r="D785" s="41">
        <v>550.60874999999999</v>
      </c>
      <c r="E785" s="41">
        <v>550.60874999999999</v>
      </c>
      <c r="F785" s="41">
        <v>550.60874999999999</v>
      </c>
      <c r="G785" s="12">
        <f t="shared" si="120"/>
        <v>0</v>
      </c>
      <c r="H785" s="12">
        <f t="shared" si="123"/>
        <v>0</v>
      </c>
      <c r="I785" s="12">
        <f t="shared" si="124"/>
        <v>100</v>
      </c>
    </row>
    <row r="786" spans="1:9" ht="24.75" customHeight="1">
      <c r="A786" s="36" t="s">
        <v>45</v>
      </c>
      <c r="B786" s="15" t="s">
        <v>43</v>
      </c>
      <c r="C786" s="29" t="s">
        <v>213</v>
      </c>
      <c r="D786" s="41">
        <v>124.059</v>
      </c>
      <c r="E786" s="41">
        <v>124.059</v>
      </c>
      <c r="F786" s="41">
        <v>122.929</v>
      </c>
      <c r="G786" s="12">
        <f t="shared" si="120"/>
        <v>1.1299999999999955</v>
      </c>
      <c r="H786" s="12">
        <f t="shared" si="123"/>
        <v>1.1299999999999955</v>
      </c>
      <c r="I786" s="12">
        <f t="shared" si="124"/>
        <v>99.089143069023606</v>
      </c>
    </row>
    <row r="787" spans="1:9" ht="46.5" customHeight="1">
      <c r="A787" s="36" t="s">
        <v>537</v>
      </c>
      <c r="B787" s="15" t="s">
        <v>43</v>
      </c>
      <c r="C787" s="29" t="s">
        <v>642</v>
      </c>
      <c r="D787" s="41">
        <v>15.97</v>
      </c>
      <c r="E787" s="41">
        <v>15.97</v>
      </c>
      <c r="F787" s="41">
        <v>15.97</v>
      </c>
      <c r="G787" s="12">
        <f t="shared" si="120"/>
        <v>0</v>
      </c>
      <c r="H787" s="12">
        <f t="shared" si="123"/>
        <v>0</v>
      </c>
      <c r="I787" s="12">
        <f t="shared" si="124"/>
        <v>100</v>
      </c>
    </row>
    <row r="788" spans="1:9" ht="46.5" customHeight="1">
      <c r="A788" s="36" t="s">
        <v>537</v>
      </c>
      <c r="B788" s="15" t="s">
        <v>43</v>
      </c>
      <c r="C788" s="29" t="s">
        <v>642</v>
      </c>
      <c r="D788" s="41">
        <v>15</v>
      </c>
      <c r="E788" s="41">
        <v>15</v>
      </c>
      <c r="F788" s="41">
        <v>15</v>
      </c>
      <c r="G788" s="12">
        <f t="shared" si="120"/>
        <v>0</v>
      </c>
      <c r="H788" s="12">
        <f t="shared" si="123"/>
        <v>0</v>
      </c>
      <c r="I788" s="12">
        <f t="shared" si="124"/>
        <v>100</v>
      </c>
    </row>
    <row r="789" spans="1:9" ht="30.75" customHeight="1">
      <c r="A789" s="36" t="s">
        <v>65</v>
      </c>
      <c r="B789" s="15" t="s">
        <v>43</v>
      </c>
      <c r="C789" s="29" t="s">
        <v>214</v>
      </c>
      <c r="D789" s="41">
        <v>471.88751999999999</v>
      </c>
      <c r="E789" s="41">
        <v>471.88751999999999</v>
      </c>
      <c r="F789" s="41">
        <v>460.71152000000001</v>
      </c>
      <c r="G789" s="12">
        <f t="shared" si="120"/>
        <v>11.175999999999988</v>
      </c>
      <c r="H789" s="12">
        <f t="shared" si="123"/>
        <v>11.175999999999988</v>
      </c>
      <c r="I789" s="12">
        <f t="shared" si="124"/>
        <v>97.631638997361065</v>
      </c>
    </row>
    <row r="790" spans="1:9" ht="30.75" customHeight="1">
      <c r="A790" s="36" t="s">
        <v>67</v>
      </c>
      <c r="B790" s="15" t="s">
        <v>43</v>
      </c>
      <c r="C790" s="29" t="s">
        <v>1205</v>
      </c>
      <c r="D790" s="41">
        <v>11</v>
      </c>
      <c r="E790" s="41">
        <v>11</v>
      </c>
      <c r="F790" s="41">
        <v>11</v>
      </c>
      <c r="G790" s="12">
        <f t="shared" si="120"/>
        <v>0</v>
      </c>
      <c r="H790" s="12">
        <f t="shared" si="123"/>
        <v>0</v>
      </c>
      <c r="I790" s="12">
        <f t="shared" si="124"/>
        <v>100</v>
      </c>
    </row>
    <row r="791" spans="1:9" ht="30.75" customHeight="1">
      <c r="A791" s="36" t="s">
        <v>380</v>
      </c>
      <c r="B791" s="15" t="s">
        <v>43</v>
      </c>
      <c r="C791" s="29" t="s">
        <v>424</v>
      </c>
      <c r="D791" s="41">
        <v>85.381439999999998</v>
      </c>
      <c r="E791" s="41">
        <v>85.381439999999998</v>
      </c>
      <c r="F791" s="41">
        <v>85.164140000000003</v>
      </c>
      <c r="G791" s="12">
        <f t="shared" si="120"/>
        <v>0.2172999999999945</v>
      </c>
      <c r="H791" s="12">
        <f t="shared" si="123"/>
        <v>0.2172999999999945</v>
      </c>
      <c r="I791" s="12">
        <f t="shared" si="124"/>
        <v>99.745495039671397</v>
      </c>
    </row>
    <row r="792" spans="1:9" ht="30.75" customHeight="1">
      <c r="A792" s="36" t="s">
        <v>71</v>
      </c>
      <c r="B792" s="15" t="s">
        <v>43</v>
      </c>
      <c r="C792" s="29" t="s">
        <v>215</v>
      </c>
      <c r="D792" s="41">
        <v>693.60104000000001</v>
      </c>
      <c r="E792" s="41">
        <v>693.60104000000001</v>
      </c>
      <c r="F792" s="41">
        <v>693.34604000000002</v>
      </c>
      <c r="G792" s="12">
        <f t="shared" si="120"/>
        <v>0.25499999999999545</v>
      </c>
      <c r="H792" s="12">
        <f t="shared" si="123"/>
        <v>0.25499999999999545</v>
      </c>
      <c r="I792" s="12">
        <f t="shared" si="124"/>
        <v>99.963235349243419</v>
      </c>
    </row>
    <row r="793" spans="1:9" ht="30.75" customHeight="1">
      <c r="A793" s="36" t="s">
        <v>71</v>
      </c>
      <c r="B793" s="15" t="s">
        <v>43</v>
      </c>
      <c r="C793" s="29" t="s">
        <v>215</v>
      </c>
      <c r="D793" s="41">
        <v>0.5</v>
      </c>
      <c r="E793" s="41">
        <v>0.5</v>
      </c>
      <c r="F793" s="41">
        <v>0.5</v>
      </c>
      <c r="G793" s="12">
        <f t="shared" si="120"/>
        <v>0</v>
      </c>
      <c r="H793" s="12">
        <f t="shared" si="123"/>
        <v>0</v>
      </c>
      <c r="I793" s="12">
        <f t="shared" si="124"/>
        <v>100</v>
      </c>
    </row>
    <row r="794" spans="1:9" ht="30.75" customHeight="1">
      <c r="A794" s="36" t="s">
        <v>71</v>
      </c>
      <c r="B794" s="15" t="s">
        <v>43</v>
      </c>
      <c r="C794" s="29" t="s">
        <v>215</v>
      </c>
      <c r="D794" s="41">
        <v>2.74003</v>
      </c>
      <c r="E794" s="41">
        <v>2.74003</v>
      </c>
      <c r="F794" s="41">
        <v>2.74003</v>
      </c>
      <c r="G794" s="12">
        <f t="shared" si="120"/>
        <v>0</v>
      </c>
      <c r="H794" s="12">
        <f t="shared" si="123"/>
        <v>0</v>
      </c>
      <c r="I794" s="12">
        <f t="shared" si="124"/>
        <v>100</v>
      </c>
    </row>
    <row r="795" spans="1:9" ht="29.25" customHeight="1">
      <c r="A795" s="36" t="s">
        <v>73</v>
      </c>
      <c r="B795" s="15" t="s">
        <v>43</v>
      </c>
      <c r="C795" s="29" t="s">
        <v>216</v>
      </c>
      <c r="D795" s="41">
        <v>505.27699999999999</v>
      </c>
      <c r="E795" s="41">
        <v>505.27699999999999</v>
      </c>
      <c r="F795" s="41">
        <v>505.27699999999999</v>
      </c>
      <c r="G795" s="12">
        <f t="shared" si="120"/>
        <v>0</v>
      </c>
      <c r="H795" s="12">
        <f t="shared" si="123"/>
        <v>0</v>
      </c>
      <c r="I795" s="12">
        <f t="shared" si="124"/>
        <v>100</v>
      </c>
    </row>
    <row r="796" spans="1:9" ht="39.75" customHeight="1">
      <c r="A796" s="36" t="s">
        <v>75</v>
      </c>
      <c r="B796" s="15" t="s">
        <v>43</v>
      </c>
      <c r="C796" s="29" t="s">
        <v>217</v>
      </c>
      <c r="D796" s="41">
        <v>848.97114999999997</v>
      </c>
      <c r="E796" s="41">
        <v>848.97114999999997</v>
      </c>
      <c r="F796" s="41">
        <v>848.95854999999995</v>
      </c>
      <c r="G796" s="12">
        <f t="shared" si="120"/>
        <v>1.2600000000020373E-2</v>
      </c>
      <c r="H796" s="12">
        <f t="shared" si="123"/>
        <v>1.2600000000020373E-2</v>
      </c>
      <c r="I796" s="12">
        <f t="shared" si="124"/>
        <v>99.998515850626958</v>
      </c>
    </row>
    <row r="797" spans="1:9" ht="132.75" customHeight="1">
      <c r="A797" s="39" t="s">
        <v>828</v>
      </c>
      <c r="B797" s="15" t="s">
        <v>43</v>
      </c>
      <c r="C797" s="29" t="s">
        <v>643</v>
      </c>
      <c r="D797" s="41">
        <v>1599.9367999999999</v>
      </c>
      <c r="E797" s="41">
        <v>1599.9367999999999</v>
      </c>
      <c r="F797" s="41">
        <v>1599.9367999999999</v>
      </c>
      <c r="G797" s="12">
        <f t="shared" si="120"/>
        <v>0</v>
      </c>
      <c r="H797" s="12">
        <f t="shared" si="123"/>
        <v>0</v>
      </c>
      <c r="I797" s="12">
        <f t="shared" si="124"/>
        <v>100</v>
      </c>
    </row>
    <row r="798" spans="1:9" ht="112.5" customHeight="1">
      <c r="A798" s="39" t="s">
        <v>828</v>
      </c>
      <c r="B798" s="15" t="s">
        <v>43</v>
      </c>
      <c r="C798" s="29" t="s">
        <v>643</v>
      </c>
      <c r="D798" s="41">
        <v>456.91296</v>
      </c>
      <c r="E798" s="41">
        <v>456.91296</v>
      </c>
      <c r="F798" s="41">
        <v>456.91296</v>
      </c>
      <c r="G798" s="12">
        <f t="shared" si="120"/>
        <v>0</v>
      </c>
      <c r="H798" s="12">
        <f t="shared" si="123"/>
        <v>0</v>
      </c>
      <c r="I798" s="12">
        <f t="shared" si="124"/>
        <v>100</v>
      </c>
    </row>
    <row r="799" spans="1:9" s="156" customFormat="1" ht="45.75" customHeight="1">
      <c r="A799" s="169" t="s">
        <v>733</v>
      </c>
      <c r="B799" s="193"/>
      <c r="C799" s="189" t="s">
        <v>734</v>
      </c>
      <c r="D799" s="159">
        <f t="shared" ref="D799:E799" si="125">SUM(D800:D801)</f>
        <v>528359.6</v>
      </c>
      <c r="E799" s="159">
        <f t="shared" si="125"/>
        <v>528359.6</v>
      </c>
      <c r="F799" s="159">
        <f>SUM(F800:F801)</f>
        <v>528359.6</v>
      </c>
      <c r="G799" s="147">
        <f t="shared" ref="G799:G801" si="126">E799-F799</f>
        <v>0</v>
      </c>
      <c r="H799" s="147">
        <f t="shared" si="123"/>
        <v>0</v>
      </c>
      <c r="I799" s="147">
        <f t="shared" si="124"/>
        <v>100</v>
      </c>
    </row>
    <row r="800" spans="1:9" s="156" customFormat="1" ht="84" customHeight="1">
      <c r="A800" s="36" t="s">
        <v>1206</v>
      </c>
      <c r="B800" s="206">
        <v>440</v>
      </c>
      <c r="C800" s="29" t="s">
        <v>735</v>
      </c>
      <c r="D800" s="41">
        <v>525359.6</v>
      </c>
      <c r="E800" s="41">
        <v>525359.6</v>
      </c>
      <c r="F800" s="41">
        <v>525359.6</v>
      </c>
      <c r="G800" s="199">
        <f t="shared" si="126"/>
        <v>0</v>
      </c>
      <c r="H800" s="199">
        <f t="shared" si="123"/>
        <v>0</v>
      </c>
      <c r="I800" s="199">
        <f t="shared" si="124"/>
        <v>100</v>
      </c>
    </row>
    <row r="801" spans="1:9" ht="112.5" customHeight="1">
      <c r="A801" s="39" t="s">
        <v>1207</v>
      </c>
      <c r="B801" s="37">
        <v>440</v>
      </c>
      <c r="C801" s="29" t="s">
        <v>1208</v>
      </c>
      <c r="D801" s="41">
        <v>3000</v>
      </c>
      <c r="E801" s="41">
        <v>3000</v>
      </c>
      <c r="F801" s="41">
        <v>3000</v>
      </c>
      <c r="G801" s="13">
        <f t="shared" si="126"/>
        <v>0</v>
      </c>
      <c r="H801" s="13">
        <f t="shared" si="123"/>
        <v>0</v>
      </c>
      <c r="I801" s="13">
        <f t="shared" si="124"/>
        <v>100</v>
      </c>
    </row>
    <row r="802" spans="1:9" s="152" customFormat="1" ht="46.5" customHeight="1">
      <c r="A802" s="225" t="s">
        <v>762</v>
      </c>
      <c r="B802" s="226"/>
      <c r="C802" s="226"/>
      <c r="D802" s="226"/>
      <c r="E802" s="226"/>
      <c r="F802" s="226"/>
      <c r="G802" s="226"/>
      <c r="H802" s="226"/>
      <c r="I802" s="226"/>
    </row>
    <row r="803" spans="1:9" s="156" customFormat="1" ht="32.25" customHeight="1">
      <c r="A803" s="138" t="s">
        <v>1</v>
      </c>
      <c r="B803" s="194"/>
      <c r="C803" s="182">
        <v>2000000000</v>
      </c>
      <c r="D803" s="183">
        <f>D805</f>
        <v>34990.447129999993</v>
      </c>
      <c r="E803" s="183">
        <f>E805</f>
        <v>34990.447129999993</v>
      </c>
      <c r="F803" s="142">
        <f>F805</f>
        <v>34372.902150000002</v>
      </c>
      <c r="G803" s="141">
        <f t="shared" ref="G803:G828" si="127">E803-F803</f>
        <v>617.54497999999148</v>
      </c>
      <c r="H803" s="141">
        <f t="shared" ref="H803:H828" si="128">D803-F803</f>
        <v>617.54497999999148</v>
      </c>
      <c r="I803" s="141">
        <f t="shared" ref="I803:I828" si="129">F803/D803*100</f>
        <v>98.235104062244119</v>
      </c>
    </row>
    <row r="804" spans="1:9" ht="30" customHeight="1">
      <c r="A804" s="5" t="s">
        <v>5</v>
      </c>
      <c r="B804" s="24"/>
      <c r="C804" s="25"/>
      <c r="D804" s="26"/>
      <c r="E804" s="26"/>
      <c r="F804" s="58"/>
      <c r="G804" s="26"/>
      <c r="H804" s="26"/>
      <c r="I804" s="26"/>
    </row>
    <row r="805" spans="1:9" s="149" customFormat="1" ht="102.75" customHeight="1">
      <c r="A805" s="144" t="s">
        <v>35</v>
      </c>
      <c r="B805" s="168"/>
      <c r="C805" s="178">
        <v>2010000000</v>
      </c>
      <c r="D805" s="147">
        <f>SUM(D806:D828)</f>
        <v>34990.447129999993</v>
      </c>
      <c r="E805" s="147">
        <f>SUM(E806:E828)</f>
        <v>34990.447129999993</v>
      </c>
      <c r="F805" s="147">
        <f>SUM(F806:F828)</f>
        <v>34372.902150000002</v>
      </c>
      <c r="G805" s="147">
        <f>SUM(G806:G828)</f>
        <v>617.5449799999991</v>
      </c>
      <c r="H805" s="147">
        <f t="shared" si="128"/>
        <v>617.54497999999148</v>
      </c>
      <c r="I805" s="147">
        <f t="shared" si="129"/>
        <v>98.235104062244119</v>
      </c>
    </row>
    <row r="806" spans="1:9" ht="58.5" customHeight="1">
      <c r="A806" s="36" t="s">
        <v>1209</v>
      </c>
      <c r="B806" s="11" t="s">
        <v>17</v>
      </c>
      <c r="C806" s="29" t="s">
        <v>1211</v>
      </c>
      <c r="D806" s="41">
        <v>1159.9086</v>
      </c>
      <c r="E806" s="41">
        <v>1159.9086</v>
      </c>
      <c r="F806" s="41">
        <v>1159.9086</v>
      </c>
      <c r="G806" s="12">
        <f t="shared" si="127"/>
        <v>0</v>
      </c>
      <c r="H806" s="12">
        <f t="shared" si="128"/>
        <v>0</v>
      </c>
      <c r="I806" s="12">
        <f t="shared" si="129"/>
        <v>100</v>
      </c>
    </row>
    <row r="807" spans="1:9" ht="97.5" customHeight="1">
      <c r="A807" s="39" t="s">
        <v>1210</v>
      </c>
      <c r="B807" s="11" t="s">
        <v>17</v>
      </c>
      <c r="C807" s="29" t="s">
        <v>1212</v>
      </c>
      <c r="D807" s="41">
        <v>125</v>
      </c>
      <c r="E807" s="41">
        <v>125</v>
      </c>
      <c r="F807" s="41">
        <v>125</v>
      </c>
      <c r="G807" s="12">
        <f t="shared" si="127"/>
        <v>0</v>
      </c>
      <c r="H807" s="12">
        <f t="shared" si="128"/>
        <v>0</v>
      </c>
      <c r="I807" s="12">
        <f t="shared" si="129"/>
        <v>100</v>
      </c>
    </row>
    <row r="808" spans="1:9" ht="50.25" customHeight="1">
      <c r="A808" s="36" t="s">
        <v>364</v>
      </c>
      <c r="B808" s="11" t="s">
        <v>17</v>
      </c>
      <c r="C808" s="29" t="s">
        <v>219</v>
      </c>
      <c r="D808" s="41">
        <v>1360</v>
      </c>
      <c r="E808" s="41">
        <v>1360</v>
      </c>
      <c r="F808" s="41">
        <v>1360</v>
      </c>
      <c r="G808" s="12">
        <f t="shared" si="127"/>
        <v>0</v>
      </c>
      <c r="H808" s="12">
        <f t="shared" si="128"/>
        <v>0</v>
      </c>
      <c r="I808" s="12">
        <f t="shared" si="129"/>
        <v>100</v>
      </c>
    </row>
    <row r="809" spans="1:9" ht="60.75" customHeight="1">
      <c r="A809" s="36" t="s">
        <v>365</v>
      </c>
      <c r="B809" s="11" t="s">
        <v>17</v>
      </c>
      <c r="C809" s="29" t="s">
        <v>220</v>
      </c>
      <c r="D809" s="41">
        <v>375</v>
      </c>
      <c r="E809" s="41">
        <v>375</v>
      </c>
      <c r="F809" s="41">
        <v>375</v>
      </c>
      <c r="G809" s="12">
        <f t="shared" si="127"/>
        <v>0</v>
      </c>
      <c r="H809" s="12">
        <f t="shared" si="128"/>
        <v>0</v>
      </c>
      <c r="I809" s="12">
        <f t="shared" si="129"/>
        <v>100</v>
      </c>
    </row>
    <row r="810" spans="1:9" ht="36" customHeight="1">
      <c r="A810" s="36" t="s">
        <v>61</v>
      </c>
      <c r="B810" s="11" t="s">
        <v>17</v>
      </c>
      <c r="C810" s="29" t="s">
        <v>221</v>
      </c>
      <c r="D810" s="41">
        <v>17646.20736</v>
      </c>
      <c r="E810" s="41">
        <v>17646.20736</v>
      </c>
      <c r="F810" s="41">
        <v>17478.060860000001</v>
      </c>
      <c r="G810" s="12">
        <f t="shared" si="127"/>
        <v>168.14649999999892</v>
      </c>
      <c r="H810" s="12">
        <f t="shared" si="128"/>
        <v>168.14649999999892</v>
      </c>
      <c r="I810" s="12">
        <f t="shared" si="129"/>
        <v>99.04712385744061</v>
      </c>
    </row>
    <row r="811" spans="1:9" ht="34.5" customHeight="1">
      <c r="A811" s="36" t="s">
        <v>61</v>
      </c>
      <c r="B811" s="11" t="s">
        <v>17</v>
      </c>
      <c r="C811" s="29" t="s">
        <v>221</v>
      </c>
      <c r="D811" s="41">
        <v>5329.1544800000001</v>
      </c>
      <c r="E811" s="41">
        <v>5329.1544800000001</v>
      </c>
      <c r="F811" s="41">
        <v>5077.48128</v>
      </c>
      <c r="G811" s="12">
        <f t="shared" si="127"/>
        <v>251.67320000000018</v>
      </c>
      <c r="H811" s="12">
        <f t="shared" si="128"/>
        <v>251.67320000000018</v>
      </c>
      <c r="I811" s="12">
        <f t="shared" si="129"/>
        <v>95.277427198920307</v>
      </c>
    </row>
    <row r="812" spans="1:9" ht="47.25" customHeight="1">
      <c r="A812" s="36" t="s">
        <v>63</v>
      </c>
      <c r="B812" s="11" t="s">
        <v>17</v>
      </c>
      <c r="C812" s="29" t="s">
        <v>222</v>
      </c>
      <c r="D812" s="41">
        <v>337.31698</v>
      </c>
      <c r="E812" s="41">
        <v>337.31698</v>
      </c>
      <c r="F812" s="41">
        <v>337.31698</v>
      </c>
      <c r="G812" s="12">
        <f t="shared" si="127"/>
        <v>0</v>
      </c>
      <c r="H812" s="12">
        <f t="shared" si="128"/>
        <v>0</v>
      </c>
      <c r="I812" s="12">
        <f t="shared" si="129"/>
        <v>100</v>
      </c>
    </row>
    <row r="813" spans="1:9" ht="106.5" customHeight="1">
      <c r="A813" s="36" t="s">
        <v>810</v>
      </c>
      <c r="B813" s="11" t="s">
        <v>17</v>
      </c>
      <c r="C813" s="29" t="s">
        <v>644</v>
      </c>
      <c r="D813" s="41">
        <v>281.13988999999998</v>
      </c>
      <c r="E813" s="41">
        <v>281.13988999999998</v>
      </c>
      <c r="F813" s="41">
        <v>248.10328999999999</v>
      </c>
      <c r="G813" s="12">
        <f t="shared" si="127"/>
        <v>33.036599999999993</v>
      </c>
      <c r="H813" s="12">
        <f t="shared" si="128"/>
        <v>33.036599999999993</v>
      </c>
      <c r="I813" s="12">
        <f t="shared" si="129"/>
        <v>88.249052811395785</v>
      </c>
    </row>
    <row r="814" spans="1:9" ht="94.5" customHeight="1">
      <c r="A814" s="36" t="s">
        <v>810</v>
      </c>
      <c r="B814" s="11" t="s">
        <v>17</v>
      </c>
      <c r="C814" s="29" t="s">
        <v>644</v>
      </c>
      <c r="D814" s="41">
        <v>90.542810000000003</v>
      </c>
      <c r="E814" s="41">
        <v>90.542810000000003</v>
      </c>
      <c r="F814" s="41">
        <v>84.092240000000004</v>
      </c>
      <c r="G814" s="12">
        <f t="shared" si="127"/>
        <v>6.450569999999999</v>
      </c>
      <c r="H814" s="12">
        <f t="shared" si="128"/>
        <v>6.450569999999999</v>
      </c>
      <c r="I814" s="12">
        <f t="shared" si="129"/>
        <v>92.875668426902152</v>
      </c>
    </row>
    <row r="815" spans="1:9" ht="34.5" customHeight="1">
      <c r="A815" s="36" t="s">
        <v>45</v>
      </c>
      <c r="B815" s="11" t="s">
        <v>17</v>
      </c>
      <c r="C815" s="29" t="s">
        <v>223</v>
      </c>
      <c r="D815" s="41">
        <v>56.51</v>
      </c>
      <c r="E815" s="41">
        <v>56.51</v>
      </c>
      <c r="F815" s="41">
        <v>56.51</v>
      </c>
      <c r="G815" s="12">
        <f t="shared" si="127"/>
        <v>0</v>
      </c>
      <c r="H815" s="12">
        <f t="shared" si="128"/>
        <v>0</v>
      </c>
      <c r="I815" s="12">
        <f t="shared" si="129"/>
        <v>100</v>
      </c>
    </row>
    <row r="816" spans="1:9" ht="36.75" customHeight="1">
      <c r="A816" s="36" t="s">
        <v>65</v>
      </c>
      <c r="B816" s="11" t="s">
        <v>17</v>
      </c>
      <c r="C816" s="29" t="s">
        <v>224</v>
      </c>
      <c r="D816" s="41">
        <v>360.2</v>
      </c>
      <c r="E816" s="41">
        <v>360.2</v>
      </c>
      <c r="F816" s="41">
        <v>335.30099999999999</v>
      </c>
      <c r="G816" s="12">
        <f t="shared" si="127"/>
        <v>24.899000000000001</v>
      </c>
      <c r="H816" s="12">
        <f t="shared" si="128"/>
        <v>24.899000000000001</v>
      </c>
      <c r="I816" s="12">
        <f t="shared" si="129"/>
        <v>93.087451415880068</v>
      </c>
    </row>
    <row r="817" spans="1:9" ht="36.75" customHeight="1">
      <c r="A817" s="36" t="s">
        <v>67</v>
      </c>
      <c r="B817" s="11" t="s">
        <v>17</v>
      </c>
      <c r="C817" s="29" t="s">
        <v>225</v>
      </c>
      <c r="D817" s="41">
        <v>2.3519999999999999</v>
      </c>
      <c r="E817" s="41">
        <v>2.3519999999999999</v>
      </c>
      <c r="F817" s="41">
        <v>2.3519999999999999</v>
      </c>
      <c r="G817" s="12">
        <f t="shared" si="127"/>
        <v>0</v>
      </c>
      <c r="H817" s="12">
        <f t="shared" si="128"/>
        <v>0</v>
      </c>
      <c r="I817" s="12">
        <f t="shared" si="129"/>
        <v>100</v>
      </c>
    </row>
    <row r="818" spans="1:9" ht="36.75" customHeight="1">
      <c r="A818" s="36" t="s">
        <v>67</v>
      </c>
      <c r="B818" s="11" t="s">
        <v>17</v>
      </c>
      <c r="C818" s="29" t="s">
        <v>225</v>
      </c>
      <c r="D818" s="41">
        <v>56.18</v>
      </c>
      <c r="E818" s="41">
        <v>56.18</v>
      </c>
      <c r="F818" s="41">
        <v>56.18</v>
      </c>
      <c r="G818" s="12">
        <f t="shared" si="127"/>
        <v>0</v>
      </c>
      <c r="H818" s="12">
        <f t="shared" si="128"/>
        <v>0</v>
      </c>
      <c r="I818" s="12">
        <f t="shared" si="129"/>
        <v>100</v>
      </c>
    </row>
    <row r="819" spans="1:9" ht="36.75" customHeight="1">
      <c r="A819" s="36" t="s">
        <v>69</v>
      </c>
      <c r="B819" s="11" t="s">
        <v>17</v>
      </c>
      <c r="C819" s="29" t="s">
        <v>226</v>
      </c>
      <c r="D819" s="41">
        <v>96.12</v>
      </c>
      <c r="E819" s="41">
        <v>96.12</v>
      </c>
      <c r="F819" s="41">
        <v>59.138829999999999</v>
      </c>
      <c r="G819" s="12">
        <f t="shared" si="127"/>
        <v>36.981170000000006</v>
      </c>
      <c r="H819" s="12">
        <f t="shared" si="128"/>
        <v>36.981170000000006</v>
      </c>
      <c r="I819" s="12">
        <f t="shared" si="129"/>
        <v>61.526040366208903</v>
      </c>
    </row>
    <row r="820" spans="1:9" ht="36.75" customHeight="1">
      <c r="A820" s="36" t="s">
        <v>69</v>
      </c>
      <c r="B820" s="11" t="s">
        <v>17</v>
      </c>
      <c r="C820" s="29" t="s">
        <v>226</v>
      </c>
      <c r="D820" s="41">
        <v>452.61360000000002</v>
      </c>
      <c r="E820" s="41">
        <v>452.61360000000002</v>
      </c>
      <c r="F820" s="41">
        <v>397.71424999999999</v>
      </c>
      <c r="G820" s="12">
        <f t="shared" si="127"/>
        <v>54.899350000000027</v>
      </c>
      <c r="H820" s="12">
        <f t="shared" si="128"/>
        <v>54.899350000000027</v>
      </c>
      <c r="I820" s="12">
        <f t="shared" si="129"/>
        <v>87.870592045842187</v>
      </c>
    </row>
    <row r="821" spans="1:9" ht="36.75" customHeight="1">
      <c r="A821" s="36" t="s">
        <v>380</v>
      </c>
      <c r="B821" s="11" t="s">
        <v>17</v>
      </c>
      <c r="C821" s="29" t="s">
        <v>425</v>
      </c>
      <c r="D821" s="41">
        <v>200.41141999999999</v>
      </c>
      <c r="E821" s="41">
        <v>200.41141999999999</v>
      </c>
      <c r="F821" s="41">
        <v>192.24633</v>
      </c>
      <c r="G821" s="12">
        <f t="shared" si="127"/>
        <v>8.1650899999999922</v>
      </c>
      <c r="H821" s="12">
        <f t="shared" si="128"/>
        <v>8.1650899999999922</v>
      </c>
      <c r="I821" s="12">
        <f t="shared" si="129"/>
        <v>95.92583596284085</v>
      </c>
    </row>
    <row r="822" spans="1:9" ht="36.75" customHeight="1">
      <c r="A822" s="36" t="s">
        <v>71</v>
      </c>
      <c r="B822" s="11" t="s">
        <v>17</v>
      </c>
      <c r="C822" s="29" t="s">
        <v>227</v>
      </c>
      <c r="D822" s="41">
        <v>8.6029999999999998</v>
      </c>
      <c r="E822" s="41">
        <v>8.6029999999999998</v>
      </c>
      <c r="F822" s="41">
        <v>8.6029999999999998</v>
      </c>
      <c r="G822" s="12">
        <f t="shared" si="127"/>
        <v>0</v>
      </c>
      <c r="H822" s="12">
        <f t="shared" si="128"/>
        <v>0</v>
      </c>
      <c r="I822" s="12">
        <f t="shared" si="129"/>
        <v>100</v>
      </c>
    </row>
    <row r="823" spans="1:9" ht="36.75" customHeight="1">
      <c r="A823" s="36" t="s">
        <v>71</v>
      </c>
      <c r="B823" s="11" t="s">
        <v>17</v>
      </c>
      <c r="C823" s="29" t="s">
        <v>227</v>
      </c>
      <c r="D823" s="41">
        <v>877.60410000000002</v>
      </c>
      <c r="E823" s="41">
        <v>877.60410000000002</v>
      </c>
      <c r="F823" s="41">
        <v>864.80510000000004</v>
      </c>
      <c r="G823" s="12">
        <f t="shared" si="127"/>
        <v>12.798999999999978</v>
      </c>
      <c r="H823" s="12">
        <f t="shared" si="128"/>
        <v>12.798999999999978</v>
      </c>
      <c r="I823" s="12">
        <f t="shared" si="129"/>
        <v>98.541597515326103</v>
      </c>
    </row>
    <row r="824" spans="1:9" ht="36.75" customHeight="1">
      <c r="A824" s="36" t="s">
        <v>71</v>
      </c>
      <c r="B824" s="11" t="s">
        <v>17</v>
      </c>
      <c r="C824" s="29" t="s">
        <v>227</v>
      </c>
      <c r="D824" s="41">
        <v>2.85</v>
      </c>
      <c r="E824" s="41">
        <v>2.85</v>
      </c>
      <c r="F824" s="41">
        <v>2.85</v>
      </c>
      <c r="G824" s="12">
        <f t="shared" si="127"/>
        <v>0</v>
      </c>
      <c r="H824" s="12">
        <f t="shared" si="128"/>
        <v>0</v>
      </c>
      <c r="I824" s="12">
        <f t="shared" si="129"/>
        <v>100</v>
      </c>
    </row>
    <row r="825" spans="1:9" ht="36.75" customHeight="1">
      <c r="A825" s="36" t="s">
        <v>73</v>
      </c>
      <c r="B825" s="11" t="s">
        <v>17</v>
      </c>
      <c r="C825" s="29" t="s">
        <v>366</v>
      </c>
      <c r="D825" s="41">
        <v>1405</v>
      </c>
      <c r="E825" s="41">
        <v>1405</v>
      </c>
      <c r="F825" s="41">
        <v>1384.508</v>
      </c>
      <c r="G825" s="12">
        <f t="shared" si="127"/>
        <v>20.491999999999962</v>
      </c>
      <c r="H825" s="12">
        <f t="shared" si="128"/>
        <v>20.491999999999962</v>
      </c>
      <c r="I825" s="12">
        <f t="shared" si="129"/>
        <v>98.541494661921718</v>
      </c>
    </row>
    <row r="826" spans="1:9" ht="36.75" customHeight="1">
      <c r="A826" s="36" t="s">
        <v>75</v>
      </c>
      <c r="B826" s="11" t="s">
        <v>17</v>
      </c>
      <c r="C826" s="29" t="s">
        <v>367</v>
      </c>
      <c r="D826" s="41">
        <v>3080.8286499999999</v>
      </c>
      <c r="E826" s="41">
        <v>3080.8286499999999</v>
      </c>
      <c r="F826" s="41">
        <v>3080.8261499999999</v>
      </c>
      <c r="G826" s="12">
        <f t="shared" si="127"/>
        <v>2.5000000000545697E-3</v>
      </c>
      <c r="H826" s="12">
        <f t="shared" si="128"/>
        <v>2.5000000000545697E-3</v>
      </c>
      <c r="I826" s="12">
        <f t="shared" si="129"/>
        <v>99.999918853000807</v>
      </c>
    </row>
    <row r="827" spans="1:9" ht="129" customHeight="1">
      <c r="A827" s="39" t="s">
        <v>828</v>
      </c>
      <c r="B827" s="11" t="s">
        <v>17</v>
      </c>
      <c r="C827" s="29" t="s">
        <v>645</v>
      </c>
      <c r="D827" s="41">
        <v>1295.62545</v>
      </c>
      <c r="E827" s="41">
        <v>1295.62545</v>
      </c>
      <c r="F827" s="41">
        <v>1295.62545</v>
      </c>
      <c r="G827" s="12">
        <f t="shared" si="127"/>
        <v>0</v>
      </c>
      <c r="H827" s="12">
        <f t="shared" si="128"/>
        <v>0</v>
      </c>
      <c r="I827" s="12">
        <f t="shared" si="129"/>
        <v>100</v>
      </c>
    </row>
    <row r="828" spans="1:9" ht="138" customHeight="1">
      <c r="A828" s="39" t="s">
        <v>828</v>
      </c>
      <c r="B828" s="11" t="s">
        <v>17</v>
      </c>
      <c r="C828" s="29" t="s">
        <v>645</v>
      </c>
      <c r="D828" s="41">
        <v>391.27879000000001</v>
      </c>
      <c r="E828" s="41">
        <v>391.27879000000001</v>
      </c>
      <c r="F828" s="41">
        <v>391.27879000000001</v>
      </c>
      <c r="G828" s="12">
        <f t="shared" si="127"/>
        <v>0</v>
      </c>
      <c r="H828" s="12">
        <f t="shared" si="128"/>
        <v>0</v>
      </c>
      <c r="I828" s="12">
        <f t="shared" si="129"/>
        <v>100</v>
      </c>
    </row>
    <row r="829" spans="1:9" s="152" customFormat="1" ht="62.25" customHeight="1">
      <c r="A829" s="225" t="s">
        <v>763</v>
      </c>
      <c r="B829" s="226"/>
      <c r="C829" s="226"/>
      <c r="D829" s="226"/>
      <c r="E829" s="226"/>
      <c r="F829" s="226"/>
      <c r="G829" s="226"/>
      <c r="H829" s="226"/>
      <c r="I829" s="226"/>
    </row>
    <row r="830" spans="1:9" s="156" customFormat="1" ht="27" customHeight="1">
      <c r="A830" s="138" t="s">
        <v>1</v>
      </c>
      <c r="B830" s="194"/>
      <c r="C830" s="182">
        <v>2100000000</v>
      </c>
      <c r="D830" s="186">
        <f>D832+D860+D863+D890</f>
        <v>128692.38815000001</v>
      </c>
      <c r="E830" s="186">
        <f t="shared" ref="E830:F830" si="130">E832+E860+E863+E890</f>
        <v>128692.38815000001</v>
      </c>
      <c r="F830" s="186">
        <f t="shared" si="130"/>
        <v>105850.61156999999</v>
      </c>
      <c r="G830" s="186">
        <f>G832+G860+G863</f>
        <v>513.53642000001128</v>
      </c>
      <c r="H830" s="186">
        <f>H832+H860+H863</f>
        <v>21207.27683000001</v>
      </c>
      <c r="I830" s="186">
        <f t="shared" ref="I830" si="131">F830/D830*100</f>
        <v>82.250872092468811</v>
      </c>
    </row>
    <row r="831" spans="1:9" ht="27" customHeight="1">
      <c r="A831" s="5" t="s">
        <v>5</v>
      </c>
      <c r="B831" s="24"/>
      <c r="C831" s="25"/>
      <c r="D831" s="27"/>
      <c r="E831" s="27"/>
      <c r="F831" s="59"/>
      <c r="G831" s="27"/>
      <c r="H831" s="27"/>
      <c r="I831" s="27"/>
    </row>
    <row r="832" spans="1:9" s="149" customFormat="1" ht="72" customHeight="1">
      <c r="A832" s="144" t="s">
        <v>36</v>
      </c>
      <c r="B832" s="168"/>
      <c r="C832" s="145" t="s">
        <v>228</v>
      </c>
      <c r="D832" s="151">
        <f>SUM(D833:D859)</f>
        <v>34828.991710000002</v>
      </c>
      <c r="E832" s="151">
        <f>SUM(E833:E859)</f>
        <v>34828.991710000002</v>
      </c>
      <c r="F832" s="151">
        <f>SUM(F833:F859)</f>
        <v>34315.455289999991</v>
      </c>
      <c r="G832" s="151">
        <f t="shared" ref="G832:G862" si="132">E832-F832</f>
        <v>513.53642000001128</v>
      </c>
      <c r="H832" s="151">
        <f t="shared" ref="H832:H862" si="133">D832-F832</f>
        <v>513.53642000001128</v>
      </c>
      <c r="I832" s="151">
        <f t="shared" ref="I832:I862" si="134">F832/D832*100</f>
        <v>98.525548990117429</v>
      </c>
    </row>
    <row r="833" spans="1:9" s="70" customFormat="1" ht="197.25" customHeight="1">
      <c r="A833" s="39" t="s">
        <v>1213</v>
      </c>
      <c r="B833" s="44">
        <v>441</v>
      </c>
      <c r="C833" s="29" t="s">
        <v>1218</v>
      </c>
      <c r="D833" s="41">
        <v>2419.3350300000002</v>
      </c>
      <c r="E833" s="41">
        <v>2419.3350300000002</v>
      </c>
      <c r="F833" s="41">
        <v>2152.2653</v>
      </c>
      <c r="G833" s="38">
        <v>0</v>
      </c>
      <c r="H833" s="38">
        <v>0</v>
      </c>
      <c r="I833" s="38">
        <f t="shared" si="134"/>
        <v>88.961027443974956</v>
      </c>
    </row>
    <row r="834" spans="1:9" s="50" customFormat="1" ht="197.25" customHeight="1">
      <c r="A834" s="39" t="s">
        <v>1213</v>
      </c>
      <c r="B834" s="15" t="s">
        <v>17</v>
      </c>
      <c r="C834" s="29" t="s">
        <v>1219</v>
      </c>
      <c r="D834" s="41">
        <v>51.552460000000004</v>
      </c>
      <c r="E834" s="41">
        <v>51.552460000000004</v>
      </c>
      <c r="F834" s="41">
        <v>51.552460000000004</v>
      </c>
      <c r="G834" s="28">
        <f t="shared" si="132"/>
        <v>0</v>
      </c>
      <c r="H834" s="28">
        <f t="shared" si="133"/>
        <v>0</v>
      </c>
      <c r="I834" s="28">
        <f t="shared" si="134"/>
        <v>100</v>
      </c>
    </row>
    <row r="835" spans="1:9" s="50" customFormat="1" ht="197.25" customHeight="1">
      <c r="A835" s="39" t="s">
        <v>1213</v>
      </c>
      <c r="B835" s="15" t="s">
        <v>17</v>
      </c>
      <c r="C835" s="29" t="s">
        <v>1219</v>
      </c>
      <c r="D835" s="41">
        <v>7.8875400000000004</v>
      </c>
      <c r="E835" s="41">
        <v>7.8875400000000004</v>
      </c>
      <c r="F835" s="41">
        <v>7.8875400000000004</v>
      </c>
      <c r="G835" s="28">
        <f t="shared" si="132"/>
        <v>0</v>
      </c>
      <c r="H835" s="28">
        <f t="shared" si="133"/>
        <v>0</v>
      </c>
      <c r="I835" s="28">
        <f t="shared" si="134"/>
        <v>100</v>
      </c>
    </row>
    <row r="836" spans="1:9" s="50" customFormat="1" ht="197.25" customHeight="1">
      <c r="A836" s="39" t="s">
        <v>1213</v>
      </c>
      <c r="B836" s="15" t="s">
        <v>17</v>
      </c>
      <c r="C836" s="29" t="s">
        <v>1219</v>
      </c>
      <c r="D836" s="41">
        <v>1.46</v>
      </c>
      <c r="E836" s="41">
        <v>1.46</v>
      </c>
      <c r="F836" s="41">
        <v>1.46</v>
      </c>
      <c r="G836" s="28">
        <f t="shared" ref="G836:G859" si="135">E836-F836</f>
        <v>0</v>
      </c>
      <c r="H836" s="28">
        <f t="shared" ref="H836:H859" si="136">D836-F836</f>
        <v>0</v>
      </c>
      <c r="I836" s="28">
        <f t="shared" ref="I836:I859" si="137">F836/D836*100</f>
        <v>100</v>
      </c>
    </row>
    <row r="837" spans="1:9" s="50" customFormat="1" ht="65.25" customHeight="1">
      <c r="A837" s="36" t="s">
        <v>1214</v>
      </c>
      <c r="B837" s="49">
        <v>441</v>
      </c>
      <c r="C837" s="29" t="s">
        <v>1220</v>
      </c>
      <c r="D837" s="41">
        <v>140</v>
      </c>
      <c r="E837" s="41">
        <v>140</v>
      </c>
      <c r="F837" s="41">
        <v>140</v>
      </c>
      <c r="G837" s="28">
        <f t="shared" si="135"/>
        <v>0</v>
      </c>
      <c r="H837" s="28">
        <f t="shared" si="136"/>
        <v>0</v>
      </c>
      <c r="I837" s="28">
        <f t="shared" si="137"/>
        <v>100</v>
      </c>
    </row>
    <row r="838" spans="1:9" s="50" customFormat="1" ht="81.75" customHeight="1">
      <c r="A838" s="36" t="s">
        <v>327</v>
      </c>
      <c r="B838" s="15" t="s">
        <v>17</v>
      </c>
      <c r="C838" s="29" t="s">
        <v>328</v>
      </c>
      <c r="D838" s="41">
        <v>60.9</v>
      </c>
      <c r="E838" s="41">
        <v>60.9</v>
      </c>
      <c r="F838" s="41">
        <v>60.9</v>
      </c>
      <c r="G838" s="28">
        <f t="shared" si="135"/>
        <v>0</v>
      </c>
      <c r="H838" s="28">
        <f t="shared" si="136"/>
        <v>0</v>
      </c>
      <c r="I838" s="28">
        <f t="shared" si="137"/>
        <v>100</v>
      </c>
    </row>
    <row r="839" spans="1:9" s="50" customFormat="1" ht="99" customHeight="1">
      <c r="A839" s="39" t="s">
        <v>736</v>
      </c>
      <c r="B839" s="15" t="s">
        <v>17</v>
      </c>
      <c r="C839" s="29" t="s">
        <v>737</v>
      </c>
      <c r="D839" s="41">
        <v>603.56200000000001</v>
      </c>
      <c r="E839" s="41">
        <v>603.56200000000001</v>
      </c>
      <c r="F839" s="41">
        <v>603.56200000000001</v>
      </c>
      <c r="G839" s="28">
        <f t="shared" si="135"/>
        <v>0</v>
      </c>
      <c r="H839" s="28">
        <f t="shared" si="136"/>
        <v>0</v>
      </c>
      <c r="I839" s="28">
        <f t="shared" si="137"/>
        <v>100</v>
      </c>
    </row>
    <row r="840" spans="1:9" s="50" customFormat="1" ht="93" customHeight="1">
      <c r="A840" s="36" t="s">
        <v>1215</v>
      </c>
      <c r="B840" s="15" t="s">
        <v>17</v>
      </c>
      <c r="C840" s="29" t="s">
        <v>738</v>
      </c>
      <c r="D840" s="41">
        <v>1770.979</v>
      </c>
      <c r="E840" s="41">
        <v>1770.979</v>
      </c>
      <c r="F840" s="41">
        <v>1770.979</v>
      </c>
      <c r="G840" s="28">
        <f t="shared" si="135"/>
        <v>0</v>
      </c>
      <c r="H840" s="28">
        <f t="shared" si="136"/>
        <v>0</v>
      </c>
      <c r="I840" s="28">
        <f t="shared" si="137"/>
        <v>100</v>
      </c>
    </row>
    <row r="841" spans="1:9" s="50" customFormat="1" ht="189" customHeight="1">
      <c r="A841" s="39" t="s">
        <v>1216</v>
      </c>
      <c r="B841" s="15" t="s">
        <v>17</v>
      </c>
      <c r="C841" s="29" t="s">
        <v>1221</v>
      </c>
      <c r="D841" s="41">
        <v>864.50400000000002</v>
      </c>
      <c r="E841" s="41">
        <v>864.50400000000002</v>
      </c>
      <c r="F841" s="41">
        <v>618.03733999999997</v>
      </c>
      <c r="G841" s="28">
        <f t="shared" si="135"/>
        <v>246.46666000000005</v>
      </c>
      <c r="H841" s="28">
        <f t="shared" si="136"/>
        <v>246.46666000000005</v>
      </c>
      <c r="I841" s="28">
        <f t="shared" si="137"/>
        <v>71.490396805567116</v>
      </c>
    </row>
    <row r="842" spans="1:9" s="50" customFormat="1" ht="120.75" customHeight="1">
      <c r="A842" s="39" t="s">
        <v>1217</v>
      </c>
      <c r="B842" s="15" t="s">
        <v>17</v>
      </c>
      <c r="C842" s="29" t="s">
        <v>1222</v>
      </c>
      <c r="D842" s="41">
        <v>1886.2864999999999</v>
      </c>
      <c r="E842" s="41">
        <v>1886.2864999999999</v>
      </c>
      <c r="F842" s="41">
        <v>1886.2864999999999</v>
      </c>
      <c r="G842" s="28">
        <f t="shared" si="135"/>
        <v>0</v>
      </c>
      <c r="H842" s="28">
        <f t="shared" si="136"/>
        <v>0</v>
      </c>
      <c r="I842" s="28">
        <f t="shared" si="137"/>
        <v>100</v>
      </c>
    </row>
    <row r="843" spans="1:9" s="50" customFormat="1" ht="94.5" customHeight="1">
      <c r="A843" s="39" t="s">
        <v>56</v>
      </c>
      <c r="B843" s="15" t="s">
        <v>17</v>
      </c>
      <c r="C843" s="29" t="s">
        <v>229</v>
      </c>
      <c r="D843" s="41">
        <v>244.21250000000001</v>
      </c>
      <c r="E843" s="41">
        <v>244.21250000000001</v>
      </c>
      <c r="F843" s="41">
        <v>244.21250000000001</v>
      </c>
      <c r="G843" s="28">
        <f t="shared" si="135"/>
        <v>0</v>
      </c>
      <c r="H843" s="28">
        <f t="shared" si="136"/>
        <v>0</v>
      </c>
      <c r="I843" s="28">
        <f t="shared" si="137"/>
        <v>100</v>
      </c>
    </row>
    <row r="844" spans="1:9" s="50" customFormat="1" ht="55.5" customHeight="1">
      <c r="A844" s="36" t="s">
        <v>57</v>
      </c>
      <c r="B844" s="15" t="s">
        <v>17</v>
      </c>
      <c r="C844" s="29" t="s">
        <v>230</v>
      </c>
      <c r="D844" s="41">
        <v>400</v>
      </c>
      <c r="E844" s="41">
        <v>400</v>
      </c>
      <c r="F844" s="41">
        <v>400</v>
      </c>
      <c r="G844" s="28">
        <f t="shared" si="135"/>
        <v>0</v>
      </c>
      <c r="H844" s="28">
        <f t="shared" si="136"/>
        <v>0</v>
      </c>
      <c r="I844" s="28">
        <f t="shared" si="137"/>
        <v>100</v>
      </c>
    </row>
    <row r="845" spans="1:9" s="50" customFormat="1" ht="69" customHeight="1">
      <c r="A845" s="36" t="s">
        <v>58</v>
      </c>
      <c r="B845" s="15" t="s">
        <v>17</v>
      </c>
      <c r="C845" s="29" t="s">
        <v>231</v>
      </c>
      <c r="D845" s="41">
        <v>7196.4351500000002</v>
      </c>
      <c r="E845" s="41">
        <v>7196.4351500000002</v>
      </c>
      <c r="F845" s="41">
        <v>7196.4351200000001</v>
      </c>
      <c r="G845" s="28">
        <f t="shared" si="135"/>
        <v>3.0000000151630957E-5</v>
      </c>
      <c r="H845" s="28">
        <f t="shared" si="136"/>
        <v>3.0000000151630957E-5</v>
      </c>
      <c r="I845" s="28">
        <f t="shared" si="137"/>
        <v>99.999999583126936</v>
      </c>
    </row>
    <row r="846" spans="1:9" s="50" customFormat="1" ht="94.5" customHeight="1">
      <c r="A846" s="36" t="s">
        <v>59</v>
      </c>
      <c r="B846" s="15" t="s">
        <v>17</v>
      </c>
      <c r="C846" s="29" t="s">
        <v>232</v>
      </c>
      <c r="D846" s="41">
        <v>142.5</v>
      </c>
      <c r="E846" s="41">
        <v>142.5</v>
      </c>
      <c r="F846" s="41">
        <v>142.5</v>
      </c>
      <c r="G846" s="28">
        <f t="shared" si="135"/>
        <v>0</v>
      </c>
      <c r="H846" s="28">
        <f t="shared" si="136"/>
        <v>0</v>
      </c>
      <c r="I846" s="28">
        <f t="shared" si="137"/>
        <v>100</v>
      </c>
    </row>
    <row r="847" spans="1:9" s="50" customFormat="1" ht="87.75" customHeight="1">
      <c r="A847" s="36" t="s">
        <v>233</v>
      </c>
      <c r="B847" s="15" t="s">
        <v>17</v>
      </c>
      <c r="C847" s="29" t="s">
        <v>234</v>
      </c>
      <c r="D847" s="41">
        <v>4891.5363600000001</v>
      </c>
      <c r="E847" s="41">
        <v>4891.5363600000001</v>
      </c>
      <c r="F847" s="41">
        <v>4891.5363600000001</v>
      </c>
      <c r="G847" s="28">
        <f t="shared" si="135"/>
        <v>0</v>
      </c>
      <c r="H847" s="28">
        <f t="shared" si="136"/>
        <v>0</v>
      </c>
      <c r="I847" s="28">
        <f t="shared" si="137"/>
        <v>100</v>
      </c>
    </row>
    <row r="848" spans="1:9" s="50" customFormat="1" ht="27.75" customHeight="1">
      <c r="A848" s="36" t="s">
        <v>61</v>
      </c>
      <c r="B848" s="15" t="s">
        <v>17</v>
      </c>
      <c r="C848" s="29" t="s">
        <v>235</v>
      </c>
      <c r="D848" s="41">
        <v>9749.1471700000002</v>
      </c>
      <c r="E848" s="41">
        <v>9749.1471700000002</v>
      </c>
      <c r="F848" s="41">
        <v>9749.1471700000002</v>
      </c>
      <c r="G848" s="28">
        <f t="shared" si="135"/>
        <v>0</v>
      </c>
      <c r="H848" s="28">
        <f t="shared" si="136"/>
        <v>0</v>
      </c>
      <c r="I848" s="28">
        <f t="shared" si="137"/>
        <v>100</v>
      </c>
    </row>
    <row r="849" spans="1:9" s="50" customFormat="1" ht="27.75" customHeight="1">
      <c r="A849" s="36" t="s">
        <v>61</v>
      </c>
      <c r="B849" s="15" t="s">
        <v>17</v>
      </c>
      <c r="C849" s="29" t="s">
        <v>235</v>
      </c>
      <c r="D849" s="41">
        <v>2726.7599799999998</v>
      </c>
      <c r="E849" s="41">
        <v>2726.7599799999998</v>
      </c>
      <c r="F849" s="41">
        <v>2726.7599799999998</v>
      </c>
      <c r="G849" s="28">
        <f t="shared" si="135"/>
        <v>0</v>
      </c>
      <c r="H849" s="28">
        <f t="shared" si="136"/>
        <v>0</v>
      </c>
      <c r="I849" s="28">
        <f t="shared" si="137"/>
        <v>100</v>
      </c>
    </row>
    <row r="850" spans="1:9" s="50" customFormat="1" ht="41.25" customHeight="1">
      <c r="A850" s="36" t="s">
        <v>63</v>
      </c>
      <c r="B850" s="15" t="s">
        <v>17</v>
      </c>
      <c r="C850" s="29" t="s">
        <v>236</v>
      </c>
      <c r="D850" s="41">
        <v>97.512</v>
      </c>
      <c r="E850" s="41">
        <v>97.512</v>
      </c>
      <c r="F850" s="41">
        <v>97.512</v>
      </c>
      <c r="G850" s="28">
        <f t="shared" si="135"/>
        <v>0</v>
      </c>
      <c r="H850" s="28">
        <f t="shared" si="136"/>
        <v>0</v>
      </c>
      <c r="I850" s="28">
        <f t="shared" si="137"/>
        <v>100</v>
      </c>
    </row>
    <row r="851" spans="1:9" s="50" customFormat="1" ht="27.75" customHeight="1">
      <c r="A851" s="36" t="s">
        <v>45</v>
      </c>
      <c r="B851" s="15" t="s">
        <v>17</v>
      </c>
      <c r="C851" s="29" t="s">
        <v>237</v>
      </c>
      <c r="D851" s="41">
        <v>66.855000000000004</v>
      </c>
      <c r="E851" s="41">
        <v>66.855000000000004</v>
      </c>
      <c r="F851" s="41">
        <v>66.855000000000004</v>
      </c>
      <c r="G851" s="28">
        <f t="shared" si="135"/>
        <v>0</v>
      </c>
      <c r="H851" s="28">
        <f t="shared" si="136"/>
        <v>0</v>
      </c>
      <c r="I851" s="28">
        <f t="shared" si="137"/>
        <v>100</v>
      </c>
    </row>
    <row r="852" spans="1:9" s="50" customFormat="1" ht="54" customHeight="1">
      <c r="A852" s="36" t="s">
        <v>537</v>
      </c>
      <c r="B852" s="15" t="s">
        <v>17</v>
      </c>
      <c r="C852" s="29" t="s">
        <v>646</v>
      </c>
      <c r="D852" s="41">
        <v>30.47</v>
      </c>
      <c r="E852" s="41">
        <v>30.47</v>
      </c>
      <c r="F852" s="41">
        <v>30.47</v>
      </c>
      <c r="G852" s="28">
        <f t="shared" si="135"/>
        <v>0</v>
      </c>
      <c r="H852" s="28">
        <f t="shared" si="136"/>
        <v>0</v>
      </c>
      <c r="I852" s="28">
        <f t="shared" si="137"/>
        <v>100</v>
      </c>
    </row>
    <row r="853" spans="1:9" s="50" customFormat="1" ht="54" customHeight="1">
      <c r="A853" s="36" t="s">
        <v>537</v>
      </c>
      <c r="B853" s="15" t="s">
        <v>17</v>
      </c>
      <c r="C853" s="29" t="s">
        <v>646</v>
      </c>
      <c r="D853" s="41">
        <v>48.518999999999998</v>
      </c>
      <c r="E853" s="41">
        <v>48.518999999999998</v>
      </c>
      <c r="F853" s="41">
        <v>48.518999999999998</v>
      </c>
      <c r="G853" s="28">
        <f t="shared" si="135"/>
        <v>0</v>
      </c>
      <c r="H853" s="28">
        <f t="shared" si="136"/>
        <v>0</v>
      </c>
      <c r="I853" s="28">
        <f t="shared" si="137"/>
        <v>100</v>
      </c>
    </row>
    <row r="854" spans="1:9" s="50" customFormat="1" ht="27.75" customHeight="1">
      <c r="A854" s="36" t="s">
        <v>65</v>
      </c>
      <c r="B854" s="15" t="s">
        <v>17</v>
      </c>
      <c r="C854" s="29" t="s">
        <v>1223</v>
      </c>
      <c r="D854" s="41">
        <v>0.38863999999999999</v>
      </c>
      <c r="E854" s="41">
        <v>0.38863999999999999</v>
      </c>
      <c r="F854" s="41">
        <v>0.38863999999999999</v>
      </c>
      <c r="G854" s="28">
        <f t="shared" si="135"/>
        <v>0</v>
      </c>
      <c r="H854" s="28">
        <f t="shared" si="136"/>
        <v>0</v>
      </c>
      <c r="I854" s="28">
        <f t="shared" si="137"/>
        <v>100</v>
      </c>
    </row>
    <row r="855" spans="1:9" s="50" customFormat="1" ht="27.75" customHeight="1">
      <c r="A855" s="36" t="s">
        <v>71</v>
      </c>
      <c r="B855" s="15" t="s">
        <v>17</v>
      </c>
      <c r="C855" s="29" t="s">
        <v>238</v>
      </c>
      <c r="D855" s="41">
        <v>309.39499999999998</v>
      </c>
      <c r="E855" s="41">
        <v>309.39499999999998</v>
      </c>
      <c r="F855" s="41">
        <v>309.39499999999998</v>
      </c>
      <c r="G855" s="28">
        <f t="shared" si="135"/>
        <v>0</v>
      </c>
      <c r="H855" s="28">
        <f t="shared" si="136"/>
        <v>0</v>
      </c>
      <c r="I855" s="28">
        <f t="shared" si="137"/>
        <v>100</v>
      </c>
    </row>
    <row r="856" spans="1:9" s="50" customFormat="1" ht="18.75" customHeight="1">
      <c r="A856" s="36" t="s">
        <v>73</v>
      </c>
      <c r="B856" s="15" t="s">
        <v>17</v>
      </c>
      <c r="C856" s="29" t="s">
        <v>239</v>
      </c>
      <c r="D856" s="41">
        <v>144.9</v>
      </c>
      <c r="E856" s="41">
        <v>144.9</v>
      </c>
      <c r="F856" s="41">
        <v>144.9</v>
      </c>
      <c r="G856" s="28">
        <f t="shared" si="135"/>
        <v>0</v>
      </c>
      <c r="H856" s="28">
        <f t="shared" si="136"/>
        <v>0</v>
      </c>
      <c r="I856" s="28">
        <f t="shared" si="137"/>
        <v>100</v>
      </c>
    </row>
    <row r="857" spans="1:9" s="50" customFormat="1" ht="18.75" customHeight="1">
      <c r="A857" s="36" t="s">
        <v>75</v>
      </c>
      <c r="B857" s="15" t="s">
        <v>17</v>
      </c>
      <c r="C857" s="29" t="s">
        <v>240</v>
      </c>
      <c r="D857" s="41">
        <v>170</v>
      </c>
      <c r="E857" s="41">
        <v>170</v>
      </c>
      <c r="F857" s="41">
        <v>170</v>
      </c>
      <c r="G857" s="28">
        <f t="shared" si="135"/>
        <v>0</v>
      </c>
      <c r="H857" s="28">
        <f t="shared" si="136"/>
        <v>0</v>
      </c>
      <c r="I857" s="28">
        <f t="shared" si="137"/>
        <v>100</v>
      </c>
    </row>
    <row r="858" spans="1:9" s="50" customFormat="1" ht="127.5" customHeight="1">
      <c r="A858" s="39" t="s">
        <v>828</v>
      </c>
      <c r="B858" s="15" t="s">
        <v>17</v>
      </c>
      <c r="C858" s="29" t="s">
        <v>647</v>
      </c>
      <c r="D858" s="41">
        <v>620.77300000000002</v>
      </c>
      <c r="E858" s="41">
        <v>620.77300000000002</v>
      </c>
      <c r="F858" s="41">
        <v>620.77300000000002</v>
      </c>
      <c r="G858" s="28">
        <f t="shared" si="135"/>
        <v>0</v>
      </c>
      <c r="H858" s="28">
        <f t="shared" si="136"/>
        <v>0</v>
      </c>
      <c r="I858" s="28">
        <f t="shared" si="137"/>
        <v>100</v>
      </c>
    </row>
    <row r="859" spans="1:9" s="50" customFormat="1" ht="138" customHeight="1">
      <c r="A859" s="39" t="s">
        <v>828</v>
      </c>
      <c r="B859" s="15" t="s">
        <v>17</v>
      </c>
      <c r="C859" s="29" t="s">
        <v>647</v>
      </c>
      <c r="D859" s="41">
        <v>183.12137999999999</v>
      </c>
      <c r="E859" s="41">
        <v>183.12137999999999</v>
      </c>
      <c r="F859" s="41">
        <v>183.12137999999999</v>
      </c>
      <c r="G859" s="28">
        <f t="shared" si="135"/>
        <v>0</v>
      </c>
      <c r="H859" s="28">
        <f t="shared" si="136"/>
        <v>0</v>
      </c>
      <c r="I859" s="28">
        <f t="shared" si="137"/>
        <v>100</v>
      </c>
    </row>
    <row r="860" spans="1:9" s="149" customFormat="1" ht="52.5" customHeight="1">
      <c r="A860" s="144" t="s">
        <v>37</v>
      </c>
      <c r="B860" s="168"/>
      <c r="C860" s="145" t="s">
        <v>244</v>
      </c>
      <c r="D860" s="151">
        <f>D861+D862</f>
        <v>355.69435999999996</v>
      </c>
      <c r="E860" s="151">
        <f>SUM(E861:E862)</f>
        <v>355.69435999999996</v>
      </c>
      <c r="F860" s="151">
        <f>SUM(F861:F862)</f>
        <v>355.69435999999996</v>
      </c>
      <c r="G860" s="151">
        <f t="shared" si="132"/>
        <v>0</v>
      </c>
      <c r="H860" s="151">
        <f t="shared" si="133"/>
        <v>0</v>
      </c>
      <c r="I860" s="151">
        <f>F860/D860*100</f>
        <v>100</v>
      </c>
    </row>
    <row r="861" spans="1:9" s="105" customFormat="1" ht="36.75" customHeight="1">
      <c r="A861" s="36" t="s">
        <v>648</v>
      </c>
      <c r="B861" s="54">
        <v>441</v>
      </c>
      <c r="C861" s="29" t="s">
        <v>241</v>
      </c>
      <c r="D861" s="41">
        <v>205.69435999999999</v>
      </c>
      <c r="E861" s="41">
        <v>205.69435999999999</v>
      </c>
      <c r="F861" s="41">
        <v>205.69435999999999</v>
      </c>
      <c r="G861" s="38">
        <f t="shared" si="132"/>
        <v>0</v>
      </c>
      <c r="H861" s="38">
        <f t="shared" si="133"/>
        <v>0</v>
      </c>
      <c r="I861" s="38">
        <f>F861/D861*100</f>
        <v>100</v>
      </c>
    </row>
    <row r="862" spans="1:9" ht="55.5" customHeight="1">
      <c r="A862" s="36" t="s">
        <v>649</v>
      </c>
      <c r="B862" s="15" t="s">
        <v>17</v>
      </c>
      <c r="C862" s="29" t="s">
        <v>242</v>
      </c>
      <c r="D862" s="41">
        <v>150</v>
      </c>
      <c r="E862" s="41">
        <v>150</v>
      </c>
      <c r="F862" s="41">
        <v>150</v>
      </c>
      <c r="G862" s="28">
        <f t="shared" si="132"/>
        <v>0</v>
      </c>
      <c r="H862" s="28">
        <f t="shared" si="133"/>
        <v>0</v>
      </c>
      <c r="I862" s="28">
        <f t="shared" si="134"/>
        <v>100</v>
      </c>
    </row>
    <row r="863" spans="1:9" s="156" customFormat="1" ht="75.75" customHeight="1">
      <c r="A863" s="144" t="s">
        <v>243</v>
      </c>
      <c r="B863" s="168"/>
      <c r="C863" s="145" t="s">
        <v>245</v>
      </c>
      <c r="D863" s="151">
        <f>SUM(D864:D889)</f>
        <v>80629.237349999996</v>
      </c>
      <c r="E863" s="151">
        <f>SUM(E864:E889)</f>
        <v>80629.237349999996</v>
      </c>
      <c r="F863" s="151">
        <f>SUM(F864:F889)</f>
        <v>59935.496939999997</v>
      </c>
      <c r="G863" s="151">
        <f>SUM(G864:G889)</f>
        <v>0</v>
      </c>
      <c r="H863" s="151">
        <f t="shared" ref="H863:H889" si="138">D863-F863</f>
        <v>20693.740409999999</v>
      </c>
      <c r="I863" s="151">
        <f t="shared" ref="I863:I889" si="139">F863/D863*100</f>
        <v>74.334694100886225</v>
      </c>
    </row>
    <row r="864" spans="1:9" s="70" customFormat="1" ht="39" customHeight="1">
      <c r="A864" s="36" t="s">
        <v>1224</v>
      </c>
      <c r="B864" s="42">
        <v>441</v>
      </c>
      <c r="C864" s="29" t="s">
        <v>1241</v>
      </c>
      <c r="D864" s="41">
        <v>1381.52433</v>
      </c>
      <c r="E864" s="41">
        <v>1381.52433</v>
      </c>
      <c r="F864" s="41">
        <v>1381.52433</v>
      </c>
      <c r="G864" s="38">
        <v>0</v>
      </c>
      <c r="H864" s="38">
        <f t="shared" si="138"/>
        <v>0</v>
      </c>
      <c r="I864" s="38">
        <f t="shared" si="139"/>
        <v>100</v>
      </c>
    </row>
    <row r="865" spans="1:9" s="70" customFormat="1" ht="43.5" customHeight="1">
      <c r="A865" s="36" t="s">
        <v>1225</v>
      </c>
      <c r="B865" s="42">
        <v>441</v>
      </c>
      <c r="C865" s="29" t="s">
        <v>1242</v>
      </c>
      <c r="D865" s="41">
        <v>1136.3098</v>
      </c>
      <c r="E865" s="41">
        <v>1136.3098</v>
      </c>
      <c r="F865" s="41">
        <v>1136.3098</v>
      </c>
      <c r="G865" s="38">
        <v>0</v>
      </c>
      <c r="H865" s="38">
        <f t="shared" si="138"/>
        <v>0</v>
      </c>
      <c r="I865" s="38">
        <f t="shared" si="139"/>
        <v>100</v>
      </c>
    </row>
    <row r="866" spans="1:9" s="70" customFormat="1" ht="58.5" customHeight="1">
      <c r="A866" s="36" t="s">
        <v>1226</v>
      </c>
      <c r="B866" s="42">
        <v>441</v>
      </c>
      <c r="C866" s="29" t="s">
        <v>1243</v>
      </c>
      <c r="D866" s="41">
        <v>1277.8409999999999</v>
      </c>
      <c r="E866" s="41">
        <v>1277.8409999999999</v>
      </c>
      <c r="F866" s="41">
        <v>1277.8409999999999</v>
      </c>
      <c r="G866" s="38">
        <v>0</v>
      </c>
      <c r="H866" s="38">
        <f t="shared" si="138"/>
        <v>0</v>
      </c>
      <c r="I866" s="38">
        <f t="shared" si="139"/>
        <v>100</v>
      </c>
    </row>
    <row r="867" spans="1:9" s="70" customFormat="1" ht="81.75" customHeight="1">
      <c r="A867" s="36" t="s">
        <v>1227</v>
      </c>
      <c r="B867" s="42">
        <v>441</v>
      </c>
      <c r="C867" s="29" t="s">
        <v>1244</v>
      </c>
      <c r="D867" s="41">
        <v>121.05795000000001</v>
      </c>
      <c r="E867" s="41">
        <v>121.05795000000001</v>
      </c>
      <c r="F867" s="41">
        <v>0</v>
      </c>
      <c r="G867" s="38">
        <v>0</v>
      </c>
      <c r="H867" s="38">
        <f t="shared" si="138"/>
        <v>121.05795000000001</v>
      </c>
      <c r="I867" s="38">
        <f t="shared" si="139"/>
        <v>0</v>
      </c>
    </row>
    <row r="868" spans="1:9" s="70" customFormat="1" ht="42.75" customHeight="1">
      <c r="A868" s="36" t="s">
        <v>650</v>
      </c>
      <c r="B868" s="42">
        <v>441</v>
      </c>
      <c r="C868" s="29" t="s">
        <v>1245</v>
      </c>
      <c r="D868" s="41">
        <v>12631.333329999999</v>
      </c>
      <c r="E868" s="41">
        <v>12631.333329999999</v>
      </c>
      <c r="F868" s="41">
        <v>0</v>
      </c>
      <c r="G868" s="38">
        <v>0</v>
      </c>
      <c r="H868" s="38">
        <f t="shared" si="138"/>
        <v>12631.333329999999</v>
      </c>
      <c r="I868" s="38">
        <f t="shared" si="139"/>
        <v>0</v>
      </c>
    </row>
    <row r="869" spans="1:9" s="70" customFormat="1" ht="43.5" customHeight="1">
      <c r="A869" s="36" t="s">
        <v>1228</v>
      </c>
      <c r="B869" s="42">
        <v>441</v>
      </c>
      <c r="C869" s="29" t="s">
        <v>1246</v>
      </c>
      <c r="D869" s="41">
        <v>1883.0350000000001</v>
      </c>
      <c r="E869" s="41">
        <v>1883.0350000000001</v>
      </c>
      <c r="F869" s="41">
        <v>1883.0350000000001</v>
      </c>
      <c r="G869" s="38">
        <v>0</v>
      </c>
      <c r="H869" s="38">
        <f t="shared" si="138"/>
        <v>0</v>
      </c>
      <c r="I869" s="38">
        <f t="shared" si="139"/>
        <v>100</v>
      </c>
    </row>
    <row r="870" spans="1:9" s="70" customFormat="1" ht="57" customHeight="1">
      <c r="A870" s="36" t="s">
        <v>299</v>
      </c>
      <c r="B870" s="42">
        <v>441</v>
      </c>
      <c r="C870" s="29" t="s">
        <v>319</v>
      </c>
      <c r="D870" s="41">
        <v>200</v>
      </c>
      <c r="E870" s="41">
        <v>200</v>
      </c>
      <c r="F870" s="41">
        <v>200</v>
      </c>
      <c r="G870" s="38">
        <v>0</v>
      </c>
      <c r="H870" s="38">
        <f t="shared" si="138"/>
        <v>0</v>
      </c>
      <c r="I870" s="38">
        <f t="shared" si="139"/>
        <v>100</v>
      </c>
    </row>
    <row r="871" spans="1:9" s="70" customFormat="1" ht="61.5" customHeight="1">
      <c r="A871" s="36" t="s">
        <v>299</v>
      </c>
      <c r="B871" s="42">
        <v>441</v>
      </c>
      <c r="C871" s="29" t="s">
        <v>319</v>
      </c>
      <c r="D871" s="41">
        <v>50</v>
      </c>
      <c r="E871" s="41">
        <v>50</v>
      </c>
      <c r="F871" s="41">
        <v>50</v>
      </c>
      <c r="G871" s="38">
        <v>0</v>
      </c>
      <c r="H871" s="38">
        <f t="shared" si="138"/>
        <v>0</v>
      </c>
      <c r="I871" s="38">
        <f t="shared" si="139"/>
        <v>100</v>
      </c>
    </row>
    <row r="872" spans="1:9" s="70" customFormat="1" ht="44.25" customHeight="1">
      <c r="A872" s="36" t="s">
        <v>299</v>
      </c>
      <c r="B872" s="42">
        <v>441</v>
      </c>
      <c r="C872" s="29" t="s">
        <v>319</v>
      </c>
      <c r="D872" s="41">
        <v>50</v>
      </c>
      <c r="E872" s="41">
        <v>50</v>
      </c>
      <c r="F872" s="41">
        <v>50</v>
      </c>
      <c r="G872" s="38">
        <v>0</v>
      </c>
      <c r="H872" s="38">
        <f t="shared" si="138"/>
        <v>0</v>
      </c>
      <c r="I872" s="38">
        <f t="shared" si="139"/>
        <v>100</v>
      </c>
    </row>
    <row r="873" spans="1:9" s="70" customFormat="1" ht="64.5" customHeight="1">
      <c r="A873" s="36" t="s">
        <v>300</v>
      </c>
      <c r="B873" s="42">
        <v>441</v>
      </c>
      <c r="C873" s="29" t="s">
        <v>320</v>
      </c>
      <c r="D873" s="41">
        <v>79.862930000000006</v>
      </c>
      <c r="E873" s="41">
        <v>79.862930000000006</v>
      </c>
      <c r="F873" s="41">
        <v>79.862930000000006</v>
      </c>
      <c r="G873" s="38">
        <v>0</v>
      </c>
      <c r="H873" s="38">
        <f t="shared" si="138"/>
        <v>0</v>
      </c>
      <c r="I873" s="38">
        <f t="shared" si="139"/>
        <v>100</v>
      </c>
    </row>
    <row r="874" spans="1:9" s="70" customFormat="1" ht="64.5" customHeight="1">
      <c r="A874" s="36" t="s">
        <v>300</v>
      </c>
      <c r="B874" s="42">
        <v>441</v>
      </c>
      <c r="C874" s="29" t="s">
        <v>320</v>
      </c>
      <c r="D874" s="41">
        <v>39.213430000000002</v>
      </c>
      <c r="E874" s="41">
        <v>39.213430000000002</v>
      </c>
      <c r="F874" s="41">
        <v>39.213430000000002</v>
      </c>
      <c r="G874" s="38">
        <v>0</v>
      </c>
      <c r="H874" s="38">
        <f t="shared" si="138"/>
        <v>0</v>
      </c>
      <c r="I874" s="38">
        <f t="shared" si="139"/>
        <v>100</v>
      </c>
    </row>
    <row r="875" spans="1:9" s="70" customFormat="1" ht="64.5" customHeight="1">
      <c r="A875" s="36" t="s">
        <v>300</v>
      </c>
      <c r="B875" s="42">
        <v>441</v>
      </c>
      <c r="C875" s="29" t="s">
        <v>320</v>
      </c>
      <c r="D875" s="41">
        <v>31.536539999999999</v>
      </c>
      <c r="E875" s="41">
        <v>31.536539999999999</v>
      </c>
      <c r="F875" s="41">
        <v>31.536539999999999</v>
      </c>
      <c r="G875" s="38">
        <v>0</v>
      </c>
      <c r="H875" s="38">
        <f t="shared" si="138"/>
        <v>0</v>
      </c>
      <c r="I875" s="38">
        <f t="shared" si="139"/>
        <v>100</v>
      </c>
    </row>
    <row r="876" spans="1:9" s="70" customFormat="1" ht="57" customHeight="1">
      <c r="A876" s="36" t="s">
        <v>1229</v>
      </c>
      <c r="B876" s="42">
        <v>441</v>
      </c>
      <c r="C876" s="29" t="s">
        <v>1247</v>
      </c>
      <c r="D876" s="41">
        <v>27348.843430000001</v>
      </c>
      <c r="E876" s="41">
        <v>27348.843430000001</v>
      </c>
      <c r="F876" s="41">
        <v>20181.038960000002</v>
      </c>
      <c r="G876" s="38">
        <v>0</v>
      </c>
      <c r="H876" s="38">
        <f t="shared" si="138"/>
        <v>7167.8044699999991</v>
      </c>
      <c r="I876" s="38">
        <f t="shared" si="139"/>
        <v>73.791197099993795</v>
      </c>
    </row>
    <row r="877" spans="1:9" s="70" customFormat="1" ht="57" customHeight="1">
      <c r="A877" s="36" t="s">
        <v>1230</v>
      </c>
      <c r="B877" s="42">
        <v>441</v>
      </c>
      <c r="C877" s="29" t="s">
        <v>1248</v>
      </c>
      <c r="D877" s="41">
        <v>80.447999999999993</v>
      </c>
      <c r="E877" s="41">
        <v>80.447999999999993</v>
      </c>
      <c r="F877" s="41">
        <v>80.447999999999993</v>
      </c>
      <c r="G877" s="38">
        <v>0</v>
      </c>
      <c r="H877" s="38">
        <f t="shared" si="138"/>
        <v>0</v>
      </c>
      <c r="I877" s="38">
        <f t="shared" si="139"/>
        <v>100</v>
      </c>
    </row>
    <row r="878" spans="1:9" s="70" customFormat="1" ht="57" customHeight="1">
      <c r="A878" s="36" t="s">
        <v>1231</v>
      </c>
      <c r="B878" s="42">
        <v>441</v>
      </c>
      <c r="C878" s="29" t="s">
        <v>741</v>
      </c>
      <c r="D878" s="41">
        <v>389</v>
      </c>
      <c r="E878" s="41">
        <v>389</v>
      </c>
      <c r="F878" s="41">
        <v>389</v>
      </c>
      <c r="G878" s="38">
        <v>0</v>
      </c>
      <c r="H878" s="38">
        <f t="shared" si="138"/>
        <v>0</v>
      </c>
      <c r="I878" s="38">
        <f t="shared" si="139"/>
        <v>100</v>
      </c>
    </row>
    <row r="879" spans="1:9" s="70" customFormat="1" ht="53.25" customHeight="1">
      <c r="A879" s="36" t="s">
        <v>1232</v>
      </c>
      <c r="B879" s="42">
        <v>441</v>
      </c>
      <c r="C879" s="29" t="s">
        <v>1249</v>
      </c>
      <c r="D879" s="41">
        <v>4947.982</v>
      </c>
      <c r="E879" s="41">
        <v>4947.982</v>
      </c>
      <c r="F879" s="41">
        <v>4947.982</v>
      </c>
      <c r="G879" s="38">
        <v>0</v>
      </c>
      <c r="H879" s="38">
        <f t="shared" si="138"/>
        <v>0</v>
      </c>
      <c r="I879" s="38">
        <f t="shared" si="139"/>
        <v>100</v>
      </c>
    </row>
    <row r="880" spans="1:9" s="70" customFormat="1" ht="53.25" customHeight="1">
      <c r="A880" s="36" t="s">
        <v>1233</v>
      </c>
      <c r="B880" s="42">
        <v>441</v>
      </c>
      <c r="C880" s="29" t="s">
        <v>1250</v>
      </c>
      <c r="D880" s="41">
        <v>6725.0002599999998</v>
      </c>
      <c r="E880" s="41">
        <v>6725.0002599999998</v>
      </c>
      <c r="F880" s="41">
        <v>6725.0002599999998</v>
      </c>
      <c r="G880" s="38">
        <v>0</v>
      </c>
      <c r="H880" s="38">
        <f t="shared" si="138"/>
        <v>0</v>
      </c>
      <c r="I880" s="38">
        <f t="shared" si="139"/>
        <v>100</v>
      </c>
    </row>
    <row r="881" spans="1:9" s="70" customFormat="1" ht="158.25" customHeight="1">
      <c r="A881" s="39" t="s">
        <v>739</v>
      </c>
      <c r="B881" s="42">
        <v>441</v>
      </c>
      <c r="C881" s="29" t="s">
        <v>742</v>
      </c>
      <c r="D881" s="41">
        <v>498.7</v>
      </c>
      <c r="E881" s="41">
        <v>498.7</v>
      </c>
      <c r="F881" s="41">
        <v>498.7</v>
      </c>
      <c r="G881" s="38">
        <v>0</v>
      </c>
      <c r="H881" s="38">
        <f t="shared" si="138"/>
        <v>0</v>
      </c>
      <c r="I881" s="38">
        <f t="shared" si="139"/>
        <v>100</v>
      </c>
    </row>
    <row r="882" spans="1:9" s="70" customFormat="1" ht="158.25" customHeight="1">
      <c r="A882" s="39" t="s">
        <v>740</v>
      </c>
      <c r="B882" s="42">
        <v>441</v>
      </c>
      <c r="C882" s="29" t="s">
        <v>743</v>
      </c>
      <c r="D882" s="41">
        <v>88.906000000000006</v>
      </c>
      <c r="E882" s="41">
        <v>88.906000000000006</v>
      </c>
      <c r="F882" s="41">
        <v>88.906000000000006</v>
      </c>
      <c r="G882" s="38">
        <v>0</v>
      </c>
      <c r="H882" s="38">
        <f t="shared" si="138"/>
        <v>0</v>
      </c>
      <c r="I882" s="38">
        <f t="shared" si="139"/>
        <v>100</v>
      </c>
    </row>
    <row r="883" spans="1:9" s="70" customFormat="1" ht="48.75" customHeight="1">
      <c r="A883" s="36" t="s">
        <v>1234</v>
      </c>
      <c r="B883" s="42">
        <v>441</v>
      </c>
      <c r="C883" s="29" t="s">
        <v>1251</v>
      </c>
      <c r="D883" s="41">
        <v>201.41399999999999</v>
      </c>
      <c r="E883" s="41">
        <v>201.41399999999999</v>
      </c>
      <c r="F883" s="41">
        <v>201.41399999999999</v>
      </c>
      <c r="G883" s="38">
        <v>0</v>
      </c>
      <c r="H883" s="38">
        <f t="shared" si="138"/>
        <v>0</v>
      </c>
      <c r="I883" s="38">
        <f t="shared" si="139"/>
        <v>100</v>
      </c>
    </row>
    <row r="884" spans="1:9" s="70" customFormat="1" ht="102.75" customHeight="1">
      <c r="A884" s="36" t="s">
        <v>1235</v>
      </c>
      <c r="B884" s="42">
        <v>441</v>
      </c>
      <c r="C884" s="29" t="s">
        <v>1252</v>
      </c>
      <c r="D884" s="41">
        <v>4379.9913299999998</v>
      </c>
      <c r="E884" s="41">
        <v>4379.9913299999998</v>
      </c>
      <c r="F884" s="41">
        <v>3653.4666699999998</v>
      </c>
      <c r="G884" s="38">
        <v>0</v>
      </c>
      <c r="H884" s="38">
        <f t="shared" si="138"/>
        <v>726.52466000000004</v>
      </c>
      <c r="I884" s="38">
        <f t="shared" si="139"/>
        <v>83.412646161562151</v>
      </c>
    </row>
    <row r="885" spans="1:9" s="70" customFormat="1" ht="81" customHeight="1">
      <c r="A885" s="36" t="s">
        <v>1236</v>
      </c>
      <c r="B885" s="42">
        <v>441</v>
      </c>
      <c r="C885" s="29" t="s">
        <v>1253</v>
      </c>
      <c r="D885" s="41">
        <v>5874.13</v>
      </c>
      <c r="E885" s="41">
        <v>5874.13</v>
      </c>
      <c r="F885" s="41">
        <v>5874.13</v>
      </c>
      <c r="G885" s="38">
        <v>0</v>
      </c>
      <c r="H885" s="38">
        <f t="shared" si="138"/>
        <v>0</v>
      </c>
      <c r="I885" s="38">
        <f t="shared" si="139"/>
        <v>100</v>
      </c>
    </row>
    <row r="886" spans="1:9" s="70" customFormat="1" ht="45" customHeight="1">
      <c r="A886" s="36" t="s">
        <v>1237</v>
      </c>
      <c r="B886" s="42">
        <v>441</v>
      </c>
      <c r="C886" s="29" t="s">
        <v>1254</v>
      </c>
      <c r="D886" s="41">
        <v>479.73</v>
      </c>
      <c r="E886" s="41">
        <v>479.73</v>
      </c>
      <c r="F886" s="41">
        <v>432.71</v>
      </c>
      <c r="G886" s="38">
        <v>0</v>
      </c>
      <c r="H886" s="38">
        <f t="shared" si="138"/>
        <v>47.020000000000039</v>
      </c>
      <c r="I886" s="38">
        <f t="shared" si="139"/>
        <v>90.198653409209342</v>
      </c>
    </row>
    <row r="887" spans="1:9" s="70" customFormat="1" ht="45" customHeight="1">
      <c r="A887" s="36" t="s">
        <v>1238</v>
      </c>
      <c r="B887" s="42">
        <v>441</v>
      </c>
      <c r="C887" s="29" t="s">
        <v>1255</v>
      </c>
      <c r="D887" s="41">
        <v>577.02655000000004</v>
      </c>
      <c r="E887" s="41">
        <v>577.02655000000004</v>
      </c>
      <c r="F887" s="41">
        <v>577.02655000000004</v>
      </c>
      <c r="G887" s="38">
        <v>0</v>
      </c>
      <c r="H887" s="38">
        <f t="shared" si="138"/>
        <v>0</v>
      </c>
      <c r="I887" s="38">
        <f t="shared" si="139"/>
        <v>100</v>
      </c>
    </row>
    <row r="888" spans="1:9" s="70" customFormat="1" ht="49.5" customHeight="1">
      <c r="A888" s="36" t="s">
        <v>1239</v>
      </c>
      <c r="B888" s="42">
        <v>441</v>
      </c>
      <c r="C888" s="29" t="s">
        <v>1256</v>
      </c>
      <c r="D888" s="41">
        <v>252.48480000000001</v>
      </c>
      <c r="E888" s="41">
        <v>252.48480000000001</v>
      </c>
      <c r="F888" s="41">
        <v>252.48480000000001</v>
      </c>
      <c r="G888" s="38">
        <v>0</v>
      </c>
      <c r="H888" s="38">
        <f t="shared" si="138"/>
        <v>0</v>
      </c>
      <c r="I888" s="38">
        <f t="shared" si="139"/>
        <v>100</v>
      </c>
    </row>
    <row r="889" spans="1:9" s="70" customFormat="1" ht="49.5" customHeight="1">
      <c r="A889" s="36" t="s">
        <v>1240</v>
      </c>
      <c r="B889" s="42">
        <v>441</v>
      </c>
      <c r="C889" s="29" t="s">
        <v>1257</v>
      </c>
      <c r="D889" s="41">
        <v>9903.8666699999994</v>
      </c>
      <c r="E889" s="41">
        <v>9903.8666699999994</v>
      </c>
      <c r="F889" s="41">
        <v>9903.8666699999994</v>
      </c>
      <c r="G889" s="38">
        <v>0</v>
      </c>
      <c r="H889" s="38">
        <f t="shared" si="138"/>
        <v>0</v>
      </c>
      <c r="I889" s="38">
        <f t="shared" si="139"/>
        <v>100</v>
      </c>
    </row>
    <row r="890" spans="1:9" s="70" customFormat="1" ht="66.75" customHeight="1">
      <c r="A890" s="169" t="s">
        <v>1258</v>
      </c>
      <c r="B890" s="168"/>
      <c r="C890" s="77" t="s">
        <v>1259</v>
      </c>
      <c r="D890" s="151">
        <f>SUM(D891:D903)</f>
        <v>12878.464730000002</v>
      </c>
      <c r="E890" s="151">
        <f>SUM(E891:E903)</f>
        <v>12878.464730000002</v>
      </c>
      <c r="F890" s="151">
        <f>SUM(F891:F903)</f>
        <v>11243.964980000001</v>
      </c>
      <c r="G890" s="151">
        <f>E890-F890</f>
        <v>1634.4997500000009</v>
      </c>
      <c r="H890" s="151">
        <f t="shared" ref="H890:H903" si="140">D890-F890</f>
        <v>1634.4997500000009</v>
      </c>
      <c r="I890" s="151">
        <f t="shared" ref="I890:I903" si="141">F890/D890*100</f>
        <v>87.308271721298553</v>
      </c>
    </row>
    <row r="891" spans="1:9" s="70" customFormat="1" ht="35.25" customHeight="1">
      <c r="A891" s="36" t="s">
        <v>1260</v>
      </c>
      <c r="B891" s="42">
        <v>441</v>
      </c>
      <c r="C891" s="29" t="s">
        <v>1272</v>
      </c>
      <c r="D891" s="41">
        <v>741.48</v>
      </c>
      <c r="E891" s="41">
        <v>741.48</v>
      </c>
      <c r="F891" s="41">
        <v>0</v>
      </c>
      <c r="G891" s="207">
        <f t="shared" ref="G891:G903" si="142">SUM(G905:G927)</f>
        <v>669.0337499999996</v>
      </c>
      <c r="H891" s="207">
        <f t="shared" si="140"/>
        <v>741.48</v>
      </c>
      <c r="I891" s="207">
        <f t="shared" si="141"/>
        <v>0</v>
      </c>
    </row>
    <row r="892" spans="1:9" s="70" customFormat="1" ht="42" customHeight="1">
      <c r="A892" s="36" t="s">
        <v>1261</v>
      </c>
      <c r="B892" s="42">
        <v>441</v>
      </c>
      <c r="C892" s="29" t="s">
        <v>1273</v>
      </c>
      <c r="D892" s="41">
        <v>426.34</v>
      </c>
      <c r="E892" s="41">
        <v>426.34</v>
      </c>
      <c r="F892" s="41">
        <v>412.37</v>
      </c>
      <c r="G892" s="207">
        <f t="shared" si="142"/>
        <v>28.010399999999663</v>
      </c>
      <c r="H892" s="207">
        <f t="shared" si="140"/>
        <v>13.96999999999997</v>
      </c>
      <c r="I892" s="207">
        <f t="shared" si="141"/>
        <v>96.723272505512043</v>
      </c>
    </row>
    <row r="893" spans="1:9" s="70" customFormat="1" ht="66.75" customHeight="1">
      <c r="A893" s="36" t="s">
        <v>1262</v>
      </c>
      <c r="B893" s="42">
        <v>441</v>
      </c>
      <c r="C893" s="29" t="s">
        <v>1274</v>
      </c>
      <c r="D893" s="41">
        <v>550</v>
      </c>
      <c r="E893" s="41">
        <v>550</v>
      </c>
      <c r="F893" s="41">
        <v>550</v>
      </c>
      <c r="G893" s="207">
        <f t="shared" si="142"/>
        <v>28.010399999999663</v>
      </c>
      <c r="H893" s="207">
        <f t="shared" si="140"/>
        <v>0</v>
      </c>
      <c r="I893" s="207">
        <f t="shared" si="141"/>
        <v>100</v>
      </c>
    </row>
    <row r="894" spans="1:9" s="70" customFormat="1" ht="66.75" customHeight="1">
      <c r="A894" s="36" t="s">
        <v>1263</v>
      </c>
      <c r="B894" s="42">
        <v>441</v>
      </c>
      <c r="C894" s="29" t="s">
        <v>1275</v>
      </c>
      <c r="D894" s="41">
        <v>517.43517999999995</v>
      </c>
      <c r="E894" s="41">
        <v>517.43517999999995</v>
      </c>
      <c r="F894" s="41">
        <v>317.43518</v>
      </c>
      <c r="G894" s="207">
        <f t="shared" si="142"/>
        <v>14.005200000000059</v>
      </c>
      <c r="H894" s="207">
        <f t="shared" si="140"/>
        <v>199.99999999999994</v>
      </c>
      <c r="I894" s="207">
        <f t="shared" si="141"/>
        <v>61.347815585326074</v>
      </c>
    </row>
    <row r="895" spans="1:9" s="70" customFormat="1" ht="49.5" customHeight="1">
      <c r="A895" s="36" t="s">
        <v>1264</v>
      </c>
      <c r="B895" s="42">
        <v>441</v>
      </c>
      <c r="C895" s="29" t="s">
        <v>1276</v>
      </c>
      <c r="D895" s="41">
        <v>5886.5276000000003</v>
      </c>
      <c r="E895" s="41">
        <v>5886.5276000000003</v>
      </c>
      <c r="F895" s="41">
        <v>5886.5276000000003</v>
      </c>
      <c r="G895" s="207">
        <f t="shared" si="142"/>
        <v>14.005200000000059</v>
      </c>
      <c r="H895" s="207">
        <f t="shared" si="140"/>
        <v>0</v>
      </c>
      <c r="I895" s="207">
        <f t="shared" si="141"/>
        <v>100</v>
      </c>
    </row>
    <row r="896" spans="1:9" s="70" customFormat="1" ht="36.75" customHeight="1">
      <c r="A896" s="36" t="s">
        <v>1265</v>
      </c>
      <c r="B896" s="42">
        <v>441</v>
      </c>
      <c r="C896" s="29" t="s">
        <v>1277</v>
      </c>
      <c r="D896" s="41">
        <v>469.46555000000001</v>
      </c>
      <c r="E896" s="41">
        <v>469.46555000000001</v>
      </c>
      <c r="F896" s="41">
        <v>469.46555000000001</v>
      </c>
      <c r="G896" s="207">
        <f t="shared" si="142"/>
        <v>14.005200000000059</v>
      </c>
      <c r="H896" s="207">
        <f t="shared" si="140"/>
        <v>0</v>
      </c>
      <c r="I896" s="207">
        <f t="shared" si="141"/>
        <v>100</v>
      </c>
    </row>
    <row r="897" spans="1:9" s="70" customFormat="1" ht="36.75" customHeight="1">
      <c r="A897" s="36" t="s">
        <v>1266</v>
      </c>
      <c r="B897" s="42">
        <v>441</v>
      </c>
      <c r="C897" s="29" t="s">
        <v>1278</v>
      </c>
      <c r="D897" s="41">
        <v>801.3827</v>
      </c>
      <c r="E897" s="41">
        <v>801.3827</v>
      </c>
      <c r="F897" s="41">
        <v>801.3827</v>
      </c>
      <c r="G897" s="207">
        <f t="shared" si="142"/>
        <v>14.005200000000059</v>
      </c>
      <c r="H897" s="207">
        <f t="shared" si="140"/>
        <v>0</v>
      </c>
      <c r="I897" s="207">
        <f t="shared" si="141"/>
        <v>100</v>
      </c>
    </row>
    <row r="898" spans="1:9" s="70" customFormat="1" ht="36.75" customHeight="1">
      <c r="A898" s="36" t="s">
        <v>1267</v>
      </c>
      <c r="B898" s="42">
        <v>441</v>
      </c>
      <c r="C898" s="29" t="s">
        <v>1279</v>
      </c>
      <c r="D898" s="41">
        <v>666.62699999999995</v>
      </c>
      <c r="E898" s="41">
        <v>666.62699999999995</v>
      </c>
      <c r="F898" s="41">
        <v>666.62699999999995</v>
      </c>
      <c r="G898" s="207">
        <f t="shared" si="142"/>
        <v>14.005200000000059</v>
      </c>
      <c r="H898" s="207">
        <f t="shared" si="140"/>
        <v>0</v>
      </c>
      <c r="I898" s="207">
        <f t="shared" si="141"/>
        <v>100</v>
      </c>
    </row>
    <row r="899" spans="1:9" s="70" customFormat="1" ht="48" customHeight="1">
      <c r="A899" s="36" t="s">
        <v>1268</v>
      </c>
      <c r="B899" s="42">
        <v>441</v>
      </c>
      <c r="C899" s="29" t="s">
        <v>1280</v>
      </c>
      <c r="D899" s="41">
        <v>258.39999999999998</v>
      </c>
      <c r="E899" s="41">
        <v>258.39999999999998</v>
      </c>
      <c r="F899" s="41">
        <v>258.39999999999998</v>
      </c>
      <c r="G899" s="207">
        <f t="shared" si="142"/>
        <v>14.005200000000059</v>
      </c>
      <c r="H899" s="207">
        <f t="shared" si="140"/>
        <v>0</v>
      </c>
      <c r="I899" s="207">
        <f t="shared" si="141"/>
        <v>100</v>
      </c>
    </row>
    <row r="900" spans="1:9" s="70" customFormat="1" ht="42" customHeight="1">
      <c r="A900" s="36" t="s">
        <v>1269</v>
      </c>
      <c r="B900" s="42">
        <v>441</v>
      </c>
      <c r="C900" s="29" t="s">
        <v>1281</v>
      </c>
      <c r="D900" s="41">
        <v>591.46</v>
      </c>
      <c r="E900" s="41">
        <v>591.46</v>
      </c>
      <c r="F900" s="41">
        <v>591.46</v>
      </c>
      <c r="G900" s="207">
        <f t="shared" si="142"/>
        <v>14.005200000000059</v>
      </c>
      <c r="H900" s="207">
        <f t="shared" si="140"/>
        <v>0</v>
      </c>
      <c r="I900" s="207">
        <f t="shared" si="141"/>
        <v>100</v>
      </c>
    </row>
    <row r="901" spans="1:9" s="70" customFormat="1" ht="42" customHeight="1">
      <c r="A901" s="36" t="s">
        <v>1270</v>
      </c>
      <c r="B901" s="42">
        <v>441</v>
      </c>
      <c r="C901" s="29" t="s">
        <v>1282</v>
      </c>
      <c r="D901" s="41">
        <v>679.04975000000002</v>
      </c>
      <c r="E901" s="41">
        <v>679.04975000000002</v>
      </c>
      <c r="F901" s="41">
        <v>0</v>
      </c>
      <c r="G901" s="207">
        <f t="shared" si="142"/>
        <v>14.005200000000059</v>
      </c>
      <c r="H901" s="207">
        <f t="shared" si="140"/>
        <v>679.04975000000002</v>
      </c>
      <c r="I901" s="207">
        <f t="shared" si="141"/>
        <v>0</v>
      </c>
    </row>
    <row r="902" spans="1:9" s="70" customFormat="1" ht="42" customHeight="1">
      <c r="A902" s="36" t="s">
        <v>657</v>
      </c>
      <c r="B902" s="42">
        <v>441</v>
      </c>
      <c r="C902" s="29" t="s">
        <v>1283</v>
      </c>
      <c r="D902" s="41">
        <v>740.88694999999996</v>
      </c>
      <c r="E902" s="41">
        <v>740.88694999999996</v>
      </c>
      <c r="F902" s="41">
        <v>740.88694999999996</v>
      </c>
      <c r="G902" s="207">
        <f t="shared" si="142"/>
        <v>14.005200000000059</v>
      </c>
      <c r="H902" s="207">
        <f t="shared" si="140"/>
        <v>0</v>
      </c>
      <c r="I902" s="207">
        <f t="shared" si="141"/>
        <v>100</v>
      </c>
    </row>
    <row r="903" spans="1:9" s="70" customFormat="1" ht="42" customHeight="1">
      <c r="A903" s="36" t="s">
        <v>1271</v>
      </c>
      <c r="B903" s="42">
        <v>441</v>
      </c>
      <c r="C903" s="29" t="s">
        <v>1284</v>
      </c>
      <c r="D903" s="41">
        <v>549.41</v>
      </c>
      <c r="E903" s="41">
        <v>549.41</v>
      </c>
      <c r="F903" s="41">
        <v>549.41</v>
      </c>
      <c r="G903" s="207">
        <f t="shared" si="142"/>
        <v>14.005200000000059</v>
      </c>
      <c r="H903" s="207">
        <f t="shared" si="140"/>
        <v>0</v>
      </c>
      <c r="I903" s="207">
        <f t="shared" si="141"/>
        <v>100</v>
      </c>
    </row>
    <row r="904" spans="1:9" s="152" customFormat="1" ht="56.25" customHeight="1">
      <c r="A904" s="225" t="s">
        <v>764</v>
      </c>
      <c r="B904" s="225"/>
      <c r="C904" s="225"/>
      <c r="D904" s="225"/>
      <c r="E904" s="225"/>
      <c r="F904" s="225"/>
      <c r="G904" s="225"/>
      <c r="H904" s="225"/>
      <c r="I904" s="225"/>
    </row>
    <row r="905" spans="1:9" s="156" customFormat="1" ht="36" customHeight="1">
      <c r="A905" s="138" t="s">
        <v>1</v>
      </c>
      <c r="B905" s="143"/>
      <c r="C905" s="180">
        <v>2200000000</v>
      </c>
      <c r="D905" s="181">
        <f>D907+D965+D970+D994+D996+D1001</f>
        <v>128129.36737999997</v>
      </c>
      <c r="E905" s="181">
        <f>E907+E965+E970+E994+E996+E1001</f>
        <v>128129.36737999997</v>
      </c>
      <c r="F905" s="181">
        <f>F907+F965+F970+F994+F996+F1001</f>
        <v>127488.34402999996</v>
      </c>
      <c r="G905" s="181">
        <f>G907+G965+G970+G994+G996</f>
        <v>641.02334999999994</v>
      </c>
      <c r="H905" s="181">
        <f>H907+H965+H970+H994+H996</f>
        <v>641.02334999999994</v>
      </c>
      <c r="I905" s="181">
        <f t="shared" ref="I905" si="143">F905/D905*100</f>
        <v>99.499706146133633</v>
      </c>
    </row>
    <row r="906" spans="1:9" ht="22.5" customHeight="1">
      <c r="A906" s="5" t="s">
        <v>5</v>
      </c>
      <c r="B906" s="7"/>
      <c r="C906" s="7"/>
      <c r="D906" s="7"/>
      <c r="E906" s="7"/>
      <c r="F906" s="52"/>
      <c r="G906" s="7"/>
      <c r="H906" s="7"/>
      <c r="I906" s="7"/>
    </row>
    <row r="907" spans="1:9" s="149" customFormat="1" ht="48" customHeight="1">
      <c r="A907" s="144" t="s">
        <v>39</v>
      </c>
      <c r="B907" s="145"/>
      <c r="C907" s="148">
        <v>2210000000</v>
      </c>
      <c r="D907" s="151">
        <f>SUM(D908:D964)</f>
        <v>97678.068449999977</v>
      </c>
      <c r="E907" s="151">
        <f t="shared" ref="E907:F907" si="144">SUM(E908:E964)</f>
        <v>97678.068449999977</v>
      </c>
      <c r="F907" s="151">
        <f t="shared" si="144"/>
        <v>97664.063249999977</v>
      </c>
      <c r="G907" s="151">
        <f t="shared" ref="G907:G995" si="145">E907-F907</f>
        <v>14.005199999999604</v>
      </c>
      <c r="H907" s="151">
        <f t="shared" ref="H907:H995" si="146">D907-F907</f>
        <v>14.005199999999604</v>
      </c>
      <c r="I907" s="151">
        <f t="shared" ref="I907:I995" si="147">F907/D907*100</f>
        <v>99.985661878636378</v>
      </c>
    </row>
    <row r="908" spans="1:9" ht="111.75" customHeight="1">
      <c r="A908" s="39" t="s">
        <v>1285</v>
      </c>
      <c r="B908" s="15" t="s">
        <v>17</v>
      </c>
      <c r="C908" s="29" t="s">
        <v>1313</v>
      </c>
      <c r="D908" s="41">
        <v>5000</v>
      </c>
      <c r="E908" s="41">
        <v>5000</v>
      </c>
      <c r="F908" s="41">
        <v>5000</v>
      </c>
      <c r="G908" s="28">
        <f t="shared" si="145"/>
        <v>0</v>
      </c>
      <c r="H908" s="28">
        <f t="shared" si="146"/>
        <v>0</v>
      </c>
      <c r="I908" s="28">
        <f t="shared" si="147"/>
        <v>100</v>
      </c>
    </row>
    <row r="909" spans="1:9" ht="52.5" customHeight="1">
      <c r="A909" s="36" t="s">
        <v>1286</v>
      </c>
      <c r="B909" s="15" t="s">
        <v>17</v>
      </c>
      <c r="C909" s="29" t="s">
        <v>1314</v>
      </c>
      <c r="D909" s="41">
        <v>865.01760000000002</v>
      </c>
      <c r="E909" s="41">
        <v>865.01760000000002</v>
      </c>
      <c r="F909" s="41">
        <v>865.01760000000002</v>
      </c>
      <c r="G909" s="28">
        <f t="shared" si="145"/>
        <v>0</v>
      </c>
      <c r="H909" s="28">
        <f t="shared" si="146"/>
        <v>0</v>
      </c>
      <c r="I909" s="28">
        <f t="shared" si="147"/>
        <v>100</v>
      </c>
    </row>
    <row r="910" spans="1:9" ht="57.75" customHeight="1">
      <c r="A910" s="36" t="s">
        <v>1287</v>
      </c>
      <c r="B910" s="15" t="s">
        <v>17</v>
      </c>
      <c r="C910" s="29" t="s">
        <v>1315</v>
      </c>
      <c r="D910" s="41">
        <v>737.77679999999998</v>
      </c>
      <c r="E910" s="41">
        <v>737.77679999999998</v>
      </c>
      <c r="F910" s="41">
        <v>737.77679999999998</v>
      </c>
      <c r="G910" s="28">
        <f t="shared" si="145"/>
        <v>0</v>
      </c>
      <c r="H910" s="28">
        <f t="shared" si="146"/>
        <v>0</v>
      </c>
      <c r="I910" s="28">
        <f t="shared" si="147"/>
        <v>100</v>
      </c>
    </row>
    <row r="911" spans="1:9" ht="56.25" customHeight="1">
      <c r="A911" s="36" t="s">
        <v>1288</v>
      </c>
      <c r="B911" s="15" t="s">
        <v>17</v>
      </c>
      <c r="C911" s="29" t="s">
        <v>1316</v>
      </c>
      <c r="D911" s="41">
        <v>948.85040000000004</v>
      </c>
      <c r="E911" s="41">
        <v>948.85040000000004</v>
      </c>
      <c r="F911" s="41">
        <v>948.85040000000004</v>
      </c>
      <c r="G911" s="28">
        <f t="shared" si="145"/>
        <v>0</v>
      </c>
      <c r="H911" s="28">
        <f t="shared" si="146"/>
        <v>0</v>
      </c>
      <c r="I911" s="28">
        <f t="shared" si="147"/>
        <v>100</v>
      </c>
    </row>
    <row r="912" spans="1:9" ht="51" customHeight="1">
      <c r="A912" s="36" t="s">
        <v>1289</v>
      </c>
      <c r="B912" s="15" t="s">
        <v>17</v>
      </c>
      <c r="C912" s="29" t="s">
        <v>1317</v>
      </c>
      <c r="D912" s="41">
        <v>129.80000000000001</v>
      </c>
      <c r="E912" s="41">
        <v>129.80000000000001</v>
      </c>
      <c r="F912" s="41">
        <v>129.80000000000001</v>
      </c>
      <c r="G912" s="28">
        <f t="shared" si="145"/>
        <v>0</v>
      </c>
      <c r="H912" s="28">
        <f t="shared" si="146"/>
        <v>0</v>
      </c>
      <c r="I912" s="28">
        <f t="shared" si="147"/>
        <v>100</v>
      </c>
    </row>
    <row r="913" spans="1:9" ht="57.75" customHeight="1">
      <c r="A913" s="36" t="s">
        <v>1290</v>
      </c>
      <c r="B913" s="15" t="s">
        <v>17</v>
      </c>
      <c r="C913" s="29" t="s">
        <v>662</v>
      </c>
      <c r="D913" s="41">
        <v>132.72319999999999</v>
      </c>
      <c r="E913" s="41">
        <v>132.72319999999999</v>
      </c>
      <c r="F913" s="41">
        <v>132.72319999999999</v>
      </c>
      <c r="G913" s="28">
        <f t="shared" si="145"/>
        <v>0</v>
      </c>
      <c r="H913" s="28">
        <f t="shared" si="146"/>
        <v>0</v>
      </c>
      <c r="I913" s="28">
        <f t="shared" si="147"/>
        <v>100</v>
      </c>
    </row>
    <row r="914" spans="1:9" ht="40.5" customHeight="1">
      <c r="A914" s="36" t="s">
        <v>1291</v>
      </c>
      <c r="B914" s="15" t="s">
        <v>17</v>
      </c>
      <c r="C914" s="29" t="s">
        <v>746</v>
      </c>
      <c r="D914" s="41">
        <v>13.324999999999999</v>
      </c>
      <c r="E914" s="41">
        <v>13.324999999999999</v>
      </c>
      <c r="F914" s="41">
        <v>13.324999999999999</v>
      </c>
      <c r="G914" s="28">
        <f t="shared" si="145"/>
        <v>0</v>
      </c>
      <c r="H914" s="28">
        <f t="shared" si="146"/>
        <v>0</v>
      </c>
      <c r="I914" s="28">
        <f t="shared" si="147"/>
        <v>100</v>
      </c>
    </row>
    <row r="915" spans="1:9" ht="73.5" customHeight="1">
      <c r="A915" s="36" t="s">
        <v>1292</v>
      </c>
      <c r="B915" s="15" t="s">
        <v>17</v>
      </c>
      <c r="C915" s="29" t="s">
        <v>1318</v>
      </c>
      <c r="D915" s="41">
        <v>4478.2521800000004</v>
      </c>
      <c r="E915" s="41">
        <v>4478.2521800000004</v>
      </c>
      <c r="F915" s="41">
        <v>4478.2521800000004</v>
      </c>
      <c r="G915" s="28">
        <f t="shared" si="145"/>
        <v>0</v>
      </c>
      <c r="H915" s="28">
        <f t="shared" si="146"/>
        <v>0</v>
      </c>
      <c r="I915" s="28">
        <f t="shared" si="147"/>
        <v>100</v>
      </c>
    </row>
    <row r="916" spans="1:9" ht="47.25" customHeight="1">
      <c r="A916" s="36" t="s">
        <v>1293</v>
      </c>
      <c r="B916" s="15" t="s">
        <v>17</v>
      </c>
      <c r="C916" s="29" t="s">
        <v>1319</v>
      </c>
      <c r="D916" s="41">
        <v>898.17870000000005</v>
      </c>
      <c r="E916" s="41">
        <v>898.17870000000005</v>
      </c>
      <c r="F916" s="41">
        <v>898.17870000000005</v>
      </c>
      <c r="G916" s="28">
        <f t="shared" si="145"/>
        <v>0</v>
      </c>
      <c r="H916" s="28">
        <f t="shared" si="146"/>
        <v>0</v>
      </c>
      <c r="I916" s="28">
        <f t="shared" si="147"/>
        <v>100</v>
      </c>
    </row>
    <row r="917" spans="1:9" ht="51" customHeight="1">
      <c r="A917" s="36" t="s">
        <v>1294</v>
      </c>
      <c r="B917" s="15" t="s">
        <v>17</v>
      </c>
      <c r="C917" s="29" t="s">
        <v>1320</v>
      </c>
      <c r="D917" s="41">
        <v>9623.0099599999994</v>
      </c>
      <c r="E917" s="41">
        <v>9623.0099599999994</v>
      </c>
      <c r="F917" s="41">
        <v>9623.0099599999994</v>
      </c>
      <c r="G917" s="28">
        <f t="shared" si="145"/>
        <v>0</v>
      </c>
      <c r="H917" s="28">
        <f t="shared" si="146"/>
        <v>0</v>
      </c>
      <c r="I917" s="28">
        <f t="shared" si="147"/>
        <v>100</v>
      </c>
    </row>
    <row r="918" spans="1:9" ht="59.25" customHeight="1">
      <c r="A918" s="36" t="s">
        <v>651</v>
      </c>
      <c r="B918" s="15" t="s">
        <v>17</v>
      </c>
      <c r="C918" s="29" t="s">
        <v>663</v>
      </c>
      <c r="D918" s="41">
        <v>200.57382000000001</v>
      </c>
      <c r="E918" s="41">
        <v>200.57382000000001</v>
      </c>
      <c r="F918" s="41">
        <v>200.57382000000001</v>
      </c>
      <c r="G918" s="28">
        <f t="shared" si="145"/>
        <v>0</v>
      </c>
      <c r="H918" s="28">
        <f t="shared" si="146"/>
        <v>0</v>
      </c>
      <c r="I918" s="28">
        <f t="shared" si="147"/>
        <v>100</v>
      </c>
    </row>
    <row r="919" spans="1:9" ht="53.25" customHeight="1">
      <c r="A919" s="36" t="s">
        <v>652</v>
      </c>
      <c r="B919" s="15" t="s">
        <v>17</v>
      </c>
      <c r="C919" s="29" t="s">
        <v>664</v>
      </c>
      <c r="D919" s="41">
        <v>116.0916</v>
      </c>
      <c r="E919" s="41">
        <v>116.0916</v>
      </c>
      <c r="F919" s="41">
        <v>116.0916</v>
      </c>
      <c r="G919" s="28">
        <f t="shared" si="145"/>
        <v>0</v>
      </c>
      <c r="H919" s="28">
        <f t="shared" si="146"/>
        <v>0</v>
      </c>
      <c r="I919" s="28">
        <f t="shared" si="147"/>
        <v>100</v>
      </c>
    </row>
    <row r="920" spans="1:9" ht="54" customHeight="1">
      <c r="A920" s="36" t="s">
        <v>653</v>
      </c>
      <c r="B920" s="15" t="s">
        <v>17</v>
      </c>
      <c r="C920" s="29" t="s">
        <v>665</v>
      </c>
      <c r="D920" s="41">
        <v>410.14679999999998</v>
      </c>
      <c r="E920" s="41">
        <v>410.14679999999998</v>
      </c>
      <c r="F920" s="41">
        <v>410.14679999999998</v>
      </c>
      <c r="G920" s="28">
        <f t="shared" si="145"/>
        <v>0</v>
      </c>
      <c r="H920" s="28">
        <f t="shared" si="146"/>
        <v>0</v>
      </c>
      <c r="I920" s="28">
        <f t="shared" si="147"/>
        <v>100</v>
      </c>
    </row>
    <row r="921" spans="1:9" ht="67.5" customHeight="1">
      <c r="A921" s="36" t="s">
        <v>654</v>
      </c>
      <c r="B921" s="15" t="s">
        <v>17</v>
      </c>
      <c r="C921" s="29" t="s">
        <v>666</v>
      </c>
      <c r="D921" s="41">
        <v>394.08427</v>
      </c>
      <c r="E921" s="41">
        <v>394.08427</v>
      </c>
      <c r="F921" s="41">
        <v>394.08427</v>
      </c>
      <c r="G921" s="28">
        <f t="shared" si="145"/>
        <v>0</v>
      </c>
      <c r="H921" s="28">
        <f t="shared" si="146"/>
        <v>0</v>
      </c>
      <c r="I921" s="28">
        <f t="shared" si="147"/>
        <v>100</v>
      </c>
    </row>
    <row r="922" spans="1:9" ht="67.5" customHeight="1">
      <c r="A922" s="36" t="s">
        <v>654</v>
      </c>
      <c r="B922" s="15" t="s">
        <v>17</v>
      </c>
      <c r="C922" s="29" t="s">
        <v>666</v>
      </c>
      <c r="D922" s="41">
        <v>40202.9977</v>
      </c>
      <c r="E922" s="41">
        <v>40202.9977</v>
      </c>
      <c r="F922" s="41">
        <v>40202.9977</v>
      </c>
      <c r="G922" s="28">
        <f t="shared" si="145"/>
        <v>0</v>
      </c>
      <c r="H922" s="28">
        <f t="shared" si="146"/>
        <v>0</v>
      </c>
      <c r="I922" s="28">
        <f t="shared" si="147"/>
        <v>100</v>
      </c>
    </row>
    <row r="923" spans="1:9" ht="60" customHeight="1">
      <c r="A923" s="36" t="s">
        <v>426</v>
      </c>
      <c r="B923" s="15" t="s">
        <v>17</v>
      </c>
      <c r="C923" s="29" t="s">
        <v>428</v>
      </c>
      <c r="D923" s="41">
        <v>50</v>
      </c>
      <c r="E923" s="41">
        <v>50</v>
      </c>
      <c r="F923" s="41">
        <v>50</v>
      </c>
      <c r="G923" s="28">
        <f t="shared" si="145"/>
        <v>0</v>
      </c>
      <c r="H923" s="28">
        <f t="shared" si="146"/>
        <v>0</v>
      </c>
      <c r="I923" s="28">
        <f t="shared" si="147"/>
        <v>100</v>
      </c>
    </row>
    <row r="924" spans="1:9" ht="78.75" customHeight="1">
      <c r="A924" s="36" t="s">
        <v>744</v>
      </c>
      <c r="B924" s="15" t="s">
        <v>17</v>
      </c>
      <c r="C924" s="29" t="s">
        <v>747</v>
      </c>
      <c r="D924" s="41">
        <v>380.8236</v>
      </c>
      <c r="E924" s="41">
        <v>380.8236</v>
      </c>
      <c r="F924" s="41">
        <v>380.8236</v>
      </c>
      <c r="G924" s="28">
        <f t="shared" si="145"/>
        <v>0</v>
      </c>
      <c r="H924" s="28">
        <f t="shared" si="146"/>
        <v>0</v>
      </c>
      <c r="I924" s="28">
        <f t="shared" si="147"/>
        <v>100</v>
      </c>
    </row>
    <row r="925" spans="1:9" ht="78.75" customHeight="1">
      <c r="A925" s="36" t="s">
        <v>745</v>
      </c>
      <c r="B925" s="15" t="s">
        <v>17</v>
      </c>
      <c r="C925" s="29" t="s">
        <v>748</v>
      </c>
      <c r="D925" s="41">
        <v>8194.9509999999991</v>
      </c>
      <c r="E925" s="41">
        <v>8194.9509999999991</v>
      </c>
      <c r="F925" s="41">
        <v>8194.9509999999991</v>
      </c>
      <c r="G925" s="28">
        <f t="shared" si="145"/>
        <v>0</v>
      </c>
      <c r="H925" s="28">
        <f t="shared" si="146"/>
        <v>0</v>
      </c>
      <c r="I925" s="28">
        <f t="shared" si="147"/>
        <v>100</v>
      </c>
    </row>
    <row r="926" spans="1:9" ht="78.75" customHeight="1">
      <c r="A926" s="36" t="s">
        <v>1295</v>
      </c>
      <c r="B926" s="15" t="s">
        <v>17</v>
      </c>
      <c r="C926" s="29" t="s">
        <v>1321</v>
      </c>
      <c r="D926" s="41">
        <v>46.64</v>
      </c>
      <c r="E926" s="41">
        <v>46.64</v>
      </c>
      <c r="F926" s="41">
        <v>46.64</v>
      </c>
      <c r="G926" s="28">
        <f t="shared" si="145"/>
        <v>0</v>
      </c>
      <c r="H926" s="28">
        <f t="shared" si="146"/>
        <v>0</v>
      </c>
      <c r="I926" s="28">
        <f t="shared" si="147"/>
        <v>100</v>
      </c>
    </row>
    <row r="927" spans="1:9" ht="78.75" customHeight="1">
      <c r="A927" s="39" t="s">
        <v>1296</v>
      </c>
      <c r="B927" s="15" t="s">
        <v>17</v>
      </c>
      <c r="C927" s="29" t="s">
        <v>1322</v>
      </c>
      <c r="D927" s="41">
        <v>918.85</v>
      </c>
      <c r="E927" s="41">
        <v>918.85</v>
      </c>
      <c r="F927" s="41">
        <v>904.84479999999996</v>
      </c>
      <c r="G927" s="28">
        <f t="shared" si="145"/>
        <v>14.005200000000059</v>
      </c>
      <c r="H927" s="28">
        <f t="shared" si="146"/>
        <v>14.005200000000059</v>
      </c>
      <c r="I927" s="28">
        <f t="shared" si="147"/>
        <v>98.475790390161606</v>
      </c>
    </row>
    <row r="928" spans="1:9" ht="78.75" customHeight="1">
      <c r="A928" s="36" t="s">
        <v>1297</v>
      </c>
      <c r="B928" s="15" t="s">
        <v>17</v>
      </c>
      <c r="C928" s="29" t="s">
        <v>1323</v>
      </c>
      <c r="D928" s="41">
        <v>158.30654999999999</v>
      </c>
      <c r="E928" s="41">
        <v>158.30654999999999</v>
      </c>
      <c r="F928" s="41">
        <v>158.30654999999999</v>
      </c>
      <c r="G928" s="28">
        <f t="shared" si="145"/>
        <v>0</v>
      </c>
      <c r="H928" s="28">
        <f t="shared" si="146"/>
        <v>0</v>
      </c>
      <c r="I928" s="28">
        <f t="shared" si="147"/>
        <v>100</v>
      </c>
    </row>
    <row r="929" spans="1:9" ht="78.75" customHeight="1">
      <c r="A929" s="36" t="s">
        <v>1298</v>
      </c>
      <c r="B929" s="15" t="s">
        <v>17</v>
      </c>
      <c r="C929" s="29" t="s">
        <v>1324</v>
      </c>
      <c r="D929" s="41">
        <v>773.68688999999995</v>
      </c>
      <c r="E929" s="41">
        <v>773.68688999999995</v>
      </c>
      <c r="F929" s="41">
        <v>773.68688999999995</v>
      </c>
      <c r="G929" s="28">
        <f t="shared" si="145"/>
        <v>0</v>
      </c>
      <c r="H929" s="28">
        <f t="shared" si="146"/>
        <v>0</v>
      </c>
      <c r="I929" s="28">
        <f t="shared" si="147"/>
        <v>100</v>
      </c>
    </row>
    <row r="930" spans="1:9" ht="24.75" customHeight="1">
      <c r="A930" s="36" t="s">
        <v>1299</v>
      </c>
      <c r="B930" s="15" t="s">
        <v>17</v>
      </c>
      <c r="C930" s="29" t="s">
        <v>1325</v>
      </c>
      <c r="D930" s="41">
        <v>101.88589</v>
      </c>
      <c r="E930" s="41">
        <v>101.88589</v>
      </c>
      <c r="F930" s="41">
        <v>101.88589</v>
      </c>
      <c r="G930" s="28">
        <f t="shared" si="145"/>
        <v>0</v>
      </c>
      <c r="H930" s="28">
        <f t="shared" si="146"/>
        <v>0</v>
      </c>
      <c r="I930" s="28">
        <f t="shared" si="147"/>
        <v>100</v>
      </c>
    </row>
    <row r="931" spans="1:9" ht="21.75" customHeight="1">
      <c r="A931" s="36" t="s">
        <v>1300</v>
      </c>
      <c r="B931" s="15" t="s">
        <v>17</v>
      </c>
      <c r="C931" s="29" t="s">
        <v>1326</v>
      </c>
      <c r="D931" s="41">
        <v>677.11118999999997</v>
      </c>
      <c r="E931" s="41">
        <v>677.11118999999997</v>
      </c>
      <c r="F931" s="41">
        <v>677.11118999999997</v>
      </c>
      <c r="G931" s="28">
        <f t="shared" si="145"/>
        <v>0</v>
      </c>
      <c r="H931" s="28">
        <f t="shared" si="146"/>
        <v>0</v>
      </c>
      <c r="I931" s="28">
        <f t="shared" si="147"/>
        <v>100</v>
      </c>
    </row>
    <row r="932" spans="1:9" ht="45" customHeight="1">
      <c r="A932" s="36" t="s">
        <v>329</v>
      </c>
      <c r="B932" s="15" t="s">
        <v>17</v>
      </c>
      <c r="C932" s="29" t="s">
        <v>246</v>
      </c>
      <c r="D932" s="41">
        <v>1818.4751799999999</v>
      </c>
      <c r="E932" s="41">
        <v>1818.4751799999999</v>
      </c>
      <c r="F932" s="41">
        <v>1818.4751799999999</v>
      </c>
      <c r="G932" s="28">
        <f t="shared" si="145"/>
        <v>0</v>
      </c>
      <c r="H932" s="28">
        <f t="shared" si="146"/>
        <v>0</v>
      </c>
      <c r="I932" s="28">
        <f t="shared" si="147"/>
        <v>100</v>
      </c>
    </row>
    <row r="933" spans="1:9" ht="21" customHeight="1">
      <c r="A933" s="36" t="s">
        <v>330</v>
      </c>
      <c r="B933" s="15" t="s">
        <v>17</v>
      </c>
      <c r="C933" s="29" t="s">
        <v>247</v>
      </c>
      <c r="D933" s="41">
        <v>515.37612999999999</v>
      </c>
      <c r="E933" s="41">
        <v>515.37612999999999</v>
      </c>
      <c r="F933" s="41">
        <v>515.37612999999999</v>
      </c>
      <c r="G933" s="28">
        <f t="shared" si="145"/>
        <v>0</v>
      </c>
      <c r="H933" s="28">
        <f t="shared" si="146"/>
        <v>0</v>
      </c>
      <c r="I933" s="28">
        <f t="shared" si="147"/>
        <v>100</v>
      </c>
    </row>
    <row r="934" spans="1:9" ht="28.5" customHeight="1">
      <c r="A934" s="36" t="s">
        <v>427</v>
      </c>
      <c r="B934" s="15" t="s">
        <v>17</v>
      </c>
      <c r="C934" s="29" t="s">
        <v>429</v>
      </c>
      <c r="D934" s="41">
        <v>259.98755</v>
      </c>
      <c r="E934" s="41">
        <v>259.98755</v>
      </c>
      <c r="F934" s="41">
        <v>259.98755</v>
      </c>
      <c r="G934" s="28">
        <f t="shared" si="145"/>
        <v>0</v>
      </c>
      <c r="H934" s="28">
        <f t="shared" si="146"/>
        <v>0</v>
      </c>
      <c r="I934" s="28">
        <f t="shared" si="147"/>
        <v>100</v>
      </c>
    </row>
    <row r="935" spans="1:9" ht="28.5" customHeight="1">
      <c r="A935" s="36" t="s">
        <v>331</v>
      </c>
      <c r="B935" s="15" t="s">
        <v>17</v>
      </c>
      <c r="C935" s="29" t="s">
        <v>248</v>
      </c>
      <c r="D935" s="41">
        <v>161.05413999999999</v>
      </c>
      <c r="E935" s="41">
        <v>161.05413999999999</v>
      </c>
      <c r="F935" s="41">
        <v>161.05413999999999</v>
      </c>
      <c r="G935" s="28">
        <f t="shared" si="145"/>
        <v>0</v>
      </c>
      <c r="H935" s="28">
        <f t="shared" si="146"/>
        <v>0</v>
      </c>
      <c r="I935" s="28">
        <f t="shared" si="147"/>
        <v>100</v>
      </c>
    </row>
    <row r="936" spans="1:9" ht="25.5" customHeight="1">
      <c r="A936" s="36" t="s">
        <v>332</v>
      </c>
      <c r="B936" s="15" t="s">
        <v>17</v>
      </c>
      <c r="C936" s="29" t="s">
        <v>249</v>
      </c>
      <c r="D936" s="41">
        <v>251.55408</v>
      </c>
      <c r="E936" s="41">
        <v>251.55408</v>
      </c>
      <c r="F936" s="41">
        <v>251.55408</v>
      </c>
      <c r="G936" s="28">
        <f t="shared" si="145"/>
        <v>0</v>
      </c>
      <c r="H936" s="28">
        <f t="shared" si="146"/>
        <v>0</v>
      </c>
      <c r="I936" s="28">
        <f t="shared" si="147"/>
        <v>100</v>
      </c>
    </row>
    <row r="937" spans="1:9" ht="34.5" customHeight="1">
      <c r="A937" s="36" t="s">
        <v>333</v>
      </c>
      <c r="B937" s="15" t="s">
        <v>17</v>
      </c>
      <c r="C937" s="29" t="s">
        <v>250</v>
      </c>
      <c r="D937" s="41">
        <v>28.3</v>
      </c>
      <c r="E937" s="41">
        <v>28.3</v>
      </c>
      <c r="F937" s="41">
        <v>28.3</v>
      </c>
      <c r="G937" s="28">
        <f t="shared" si="145"/>
        <v>0</v>
      </c>
      <c r="H937" s="28">
        <f t="shared" si="146"/>
        <v>0</v>
      </c>
      <c r="I937" s="28">
        <f t="shared" si="147"/>
        <v>100</v>
      </c>
    </row>
    <row r="938" spans="1:9" ht="57.75" customHeight="1">
      <c r="A938" s="36" t="s">
        <v>1301</v>
      </c>
      <c r="B938" s="15" t="s">
        <v>17</v>
      </c>
      <c r="C938" s="29" t="s">
        <v>251</v>
      </c>
      <c r="D938" s="41">
        <v>1809.712</v>
      </c>
      <c r="E938" s="41">
        <v>1809.712</v>
      </c>
      <c r="F938" s="41">
        <v>1809.712</v>
      </c>
      <c r="G938" s="28">
        <f t="shared" si="145"/>
        <v>0</v>
      </c>
      <c r="H938" s="28">
        <f t="shared" si="146"/>
        <v>0</v>
      </c>
      <c r="I938" s="28">
        <f t="shared" si="147"/>
        <v>100</v>
      </c>
    </row>
    <row r="939" spans="1:9" ht="45.75" customHeight="1">
      <c r="A939" s="36" t="s">
        <v>1302</v>
      </c>
      <c r="B939" s="15" t="s">
        <v>17</v>
      </c>
      <c r="C939" s="29" t="s">
        <v>1327</v>
      </c>
      <c r="D939" s="41">
        <v>1569.9695999999999</v>
      </c>
      <c r="E939" s="41">
        <v>1569.9695999999999</v>
      </c>
      <c r="F939" s="41">
        <v>1569.9695999999999</v>
      </c>
      <c r="G939" s="28">
        <f t="shared" si="145"/>
        <v>0</v>
      </c>
      <c r="H939" s="28">
        <f t="shared" si="146"/>
        <v>0</v>
      </c>
      <c r="I939" s="28">
        <f t="shared" si="147"/>
        <v>100</v>
      </c>
    </row>
    <row r="940" spans="1:9" ht="36" customHeight="1">
      <c r="A940" s="36" t="s">
        <v>655</v>
      </c>
      <c r="B940" s="15" t="s">
        <v>17</v>
      </c>
      <c r="C940" s="29" t="s">
        <v>667</v>
      </c>
      <c r="D940" s="41">
        <v>117.0887</v>
      </c>
      <c r="E940" s="41">
        <v>117.0887</v>
      </c>
      <c r="F940" s="41">
        <v>117.0887</v>
      </c>
      <c r="G940" s="28">
        <f t="shared" si="145"/>
        <v>0</v>
      </c>
      <c r="H940" s="28">
        <f t="shared" si="146"/>
        <v>0</v>
      </c>
      <c r="I940" s="28">
        <f t="shared" si="147"/>
        <v>100</v>
      </c>
    </row>
    <row r="941" spans="1:9" s="70" customFormat="1" ht="53.25" customHeight="1">
      <c r="A941" s="36" t="s">
        <v>656</v>
      </c>
      <c r="B941" s="33" t="s">
        <v>17</v>
      </c>
      <c r="C941" s="29" t="s">
        <v>252</v>
      </c>
      <c r="D941" s="41">
        <v>4599.78</v>
      </c>
      <c r="E941" s="41">
        <v>4599.78</v>
      </c>
      <c r="F941" s="41">
        <v>4599.78</v>
      </c>
      <c r="G941" s="28">
        <f t="shared" si="145"/>
        <v>0</v>
      </c>
      <c r="H941" s="28">
        <f t="shared" si="146"/>
        <v>0</v>
      </c>
      <c r="I941" s="28">
        <f t="shared" si="147"/>
        <v>100</v>
      </c>
    </row>
    <row r="942" spans="1:9" ht="40.5" customHeight="1">
      <c r="A942" s="36" t="s">
        <v>334</v>
      </c>
      <c r="B942" s="15" t="s">
        <v>17</v>
      </c>
      <c r="C942" s="29" t="s">
        <v>253</v>
      </c>
      <c r="D942" s="41">
        <v>248.95</v>
      </c>
      <c r="E942" s="41">
        <v>248.95</v>
      </c>
      <c r="F942" s="41">
        <v>248.95</v>
      </c>
      <c r="G942" s="28">
        <f t="shared" ref="G942:G964" si="148">E942-F942</f>
        <v>0</v>
      </c>
      <c r="H942" s="28">
        <f t="shared" si="146"/>
        <v>0</v>
      </c>
      <c r="I942" s="28">
        <f t="shared" ref="I942:I964" si="149">F942/D942*100</f>
        <v>100</v>
      </c>
    </row>
    <row r="943" spans="1:9" ht="48" customHeight="1">
      <c r="A943" s="36" t="s">
        <v>335</v>
      </c>
      <c r="B943" s="15" t="s">
        <v>17</v>
      </c>
      <c r="C943" s="29" t="s">
        <v>254</v>
      </c>
      <c r="D943" s="41">
        <v>1271.65274</v>
      </c>
      <c r="E943" s="41">
        <v>1271.65274</v>
      </c>
      <c r="F943" s="41">
        <v>1271.65274</v>
      </c>
      <c r="G943" s="28">
        <f t="shared" si="148"/>
        <v>0</v>
      </c>
      <c r="H943" s="28">
        <f t="shared" si="146"/>
        <v>0</v>
      </c>
      <c r="I943" s="28">
        <f t="shared" si="149"/>
        <v>100</v>
      </c>
    </row>
    <row r="944" spans="1:9" ht="50.25" customHeight="1">
      <c r="A944" s="36" t="s">
        <v>1303</v>
      </c>
      <c r="B944" s="15" t="s">
        <v>17</v>
      </c>
      <c r="C944" s="29" t="s">
        <v>1328</v>
      </c>
      <c r="D944" s="41">
        <v>66.40258</v>
      </c>
      <c r="E944" s="41">
        <v>66.40258</v>
      </c>
      <c r="F944" s="41">
        <v>66.40258</v>
      </c>
      <c r="G944" s="28">
        <f t="shared" si="148"/>
        <v>0</v>
      </c>
      <c r="H944" s="28">
        <f t="shared" si="146"/>
        <v>0</v>
      </c>
      <c r="I944" s="28">
        <f t="shared" si="149"/>
        <v>100</v>
      </c>
    </row>
    <row r="945" spans="1:9" ht="25.5" customHeight="1">
      <c r="A945" s="36" t="s">
        <v>336</v>
      </c>
      <c r="B945" s="15" t="s">
        <v>17</v>
      </c>
      <c r="C945" s="29" t="s">
        <v>255</v>
      </c>
      <c r="D945" s="41">
        <v>55.352159999999998</v>
      </c>
      <c r="E945" s="41">
        <v>55.352159999999998</v>
      </c>
      <c r="F945" s="41">
        <v>55.352159999999998</v>
      </c>
      <c r="G945" s="28">
        <f t="shared" si="148"/>
        <v>0</v>
      </c>
      <c r="H945" s="28">
        <f t="shared" si="146"/>
        <v>0</v>
      </c>
      <c r="I945" s="28">
        <f t="shared" si="149"/>
        <v>100</v>
      </c>
    </row>
    <row r="946" spans="1:9" ht="32.25" customHeight="1">
      <c r="A946" s="36" t="s">
        <v>337</v>
      </c>
      <c r="B946" s="15" t="s">
        <v>17</v>
      </c>
      <c r="C946" s="29" t="s">
        <v>256</v>
      </c>
      <c r="D946" s="41">
        <v>72.9816</v>
      </c>
      <c r="E946" s="41">
        <v>72.9816</v>
      </c>
      <c r="F946" s="41">
        <v>72.9816</v>
      </c>
      <c r="G946" s="28">
        <f t="shared" si="148"/>
        <v>0</v>
      </c>
      <c r="H946" s="28">
        <f t="shared" si="146"/>
        <v>0</v>
      </c>
      <c r="I946" s="28">
        <f t="shared" si="149"/>
        <v>100</v>
      </c>
    </row>
    <row r="947" spans="1:9" ht="27" customHeight="1">
      <c r="A947" s="36" t="s">
        <v>338</v>
      </c>
      <c r="B947" s="15" t="s">
        <v>17</v>
      </c>
      <c r="C947" s="29" t="s">
        <v>257</v>
      </c>
      <c r="D947" s="41">
        <v>221.99760000000001</v>
      </c>
      <c r="E947" s="41">
        <v>221.99760000000001</v>
      </c>
      <c r="F947" s="41">
        <v>221.99760000000001</v>
      </c>
      <c r="G947" s="28">
        <f t="shared" si="148"/>
        <v>0</v>
      </c>
      <c r="H947" s="28">
        <f t="shared" si="146"/>
        <v>0</v>
      </c>
      <c r="I947" s="28">
        <f t="shared" si="149"/>
        <v>100</v>
      </c>
    </row>
    <row r="948" spans="1:9" ht="27" customHeight="1">
      <c r="A948" s="36" t="s">
        <v>339</v>
      </c>
      <c r="B948" s="15" t="s">
        <v>17</v>
      </c>
      <c r="C948" s="29" t="s">
        <v>258</v>
      </c>
      <c r="D948" s="41">
        <v>82.900199999999998</v>
      </c>
      <c r="E948" s="41">
        <v>82.900199999999998</v>
      </c>
      <c r="F948" s="41">
        <v>82.900199999999998</v>
      </c>
      <c r="G948" s="28">
        <f t="shared" si="148"/>
        <v>0</v>
      </c>
      <c r="H948" s="28">
        <f t="shared" si="146"/>
        <v>0</v>
      </c>
      <c r="I948" s="28">
        <f t="shared" si="149"/>
        <v>100</v>
      </c>
    </row>
    <row r="949" spans="1:9" ht="62.25" customHeight="1">
      <c r="A949" s="36" t="s">
        <v>469</v>
      </c>
      <c r="B949" s="15" t="s">
        <v>17</v>
      </c>
      <c r="C949" s="29" t="s">
        <v>340</v>
      </c>
      <c r="D949" s="41">
        <v>118.2</v>
      </c>
      <c r="E949" s="41">
        <v>118.2</v>
      </c>
      <c r="F949" s="41">
        <v>118.2</v>
      </c>
      <c r="G949" s="28">
        <f t="shared" si="148"/>
        <v>0</v>
      </c>
      <c r="H949" s="28">
        <f t="shared" si="146"/>
        <v>0</v>
      </c>
      <c r="I949" s="28">
        <f t="shared" si="149"/>
        <v>100</v>
      </c>
    </row>
    <row r="950" spans="1:9" ht="48.75" customHeight="1">
      <c r="A950" s="36" t="s">
        <v>1304</v>
      </c>
      <c r="B950" s="15" t="s">
        <v>17</v>
      </c>
      <c r="C950" s="29" t="s">
        <v>668</v>
      </c>
      <c r="D950" s="41">
        <v>157.67500000000001</v>
      </c>
      <c r="E950" s="41">
        <v>157.67500000000001</v>
      </c>
      <c r="F950" s="41">
        <v>157.67500000000001</v>
      </c>
      <c r="G950" s="28">
        <f t="shared" si="148"/>
        <v>0</v>
      </c>
      <c r="H950" s="28">
        <f t="shared" si="146"/>
        <v>0</v>
      </c>
      <c r="I950" s="28">
        <f t="shared" si="149"/>
        <v>100</v>
      </c>
    </row>
    <row r="951" spans="1:9" ht="62.25" customHeight="1">
      <c r="A951" s="36" t="s">
        <v>658</v>
      </c>
      <c r="B951" s="15" t="s">
        <v>17</v>
      </c>
      <c r="C951" s="29" t="s">
        <v>669</v>
      </c>
      <c r="D951" s="41">
        <v>228.6096</v>
      </c>
      <c r="E951" s="41">
        <v>228.6096</v>
      </c>
      <c r="F951" s="41">
        <v>228.6096</v>
      </c>
      <c r="G951" s="28">
        <f t="shared" si="148"/>
        <v>0</v>
      </c>
      <c r="H951" s="28">
        <f t="shared" si="146"/>
        <v>0</v>
      </c>
      <c r="I951" s="28">
        <f t="shared" si="149"/>
        <v>100</v>
      </c>
    </row>
    <row r="952" spans="1:9" ht="37.5" customHeight="1">
      <c r="A952" s="36" t="s">
        <v>659</v>
      </c>
      <c r="B952" s="15" t="s">
        <v>17</v>
      </c>
      <c r="C952" s="29" t="s">
        <v>670</v>
      </c>
      <c r="D952" s="41">
        <v>460.55759999999998</v>
      </c>
      <c r="E952" s="41">
        <v>460.55759999999998</v>
      </c>
      <c r="F952" s="41">
        <v>460.55759999999998</v>
      </c>
      <c r="G952" s="28">
        <f t="shared" si="148"/>
        <v>0</v>
      </c>
      <c r="H952" s="28">
        <f t="shared" si="146"/>
        <v>0</v>
      </c>
      <c r="I952" s="28">
        <f t="shared" si="149"/>
        <v>100</v>
      </c>
    </row>
    <row r="953" spans="1:9" ht="42" customHeight="1">
      <c r="A953" s="36" t="s">
        <v>660</v>
      </c>
      <c r="B953" s="15" t="s">
        <v>17</v>
      </c>
      <c r="C953" s="29" t="s">
        <v>671</v>
      </c>
      <c r="D953" s="41">
        <v>138.74692999999999</v>
      </c>
      <c r="E953" s="41">
        <v>138.74692999999999</v>
      </c>
      <c r="F953" s="41">
        <v>138.74692999999999</v>
      </c>
      <c r="G953" s="28">
        <f t="shared" si="148"/>
        <v>0</v>
      </c>
      <c r="H953" s="28">
        <f t="shared" si="146"/>
        <v>0</v>
      </c>
      <c r="I953" s="28">
        <f t="shared" si="149"/>
        <v>100</v>
      </c>
    </row>
    <row r="954" spans="1:9" ht="75" customHeight="1">
      <c r="A954" s="36" t="s">
        <v>351</v>
      </c>
      <c r="B954" s="15" t="s">
        <v>17</v>
      </c>
      <c r="C954" s="29" t="s">
        <v>368</v>
      </c>
      <c r="D954" s="41">
        <v>11.996040000000001</v>
      </c>
      <c r="E954" s="41">
        <v>11.996040000000001</v>
      </c>
      <c r="F954" s="41">
        <v>11.996040000000001</v>
      </c>
      <c r="G954" s="28">
        <f t="shared" si="148"/>
        <v>0</v>
      </c>
      <c r="H954" s="28">
        <f t="shared" si="146"/>
        <v>0</v>
      </c>
      <c r="I954" s="28">
        <f t="shared" si="149"/>
        <v>100</v>
      </c>
    </row>
    <row r="955" spans="1:9" ht="36" customHeight="1">
      <c r="A955" s="36" t="s">
        <v>38</v>
      </c>
      <c r="B955" s="15" t="s">
        <v>17</v>
      </c>
      <c r="C955" s="29" t="s">
        <v>259</v>
      </c>
      <c r="D955" s="41">
        <v>5564.6451200000001</v>
      </c>
      <c r="E955" s="41">
        <v>5564.6451200000001</v>
      </c>
      <c r="F955" s="41">
        <v>5564.6451200000001</v>
      </c>
      <c r="G955" s="28">
        <f t="shared" si="148"/>
        <v>0</v>
      </c>
      <c r="H955" s="28">
        <f t="shared" si="146"/>
        <v>0</v>
      </c>
      <c r="I955" s="28">
        <f t="shared" si="149"/>
        <v>100</v>
      </c>
    </row>
    <row r="956" spans="1:9" ht="36" customHeight="1">
      <c r="A956" s="36" t="s">
        <v>1305</v>
      </c>
      <c r="B956" s="15" t="s">
        <v>17</v>
      </c>
      <c r="C956" s="29" t="s">
        <v>1329</v>
      </c>
      <c r="D956" s="41">
        <v>412.52640000000002</v>
      </c>
      <c r="E956" s="41">
        <v>412.52640000000002</v>
      </c>
      <c r="F956" s="41">
        <v>412.52640000000002</v>
      </c>
      <c r="G956" s="28">
        <f t="shared" si="148"/>
        <v>0</v>
      </c>
      <c r="H956" s="28">
        <f t="shared" si="146"/>
        <v>0</v>
      </c>
      <c r="I956" s="28">
        <f t="shared" si="149"/>
        <v>100</v>
      </c>
    </row>
    <row r="957" spans="1:9" ht="36" customHeight="1">
      <c r="A957" s="36" t="s">
        <v>661</v>
      </c>
      <c r="B957" s="15" t="s">
        <v>17</v>
      </c>
      <c r="C957" s="29" t="s">
        <v>369</v>
      </c>
      <c r="D957" s="41">
        <v>520.18920000000003</v>
      </c>
      <c r="E957" s="41">
        <v>520.18920000000003</v>
      </c>
      <c r="F957" s="41">
        <v>520.18920000000003</v>
      </c>
      <c r="G957" s="28">
        <f t="shared" si="148"/>
        <v>0</v>
      </c>
      <c r="H957" s="28">
        <f t="shared" si="146"/>
        <v>0</v>
      </c>
      <c r="I957" s="28">
        <f t="shared" si="149"/>
        <v>100</v>
      </c>
    </row>
    <row r="958" spans="1:9" ht="36" customHeight="1">
      <c r="A958" s="36" t="s">
        <v>1306</v>
      </c>
      <c r="B958" s="15" t="s">
        <v>17</v>
      </c>
      <c r="C958" s="29" t="s">
        <v>1330</v>
      </c>
      <c r="D958" s="41">
        <v>344.09160000000003</v>
      </c>
      <c r="E958" s="41">
        <v>344.09160000000003</v>
      </c>
      <c r="F958" s="41">
        <v>344.09160000000003</v>
      </c>
      <c r="G958" s="28">
        <f t="shared" si="148"/>
        <v>0</v>
      </c>
      <c r="H958" s="28">
        <f t="shared" si="146"/>
        <v>0</v>
      </c>
      <c r="I958" s="28">
        <f t="shared" si="149"/>
        <v>100</v>
      </c>
    </row>
    <row r="959" spans="1:9" ht="36" customHeight="1">
      <c r="A959" s="36" t="s">
        <v>1307</v>
      </c>
      <c r="B959" s="15" t="s">
        <v>17</v>
      </c>
      <c r="C959" s="29" t="s">
        <v>1331</v>
      </c>
      <c r="D959" s="41">
        <v>282.34965999999997</v>
      </c>
      <c r="E959" s="41">
        <v>282.34965999999997</v>
      </c>
      <c r="F959" s="41">
        <v>282.34965999999997</v>
      </c>
      <c r="G959" s="28">
        <f t="shared" si="148"/>
        <v>0</v>
      </c>
      <c r="H959" s="28">
        <f t="shared" si="146"/>
        <v>0</v>
      </c>
      <c r="I959" s="28">
        <f t="shared" si="149"/>
        <v>100</v>
      </c>
    </row>
    <row r="960" spans="1:9" ht="54.75" customHeight="1">
      <c r="A960" s="36" t="s">
        <v>1308</v>
      </c>
      <c r="B960" s="15" t="s">
        <v>17</v>
      </c>
      <c r="C960" s="29" t="s">
        <v>1332</v>
      </c>
      <c r="D960" s="41">
        <v>102.7</v>
      </c>
      <c r="E960" s="41">
        <v>102.7</v>
      </c>
      <c r="F960" s="41">
        <v>102.7</v>
      </c>
      <c r="G960" s="28">
        <f t="shared" si="148"/>
        <v>0</v>
      </c>
      <c r="H960" s="28">
        <f t="shared" si="146"/>
        <v>0</v>
      </c>
      <c r="I960" s="28">
        <f t="shared" si="149"/>
        <v>100</v>
      </c>
    </row>
    <row r="961" spans="1:9" ht="56.25" customHeight="1">
      <c r="A961" s="36" t="s">
        <v>1309</v>
      </c>
      <c r="B961" s="15" t="s">
        <v>17</v>
      </c>
      <c r="C961" s="29" t="s">
        <v>1333</v>
      </c>
      <c r="D961" s="41">
        <v>252.04560000000001</v>
      </c>
      <c r="E961" s="41">
        <v>252.04560000000001</v>
      </c>
      <c r="F961" s="41">
        <v>252.04560000000001</v>
      </c>
      <c r="G961" s="28">
        <f t="shared" si="148"/>
        <v>0</v>
      </c>
      <c r="H961" s="28">
        <f t="shared" si="146"/>
        <v>0</v>
      </c>
      <c r="I961" s="28">
        <f t="shared" si="149"/>
        <v>100</v>
      </c>
    </row>
    <row r="962" spans="1:9" ht="42.75" customHeight="1">
      <c r="A962" s="36" t="s">
        <v>1310</v>
      </c>
      <c r="B962" s="15" t="s">
        <v>17</v>
      </c>
      <c r="C962" s="29" t="s">
        <v>1334</v>
      </c>
      <c r="D962" s="41">
        <v>133.30028999999999</v>
      </c>
      <c r="E962" s="41">
        <v>133.30028999999999</v>
      </c>
      <c r="F962" s="41">
        <v>133.30028999999999</v>
      </c>
      <c r="G962" s="28">
        <f t="shared" si="148"/>
        <v>0</v>
      </c>
      <c r="H962" s="28">
        <f t="shared" ref="H962:H964" si="150">D962-F962</f>
        <v>0</v>
      </c>
      <c r="I962" s="28">
        <f t="shared" si="149"/>
        <v>100</v>
      </c>
    </row>
    <row r="963" spans="1:9" ht="51.75" customHeight="1">
      <c r="A963" s="36" t="s">
        <v>1311</v>
      </c>
      <c r="B963" s="15" t="s">
        <v>17</v>
      </c>
      <c r="C963" s="29" t="s">
        <v>1335</v>
      </c>
      <c r="D963" s="41">
        <v>37.518000000000001</v>
      </c>
      <c r="E963" s="41">
        <v>37.518000000000001</v>
      </c>
      <c r="F963" s="41">
        <v>37.518000000000001</v>
      </c>
      <c r="G963" s="28">
        <f t="shared" si="148"/>
        <v>0</v>
      </c>
      <c r="H963" s="28">
        <f t="shared" si="150"/>
        <v>0</v>
      </c>
      <c r="I963" s="28">
        <f t="shared" si="149"/>
        <v>100</v>
      </c>
    </row>
    <row r="964" spans="1:9" ht="107.25" customHeight="1">
      <c r="A964" s="39" t="s">
        <v>1312</v>
      </c>
      <c r="B964" s="15" t="s">
        <v>17</v>
      </c>
      <c r="C964" s="29" t="s">
        <v>1336</v>
      </c>
      <c r="D964" s="41">
        <v>308.3</v>
      </c>
      <c r="E964" s="41">
        <v>308.3</v>
      </c>
      <c r="F964" s="41">
        <v>308.3</v>
      </c>
      <c r="G964" s="28">
        <f t="shared" si="148"/>
        <v>0</v>
      </c>
      <c r="H964" s="28">
        <f t="shared" si="150"/>
        <v>0</v>
      </c>
      <c r="I964" s="28">
        <f t="shared" si="149"/>
        <v>100</v>
      </c>
    </row>
    <row r="965" spans="1:9" s="149" customFormat="1" ht="61.5" customHeight="1">
      <c r="A965" s="169" t="s">
        <v>430</v>
      </c>
      <c r="B965" s="150"/>
      <c r="C965" s="148">
        <v>2220000000</v>
      </c>
      <c r="D965" s="195">
        <f>SUM(D966:D969)</f>
        <v>15301.03614</v>
      </c>
      <c r="E965" s="195">
        <f>SUM(E966:E969)</f>
        <v>15301.03614</v>
      </c>
      <c r="F965" s="195">
        <f>SUM(F966:F969)</f>
        <v>14685.67231</v>
      </c>
      <c r="G965" s="151">
        <f t="shared" si="145"/>
        <v>615.36383000000023</v>
      </c>
      <c r="H965" s="151">
        <f t="shared" si="146"/>
        <v>615.36383000000023</v>
      </c>
      <c r="I965" s="151">
        <f t="shared" si="147"/>
        <v>95.978286539750641</v>
      </c>
    </row>
    <row r="966" spans="1:9" ht="53.25" customHeight="1">
      <c r="A966" s="36" t="s">
        <v>1337</v>
      </c>
      <c r="B966" s="15" t="s">
        <v>17</v>
      </c>
      <c r="C966" s="29" t="s">
        <v>1340</v>
      </c>
      <c r="D966" s="41">
        <v>1118.95813</v>
      </c>
      <c r="E966" s="41">
        <v>1118.95813</v>
      </c>
      <c r="F966" s="41">
        <v>503.59429999999998</v>
      </c>
      <c r="G966" s="38">
        <f t="shared" si="145"/>
        <v>615.36383000000001</v>
      </c>
      <c r="H966" s="38">
        <f t="shared" si="146"/>
        <v>615.36383000000001</v>
      </c>
      <c r="I966" s="38">
        <f t="shared" si="147"/>
        <v>45.005642883170253</v>
      </c>
    </row>
    <row r="967" spans="1:9" ht="89.25" customHeight="1">
      <c r="A967" s="36" t="s">
        <v>672</v>
      </c>
      <c r="B967" s="15" t="s">
        <v>17</v>
      </c>
      <c r="C967" s="29" t="s">
        <v>673</v>
      </c>
      <c r="D967" s="41">
        <v>135</v>
      </c>
      <c r="E967" s="41">
        <v>135</v>
      </c>
      <c r="F967" s="41">
        <v>135</v>
      </c>
      <c r="G967" s="38">
        <f t="shared" si="145"/>
        <v>0</v>
      </c>
      <c r="H967" s="38">
        <f t="shared" si="146"/>
        <v>0</v>
      </c>
      <c r="I967" s="38">
        <f t="shared" si="147"/>
        <v>100</v>
      </c>
    </row>
    <row r="968" spans="1:9" ht="85.5" customHeight="1">
      <c r="A968" s="36" t="s">
        <v>1338</v>
      </c>
      <c r="B968" s="15" t="s">
        <v>17</v>
      </c>
      <c r="C968" s="29" t="s">
        <v>674</v>
      </c>
      <c r="D968" s="41">
        <v>13962.619769999999</v>
      </c>
      <c r="E968" s="41">
        <v>13962.619769999999</v>
      </c>
      <c r="F968" s="41">
        <v>13962.619769999999</v>
      </c>
      <c r="G968" s="38">
        <f t="shared" si="145"/>
        <v>0</v>
      </c>
      <c r="H968" s="38">
        <f t="shared" si="146"/>
        <v>0</v>
      </c>
      <c r="I968" s="38">
        <f t="shared" si="147"/>
        <v>100</v>
      </c>
    </row>
    <row r="969" spans="1:9" ht="85.5" customHeight="1">
      <c r="A969" s="36" t="s">
        <v>1339</v>
      </c>
      <c r="B969" s="15" t="s">
        <v>17</v>
      </c>
      <c r="C969" s="29" t="s">
        <v>675</v>
      </c>
      <c r="D969" s="41">
        <v>84.458240000000004</v>
      </c>
      <c r="E969" s="41">
        <v>84.458240000000004</v>
      </c>
      <c r="F969" s="41">
        <v>84.458240000000004</v>
      </c>
      <c r="G969" s="38">
        <f t="shared" si="145"/>
        <v>0</v>
      </c>
      <c r="H969" s="38">
        <f t="shared" si="146"/>
        <v>0</v>
      </c>
      <c r="I969" s="38">
        <f t="shared" si="147"/>
        <v>100</v>
      </c>
    </row>
    <row r="970" spans="1:9" s="149" customFormat="1" ht="88.5" customHeight="1">
      <c r="A970" s="169" t="s">
        <v>676</v>
      </c>
      <c r="B970" s="150"/>
      <c r="C970" s="148">
        <v>2230000000</v>
      </c>
      <c r="D970" s="195">
        <f>SUM(D971:D993)</f>
        <v>12439.466589999998</v>
      </c>
      <c r="E970" s="195">
        <f>SUM(E971:E993)</f>
        <v>12439.466589999998</v>
      </c>
      <c r="F970" s="195">
        <f>SUM(F971:F993)</f>
        <v>12439.466589999998</v>
      </c>
      <c r="G970" s="196">
        <f t="shared" si="145"/>
        <v>0</v>
      </c>
      <c r="H970" s="196">
        <f t="shared" si="146"/>
        <v>0</v>
      </c>
      <c r="I970" s="151">
        <f t="shared" si="147"/>
        <v>100</v>
      </c>
    </row>
    <row r="971" spans="1:9" ht="90.75" customHeight="1">
      <c r="A971" s="39" t="s">
        <v>677</v>
      </c>
      <c r="B971" s="31">
        <v>441</v>
      </c>
      <c r="C971" s="29" t="s">
        <v>431</v>
      </c>
      <c r="D971" s="41">
        <v>349.26400000000001</v>
      </c>
      <c r="E971" s="41">
        <v>349.26400000000001</v>
      </c>
      <c r="F971" s="41">
        <v>349.26400000000001</v>
      </c>
      <c r="G971" s="28">
        <f t="shared" si="145"/>
        <v>0</v>
      </c>
      <c r="H971" s="28">
        <f t="shared" si="146"/>
        <v>0</v>
      </c>
      <c r="I971" s="28">
        <f t="shared" si="147"/>
        <v>100</v>
      </c>
    </row>
    <row r="972" spans="1:9" ht="104.25" customHeight="1">
      <c r="A972" s="39" t="s">
        <v>678</v>
      </c>
      <c r="B972" s="31">
        <v>441</v>
      </c>
      <c r="C972" s="29" t="s">
        <v>432</v>
      </c>
      <c r="D972" s="41">
        <v>3.21</v>
      </c>
      <c r="E972" s="41">
        <v>3.21</v>
      </c>
      <c r="F972" s="41">
        <v>3.21</v>
      </c>
      <c r="G972" s="28">
        <f t="shared" si="145"/>
        <v>0</v>
      </c>
      <c r="H972" s="28">
        <f t="shared" si="146"/>
        <v>0</v>
      </c>
      <c r="I972" s="28">
        <f t="shared" si="147"/>
        <v>100</v>
      </c>
    </row>
    <row r="973" spans="1:9" ht="90.75" customHeight="1">
      <c r="A973" s="39" t="s">
        <v>679</v>
      </c>
      <c r="B973" s="31">
        <v>441</v>
      </c>
      <c r="C973" s="29" t="s">
        <v>433</v>
      </c>
      <c r="D973" s="41">
        <v>2.6749999999999998</v>
      </c>
      <c r="E973" s="41">
        <v>2.6749999999999998</v>
      </c>
      <c r="F973" s="41">
        <v>2.6749999999999998</v>
      </c>
      <c r="G973" s="28">
        <f t="shared" si="145"/>
        <v>0</v>
      </c>
      <c r="H973" s="28">
        <f t="shared" si="146"/>
        <v>0</v>
      </c>
      <c r="I973" s="28">
        <f t="shared" si="147"/>
        <v>100</v>
      </c>
    </row>
    <row r="974" spans="1:9" ht="84.75" customHeight="1">
      <c r="A974" s="39" t="s">
        <v>680</v>
      </c>
      <c r="B974" s="31">
        <v>441</v>
      </c>
      <c r="C974" s="29" t="s">
        <v>434</v>
      </c>
      <c r="D974" s="41">
        <v>2.6749999999999998</v>
      </c>
      <c r="E974" s="41">
        <v>2.6749999999999998</v>
      </c>
      <c r="F974" s="41">
        <v>2.6749999999999998</v>
      </c>
      <c r="G974" s="28">
        <f t="shared" si="145"/>
        <v>0</v>
      </c>
      <c r="H974" s="28">
        <f t="shared" si="146"/>
        <v>0</v>
      </c>
      <c r="I974" s="28">
        <f t="shared" si="147"/>
        <v>100</v>
      </c>
    </row>
    <row r="975" spans="1:9" ht="89.25" customHeight="1">
      <c r="A975" s="39" t="s">
        <v>681</v>
      </c>
      <c r="B975" s="31">
        <v>441</v>
      </c>
      <c r="C975" s="29" t="s">
        <v>435</v>
      </c>
      <c r="D975" s="41">
        <v>2.6749999999999998</v>
      </c>
      <c r="E975" s="41">
        <v>2.6749999999999998</v>
      </c>
      <c r="F975" s="41">
        <v>2.6749999999999998</v>
      </c>
      <c r="G975" s="28">
        <f t="shared" si="145"/>
        <v>0</v>
      </c>
      <c r="H975" s="28">
        <f t="shared" si="146"/>
        <v>0</v>
      </c>
      <c r="I975" s="28">
        <f t="shared" si="147"/>
        <v>100</v>
      </c>
    </row>
    <row r="976" spans="1:9" ht="92.25" customHeight="1">
      <c r="A976" s="39" t="s">
        <v>682</v>
      </c>
      <c r="B976" s="31">
        <v>441</v>
      </c>
      <c r="C976" s="29" t="s">
        <v>436</v>
      </c>
      <c r="D976" s="41">
        <v>14.413</v>
      </c>
      <c r="E976" s="41">
        <v>14.413</v>
      </c>
      <c r="F976" s="41">
        <v>14.413</v>
      </c>
      <c r="G976" s="28">
        <f t="shared" si="145"/>
        <v>0</v>
      </c>
      <c r="H976" s="28">
        <f t="shared" si="146"/>
        <v>0</v>
      </c>
      <c r="I976" s="28">
        <f t="shared" si="147"/>
        <v>100</v>
      </c>
    </row>
    <row r="977" spans="1:9" ht="92.25" customHeight="1">
      <c r="A977" s="36" t="s">
        <v>683</v>
      </c>
      <c r="B977" s="31">
        <v>441</v>
      </c>
      <c r="C977" s="29" t="s">
        <v>260</v>
      </c>
      <c r="D977" s="41">
        <v>2089.9898199999998</v>
      </c>
      <c r="E977" s="41">
        <v>2089.9898199999998</v>
      </c>
      <c r="F977" s="41">
        <v>2089.9898199999998</v>
      </c>
      <c r="G977" s="28">
        <f t="shared" si="145"/>
        <v>0</v>
      </c>
      <c r="H977" s="28">
        <f t="shared" si="146"/>
        <v>0</v>
      </c>
      <c r="I977" s="28">
        <f t="shared" si="147"/>
        <v>100</v>
      </c>
    </row>
    <row r="978" spans="1:9" ht="76.5" customHeight="1">
      <c r="A978" s="36" t="s">
        <v>684</v>
      </c>
      <c r="B978" s="31">
        <v>441</v>
      </c>
      <c r="C978" s="29" t="s">
        <v>261</v>
      </c>
      <c r="D978" s="41">
        <v>996.71416999999997</v>
      </c>
      <c r="E978" s="41">
        <v>996.71416999999997</v>
      </c>
      <c r="F978" s="41">
        <v>996.71416999999997</v>
      </c>
      <c r="G978" s="28">
        <f t="shared" si="145"/>
        <v>0</v>
      </c>
      <c r="H978" s="28">
        <f t="shared" si="146"/>
        <v>0</v>
      </c>
      <c r="I978" s="28">
        <f t="shared" si="147"/>
        <v>100</v>
      </c>
    </row>
    <row r="979" spans="1:9" ht="75.75" customHeight="1">
      <c r="A979" s="36" t="s">
        <v>685</v>
      </c>
      <c r="B979" s="31">
        <v>441</v>
      </c>
      <c r="C979" s="29" t="s">
        <v>262</v>
      </c>
      <c r="D979" s="41">
        <v>298.74365</v>
      </c>
      <c r="E979" s="41">
        <v>298.74365</v>
      </c>
      <c r="F979" s="41">
        <v>298.74365</v>
      </c>
      <c r="G979" s="28">
        <f t="shared" si="145"/>
        <v>0</v>
      </c>
      <c r="H979" s="28">
        <f t="shared" si="146"/>
        <v>0</v>
      </c>
      <c r="I979" s="28">
        <f t="shared" si="147"/>
        <v>100</v>
      </c>
    </row>
    <row r="980" spans="1:9" ht="65.25" customHeight="1">
      <c r="A980" s="36" t="s">
        <v>686</v>
      </c>
      <c r="B980" s="31">
        <v>441</v>
      </c>
      <c r="C980" s="29" t="s">
        <v>263</v>
      </c>
      <c r="D980" s="41">
        <v>81.418880000000001</v>
      </c>
      <c r="E980" s="41">
        <v>81.418880000000001</v>
      </c>
      <c r="F980" s="41">
        <v>81.418880000000001</v>
      </c>
      <c r="G980" s="28">
        <f t="shared" si="145"/>
        <v>0</v>
      </c>
      <c r="H980" s="28">
        <f t="shared" si="146"/>
        <v>0</v>
      </c>
      <c r="I980" s="28">
        <f t="shared" si="147"/>
        <v>100</v>
      </c>
    </row>
    <row r="981" spans="1:9" ht="62.25" customHeight="1">
      <c r="A981" s="36" t="s">
        <v>687</v>
      </c>
      <c r="B981" s="31">
        <v>441</v>
      </c>
      <c r="C981" s="29" t="s">
        <v>264</v>
      </c>
      <c r="D981" s="41">
        <v>136.08850000000001</v>
      </c>
      <c r="E981" s="41">
        <v>136.08850000000001</v>
      </c>
      <c r="F981" s="41">
        <v>136.08850000000001</v>
      </c>
      <c r="G981" s="28">
        <f t="shared" si="145"/>
        <v>0</v>
      </c>
      <c r="H981" s="28">
        <f t="shared" si="146"/>
        <v>0</v>
      </c>
      <c r="I981" s="28">
        <f t="shared" si="147"/>
        <v>100</v>
      </c>
    </row>
    <row r="982" spans="1:9" ht="69.75" customHeight="1">
      <c r="A982" s="36" t="s">
        <v>688</v>
      </c>
      <c r="B982" s="31">
        <v>441</v>
      </c>
      <c r="C982" s="29" t="s">
        <v>265</v>
      </c>
      <c r="D982" s="41">
        <v>24.86722</v>
      </c>
      <c r="E982" s="41">
        <v>24.86722</v>
      </c>
      <c r="F982" s="41">
        <v>24.86722</v>
      </c>
      <c r="G982" s="28">
        <f t="shared" si="145"/>
        <v>0</v>
      </c>
      <c r="H982" s="28">
        <f t="shared" si="146"/>
        <v>0</v>
      </c>
      <c r="I982" s="28">
        <f t="shared" si="147"/>
        <v>100</v>
      </c>
    </row>
    <row r="983" spans="1:9" ht="62.25" customHeight="1">
      <c r="A983" s="36" t="s">
        <v>689</v>
      </c>
      <c r="B983" s="31">
        <v>441</v>
      </c>
      <c r="C983" s="29" t="s">
        <v>266</v>
      </c>
      <c r="D983" s="41">
        <v>2092.7809099999999</v>
      </c>
      <c r="E983" s="41">
        <v>2092.7809099999999</v>
      </c>
      <c r="F983" s="41">
        <v>2092.7809099999999</v>
      </c>
      <c r="G983" s="28">
        <f t="shared" si="145"/>
        <v>0</v>
      </c>
      <c r="H983" s="28">
        <f t="shared" si="146"/>
        <v>0</v>
      </c>
      <c r="I983" s="28">
        <f t="shared" si="147"/>
        <v>100</v>
      </c>
    </row>
    <row r="984" spans="1:9" ht="69" customHeight="1">
      <c r="A984" s="36" t="s">
        <v>690</v>
      </c>
      <c r="B984" s="31">
        <v>441</v>
      </c>
      <c r="C984" s="29" t="s">
        <v>267</v>
      </c>
      <c r="D984" s="41">
        <v>321.39848000000001</v>
      </c>
      <c r="E984" s="41">
        <v>321.39848000000001</v>
      </c>
      <c r="F984" s="41">
        <v>321.39848000000001</v>
      </c>
      <c r="G984" s="28">
        <f t="shared" si="145"/>
        <v>0</v>
      </c>
      <c r="H984" s="28">
        <f t="shared" si="146"/>
        <v>0</v>
      </c>
      <c r="I984" s="28">
        <f t="shared" si="147"/>
        <v>100</v>
      </c>
    </row>
    <row r="985" spans="1:9" ht="81" customHeight="1">
      <c r="A985" s="39" t="s">
        <v>691</v>
      </c>
      <c r="B985" s="31">
        <v>441</v>
      </c>
      <c r="C985" s="29" t="s">
        <v>268</v>
      </c>
      <c r="D985" s="41">
        <v>1.61696</v>
      </c>
      <c r="E985" s="41">
        <v>1.61696</v>
      </c>
      <c r="F985" s="41">
        <v>1.61696</v>
      </c>
      <c r="G985" s="28">
        <f t="shared" si="145"/>
        <v>0</v>
      </c>
      <c r="H985" s="28">
        <f t="shared" si="146"/>
        <v>0</v>
      </c>
      <c r="I985" s="28">
        <f t="shared" si="147"/>
        <v>100</v>
      </c>
    </row>
    <row r="986" spans="1:9" ht="86.25" customHeight="1">
      <c r="A986" s="39" t="s">
        <v>692</v>
      </c>
      <c r="B986" s="31">
        <v>441</v>
      </c>
      <c r="C986" s="29" t="s">
        <v>269</v>
      </c>
      <c r="D986" s="41">
        <v>3193.9</v>
      </c>
      <c r="E986" s="41">
        <v>3193.9</v>
      </c>
      <c r="F986" s="41">
        <v>3193.9</v>
      </c>
      <c r="G986" s="28">
        <f t="shared" si="145"/>
        <v>0</v>
      </c>
      <c r="H986" s="28">
        <f t="shared" si="146"/>
        <v>0</v>
      </c>
      <c r="I986" s="28">
        <f t="shared" si="147"/>
        <v>100</v>
      </c>
    </row>
    <row r="987" spans="1:9" ht="78.75" customHeight="1">
      <c r="A987" s="39" t="s">
        <v>693</v>
      </c>
      <c r="B987" s="31">
        <v>441</v>
      </c>
      <c r="C987" s="29" t="s">
        <v>270</v>
      </c>
      <c r="D987" s="41">
        <v>1516.9960000000001</v>
      </c>
      <c r="E987" s="41">
        <v>1516.9960000000001</v>
      </c>
      <c r="F987" s="41">
        <v>1516.9960000000001</v>
      </c>
      <c r="G987" s="28">
        <f t="shared" si="145"/>
        <v>0</v>
      </c>
      <c r="H987" s="28">
        <f t="shared" si="146"/>
        <v>0</v>
      </c>
      <c r="I987" s="28">
        <f t="shared" si="147"/>
        <v>100</v>
      </c>
    </row>
    <row r="988" spans="1:9" ht="90" customHeight="1">
      <c r="A988" s="39" t="s">
        <v>694</v>
      </c>
      <c r="B988" s="31">
        <v>441</v>
      </c>
      <c r="C988" s="29" t="s">
        <v>271</v>
      </c>
      <c r="D988" s="41">
        <v>251.46700000000001</v>
      </c>
      <c r="E988" s="41">
        <v>251.46700000000001</v>
      </c>
      <c r="F988" s="41">
        <v>251.46700000000001</v>
      </c>
      <c r="G988" s="28">
        <f t="shared" si="145"/>
        <v>0</v>
      </c>
      <c r="H988" s="28">
        <f t="shared" si="146"/>
        <v>0</v>
      </c>
      <c r="I988" s="28">
        <f t="shared" si="147"/>
        <v>100</v>
      </c>
    </row>
    <row r="989" spans="1:9" ht="89.25" customHeight="1">
      <c r="A989" s="39" t="s">
        <v>695</v>
      </c>
      <c r="B989" s="31">
        <v>441</v>
      </c>
      <c r="C989" s="29" t="s">
        <v>272</v>
      </c>
      <c r="D989" s="41">
        <v>427.39800000000002</v>
      </c>
      <c r="E989" s="41">
        <v>427.39800000000002</v>
      </c>
      <c r="F989" s="41">
        <v>427.39800000000002</v>
      </c>
      <c r="G989" s="28">
        <f t="shared" si="145"/>
        <v>0</v>
      </c>
      <c r="H989" s="28">
        <f t="shared" si="146"/>
        <v>0</v>
      </c>
      <c r="I989" s="28">
        <f t="shared" si="147"/>
        <v>100</v>
      </c>
    </row>
    <row r="990" spans="1:9" ht="89.25" customHeight="1">
      <c r="A990" s="39" t="s">
        <v>696</v>
      </c>
      <c r="B990" s="31">
        <v>441</v>
      </c>
      <c r="C990" s="29" t="s">
        <v>273</v>
      </c>
      <c r="D990" s="41">
        <v>282.03500000000003</v>
      </c>
      <c r="E990" s="41">
        <v>282.03500000000003</v>
      </c>
      <c r="F990" s="41">
        <v>282.03500000000003</v>
      </c>
      <c r="G990" s="28">
        <f t="shared" si="145"/>
        <v>0</v>
      </c>
      <c r="H990" s="28">
        <f t="shared" si="146"/>
        <v>0</v>
      </c>
      <c r="I990" s="28">
        <f t="shared" si="147"/>
        <v>100</v>
      </c>
    </row>
    <row r="991" spans="1:9" ht="84.75" customHeight="1">
      <c r="A991" s="39" t="s">
        <v>697</v>
      </c>
      <c r="B991" s="31">
        <v>441</v>
      </c>
      <c r="C991" s="29" t="s">
        <v>274</v>
      </c>
      <c r="D991" s="41">
        <v>234.71100000000001</v>
      </c>
      <c r="E991" s="41">
        <v>234.71100000000001</v>
      </c>
      <c r="F991" s="41">
        <v>234.71100000000001</v>
      </c>
      <c r="G991" s="28">
        <f t="shared" si="145"/>
        <v>0</v>
      </c>
      <c r="H991" s="28">
        <f t="shared" si="146"/>
        <v>0</v>
      </c>
      <c r="I991" s="28">
        <f t="shared" si="147"/>
        <v>100</v>
      </c>
    </row>
    <row r="992" spans="1:9" ht="84.75" customHeight="1">
      <c r="A992" s="39" t="s">
        <v>698</v>
      </c>
      <c r="B992" s="31">
        <v>441</v>
      </c>
      <c r="C992" s="29" t="s">
        <v>275</v>
      </c>
      <c r="D992" s="41">
        <v>73.05</v>
      </c>
      <c r="E992" s="41">
        <v>73.05</v>
      </c>
      <c r="F992" s="41">
        <v>73.05</v>
      </c>
      <c r="G992" s="28">
        <f t="shared" si="145"/>
        <v>0</v>
      </c>
      <c r="H992" s="28">
        <f t="shared" si="146"/>
        <v>0</v>
      </c>
      <c r="I992" s="28">
        <f t="shared" si="147"/>
        <v>100</v>
      </c>
    </row>
    <row r="993" spans="1:9" ht="84.75" customHeight="1">
      <c r="A993" s="39" t="s">
        <v>699</v>
      </c>
      <c r="B993" s="31">
        <v>441</v>
      </c>
      <c r="C993" s="29" t="s">
        <v>276</v>
      </c>
      <c r="D993" s="41">
        <v>41.378999999999998</v>
      </c>
      <c r="E993" s="41">
        <v>41.378999999999998</v>
      </c>
      <c r="F993" s="41">
        <v>41.378999999999998</v>
      </c>
      <c r="G993" s="28">
        <f t="shared" si="145"/>
        <v>0</v>
      </c>
      <c r="H993" s="28">
        <f t="shared" si="146"/>
        <v>0</v>
      </c>
      <c r="I993" s="28">
        <f t="shared" si="147"/>
        <v>100</v>
      </c>
    </row>
    <row r="994" spans="1:9" s="149" customFormat="1" ht="101.25" customHeight="1">
      <c r="A994" s="169" t="s">
        <v>437</v>
      </c>
      <c r="B994" s="150"/>
      <c r="C994" s="145" t="s">
        <v>280</v>
      </c>
      <c r="D994" s="195">
        <f>D995</f>
        <v>413.2312</v>
      </c>
      <c r="E994" s="195">
        <f>E995</f>
        <v>413.2312</v>
      </c>
      <c r="F994" s="195">
        <f>F995</f>
        <v>413.2312</v>
      </c>
      <c r="G994" s="151">
        <f t="shared" si="145"/>
        <v>0</v>
      </c>
      <c r="H994" s="151">
        <f t="shared" si="146"/>
        <v>0</v>
      </c>
      <c r="I994" s="151">
        <f t="shared" si="147"/>
        <v>100</v>
      </c>
    </row>
    <row r="995" spans="1:9" ht="93" customHeight="1">
      <c r="A995" s="36" t="s">
        <v>438</v>
      </c>
      <c r="B995" s="31">
        <v>441</v>
      </c>
      <c r="C995" s="29" t="s">
        <v>277</v>
      </c>
      <c r="D995" s="41">
        <v>413.2312</v>
      </c>
      <c r="E995" s="41">
        <v>413.2312</v>
      </c>
      <c r="F995" s="41">
        <v>413.2312</v>
      </c>
      <c r="G995" s="28">
        <f t="shared" si="145"/>
        <v>0</v>
      </c>
      <c r="H995" s="28">
        <f t="shared" si="146"/>
        <v>0</v>
      </c>
      <c r="I995" s="28">
        <f t="shared" si="147"/>
        <v>100</v>
      </c>
    </row>
    <row r="996" spans="1:9" s="149" customFormat="1" ht="57.75" customHeight="1">
      <c r="A996" s="169" t="s">
        <v>700</v>
      </c>
      <c r="B996" s="150"/>
      <c r="C996" s="145" t="s">
        <v>279</v>
      </c>
      <c r="D996" s="195">
        <f>SUM(D997:D1000)</f>
        <v>2297.5650000000001</v>
      </c>
      <c r="E996" s="195">
        <f>SUM(E997:E1000)</f>
        <v>2297.5650000000001</v>
      </c>
      <c r="F996" s="195">
        <f>SUM(F997:F1000)</f>
        <v>2285.91068</v>
      </c>
      <c r="G996" s="151">
        <f t="shared" ref="G996:G1000" si="151">E996-F996</f>
        <v>11.654320000000098</v>
      </c>
      <c r="H996" s="151">
        <f t="shared" ref="H996:H1000" si="152">D996-F996</f>
        <v>11.654320000000098</v>
      </c>
      <c r="I996" s="151">
        <f t="shared" ref="I996:I1000" si="153">F996/D996*100</f>
        <v>99.492753415028517</v>
      </c>
    </row>
    <row r="997" spans="1:9" s="105" customFormat="1" ht="151.5" customHeight="1">
      <c r="A997" s="39" t="s">
        <v>470</v>
      </c>
      <c r="B997" s="82">
        <v>441</v>
      </c>
      <c r="C997" s="29" t="s">
        <v>278</v>
      </c>
      <c r="D997" s="41">
        <v>2179</v>
      </c>
      <c r="E997" s="41">
        <v>2179</v>
      </c>
      <c r="F997" s="41">
        <v>2178.5563400000001</v>
      </c>
      <c r="G997" s="38">
        <f t="shared" si="151"/>
        <v>0.44365999999990891</v>
      </c>
      <c r="H997" s="38">
        <f t="shared" si="152"/>
        <v>0.44365999999990891</v>
      </c>
      <c r="I997" s="38">
        <f t="shared" si="153"/>
        <v>99.979639284075276</v>
      </c>
    </row>
    <row r="998" spans="1:9" s="105" customFormat="1" ht="151.5" customHeight="1">
      <c r="A998" s="39" t="s">
        <v>701</v>
      </c>
      <c r="B998" s="82">
        <v>441</v>
      </c>
      <c r="C998" s="29" t="s">
        <v>702</v>
      </c>
      <c r="D998" s="41">
        <v>84.995999999999995</v>
      </c>
      <c r="E998" s="41">
        <v>84.995999999999995</v>
      </c>
      <c r="F998" s="41">
        <v>81.356049999999996</v>
      </c>
      <c r="G998" s="38">
        <f t="shared" si="151"/>
        <v>3.6399499999999989</v>
      </c>
      <c r="H998" s="38">
        <f t="shared" si="152"/>
        <v>3.6399499999999989</v>
      </c>
      <c r="I998" s="38">
        <f t="shared" si="153"/>
        <v>95.717504353146026</v>
      </c>
    </row>
    <row r="999" spans="1:9" s="105" customFormat="1" ht="151.5" customHeight="1">
      <c r="A999" s="39" t="s">
        <v>701</v>
      </c>
      <c r="B999" s="82">
        <v>441</v>
      </c>
      <c r="C999" s="29" t="s">
        <v>702</v>
      </c>
      <c r="D999" s="41">
        <v>25.669</v>
      </c>
      <c r="E999" s="41">
        <v>25.669</v>
      </c>
      <c r="F999" s="41">
        <v>18.57328</v>
      </c>
      <c r="G999" s="38">
        <f t="shared" si="151"/>
        <v>7.09572</v>
      </c>
      <c r="H999" s="38">
        <f t="shared" si="152"/>
        <v>7.09572</v>
      </c>
      <c r="I999" s="38">
        <f t="shared" si="153"/>
        <v>72.356850675912582</v>
      </c>
    </row>
    <row r="1000" spans="1:9" s="105" customFormat="1" ht="151.5" customHeight="1">
      <c r="A1000" s="39" t="s">
        <v>701</v>
      </c>
      <c r="B1000" s="82">
        <v>441</v>
      </c>
      <c r="C1000" s="29" t="s">
        <v>702</v>
      </c>
      <c r="D1000" s="41">
        <v>7.9</v>
      </c>
      <c r="E1000" s="41">
        <v>7.9</v>
      </c>
      <c r="F1000" s="41">
        <v>7.4250100000000003</v>
      </c>
      <c r="G1000" s="38">
        <f t="shared" si="151"/>
        <v>0.47499000000000002</v>
      </c>
      <c r="H1000" s="38">
        <f t="shared" si="152"/>
        <v>0.47499000000000002</v>
      </c>
      <c r="I1000" s="38">
        <f t="shared" si="153"/>
        <v>93.987468354430376</v>
      </c>
    </row>
    <row r="1001" spans="1:9" s="156" customFormat="1" ht="54.75" customHeight="1">
      <c r="A1001" s="234" t="s">
        <v>751</v>
      </c>
      <c r="B1001" s="234"/>
      <c r="C1001" s="234"/>
      <c r="D1001" s="234"/>
      <c r="E1001" s="234"/>
      <c r="F1001" s="234"/>
      <c r="G1001" s="234"/>
      <c r="H1001" s="234"/>
      <c r="I1001" s="234"/>
    </row>
    <row r="1002" spans="1:9" ht="29.25" customHeight="1">
      <c r="A1002" s="104" t="s">
        <v>1</v>
      </c>
      <c r="B1002" s="67"/>
      <c r="C1002" s="69" t="s">
        <v>372</v>
      </c>
      <c r="D1002" s="60">
        <f>D1011</f>
        <v>4338.7384999999995</v>
      </c>
      <c r="E1002" s="60">
        <f>E1011</f>
        <v>4338.7384999999995</v>
      </c>
      <c r="F1002" s="60">
        <f>F1011</f>
        <v>4338.7384999999995</v>
      </c>
      <c r="G1002" s="61">
        <f t="shared" ref="G1002:G1007" si="154">E1002-F1002</f>
        <v>0</v>
      </c>
      <c r="H1002" s="60">
        <f t="shared" ref="H1002:H1007" si="155">D1002-F1002</f>
        <v>0</v>
      </c>
      <c r="I1002" s="60">
        <f t="shared" ref="I1002:I1007" si="156">F1002/D1002*100</f>
        <v>100</v>
      </c>
    </row>
    <row r="1003" spans="1:9" ht="31.5" customHeight="1">
      <c r="A1003" s="5" t="s">
        <v>5</v>
      </c>
      <c r="B1003" s="67"/>
      <c r="C1003" s="67"/>
      <c r="D1003" s="67"/>
      <c r="E1003" s="67"/>
      <c r="F1003" s="67"/>
      <c r="G1003" s="68"/>
      <c r="H1003" s="53"/>
      <c r="I1003" s="53"/>
    </row>
    <row r="1004" spans="1:9" ht="70.5" hidden="1" customHeight="1">
      <c r="A1004" s="65" t="s">
        <v>370</v>
      </c>
      <c r="B1004" s="119"/>
      <c r="C1004" s="40" t="s">
        <v>372</v>
      </c>
      <c r="D1004" s="17">
        <f>SUM(D1005:D1007)</f>
        <v>4338.7385000000004</v>
      </c>
      <c r="E1004" s="17">
        <f>SUM(E1005:E1007)</f>
        <v>4.6127599999999997</v>
      </c>
      <c r="F1004" s="17">
        <f>SUM(F1005:F1007)</f>
        <v>4.6127599999999997</v>
      </c>
      <c r="G1004" s="9">
        <f t="shared" si="154"/>
        <v>0</v>
      </c>
      <c r="H1004" s="9">
        <f t="shared" si="155"/>
        <v>4334.1257400000004</v>
      </c>
      <c r="I1004" s="9">
        <f t="shared" si="156"/>
        <v>0.10631569521878305</v>
      </c>
    </row>
    <row r="1005" spans="1:9" ht="34.5" hidden="1" customHeight="1">
      <c r="A1005" s="39" t="s">
        <v>1341</v>
      </c>
      <c r="B1005" s="80">
        <v>441</v>
      </c>
      <c r="C1005" s="29" t="s">
        <v>473</v>
      </c>
      <c r="D1005" s="41">
        <v>3500</v>
      </c>
      <c r="E1005" s="41">
        <v>0</v>
      </c>
      <c r="F1005" s="41">
        <v>0</v>
      </c>
      <c r="G1005" s="38">
        <f t="shared" si="154"/>
        <v>0</v>
      </c>
      <c r="H1005" s="13">
        <f t="shared" si="155"/>
        <v>3500</v>
      </c>
      <c r="I1005" s="13">
        <f t="shared" si="156"/>
        <v>0</v>
      </c>
    </row>
    <row r="1006" spans="1:9" ht="37.5" hidden="1" customHeight="1">
      <c r="A1006" s="36" t="s">
        <v>371</v>
      </c>
      <c r="B1006" s="80">
        <v>441</v>
      </c>
      <c r="C1006" s="29" t="s">
        <v>373</v>
      </c>
      <c r="D1006" s="41">
        <v>41.381079999999997</v>
      </c>
      <c r="E1006" s="41">
        <v>0.59638999999999998</v>
      </c>
      <c r="F1006" s="41">
        <v>0.59638999999999998</v>
      </c>
      <c r="G1006" s="38">
        <f t="shared" si="154"/>
        <v>0</v>
      </c>
      <c r="H1006" s="13">
        <f t="shared" si="155"/>
        <v>40.784689999999998</v>
      </c>
      <c r="I1006" s="13">
        <f t="shared" si="156"/>
        <v>1.4412141974061576</v>
      </c>
    </row>
    <row r="1007" spans="1:9" ht="48" hidden="1" customHeight="1">
      <c r="A1007" s="39" t="s">
        <v>1342</v>
      </c>
      <c r="B1007" s="80">
        <v>441</v>
      </c>
      <c r="C1007" s="29" t="s">
        <v>474</v>
      </c>
      <c r="D1007" s="41">
        <v>797.35742000000005</v>
      </c>
      <c r="E1007" s="41">
        <v>4.0163700000000002</v>
      </c>
      <c r="F1007" s="41">
        <v>4.0163700000000002</v>
      </c>
      <c r="G1007" s="38">
        <f t="shared" si="154"/>
        <v>0</v>
      </c>
      <c r="H1007" s="13">
        <f t="shared" si="155"/>
        <v>793.34105</v>
      </c>
      <c r="I1007" s="13">
        <f t="shared" si="156"/>
        <v>0.5037101178540484</v>
      </c>
    </row>
    <row r="1008" spans="1:9" ht="142.5" hidden="1" customHeight="1">
      <c r="A1008" s="39" t="s">
        <v>471</v>
      </c>
      <c r="B1008" s="80">
        <v>441</v>
      </c>
      <c r="C1008" s="29" t="s">
        <v>473</v>
      </c>
      <c r="D1008" s="41">
        <v>0</v>
      </c>
      <c r="E1008" s="41">
        <v>0</v>
      </c>
      <c r="F1008" s="41">
        <v>0</v>
      </c>
      <c r="G1008" s="38">
        <f t="shared" ref="G1008:G1017" si="157">E1008-F1008</f>
        <v>0</v>
      </c>
      <c r="H1008" s="13">
        <f t="shared" ref="H1008:H1017" si="158">D1008-F1008</f>
        <v>0</v>
      </c>
      <c r="I1008" s="13" t="e">
        <f t="shared" ref="I1008:I1017" si="159">F1008/D1008*100</f>
        <v>#DIV/0!</v>
      </c>
    </row>
    <row r="1009" spans="1:10" ht="79.5" hidden="1" customHeight="1">
      <c r="A1009" s="36" t="s">
        <v>371</v>
      </c>
      <c r="B1009" s="80">
        <v>441</v>
      </c>
      <c r="C1009" s="29" t="s">
        <v>373</v>
      </c>
      <c r="D1009" s="41"/>
      <c r="E1009" s="41"/>
      <c r="F1009" s="41"/>
      <c r="G1009" s="38">
        <f t="shared" si="157"/>
        <v>0</v>
      </c>
      <c r="H1009" s="13">
        <f t="shared" si="158"/>
        <v>0</v>
      </c>
      <c r="I1009" s="13" t="e">
        <f t="shared" si="159"/>
        <v>#DIV/0!</v>
      </c>
    </row>
    <row r="1010" spans="1:10" ht="137.25" hidden="1" customHeight="1">
      <c r="A1010" s="39" t="s">
        <v>472</v>
      </c>
      <c r="B1010" s="80">
        <v>441</v>
      </c>
      <c r="C1010" s="29" t="s">
        <v>474</v>
      </c>
      <c r="D1010" s="41"/>
      <c r="E1010" s="41"/>
      <c r="F1010" s="41"/>
      <c r="G1010" s="38">
        <f t="shared" si="157"/>
        <v>0</v>
      </c>
      <c r="H1010" s="13">
        <f t="shared" si="158"/>
        <v>0</v>
      </c>
      <c r="I1010" s="13" t="e">
        <f t="shared" si="159"/>
        <v>#DIV/0!</v>
      </c>
    </row>
    <row r="1011" spans="1:10" ht="47.25" customHeight="1">
      <c r="A1011" s="65" t="s">
        <v>370</v>
      </c>
      <c r="B1011" s="119"/>
      <c r="C1011" s="40" t="s">
        <v>372</v>
      </c>
      <c r="D1011" s="17">
        <f>SUM(D1012:D1017)</f>
        <v>4338.7384999999995</v>
      </c>
      <c r="E1011" s="17">
        <f>SUM(E1012:E1017)</f>
        <v>4338.7384999999995</v>
      </c>
      <c r="F1011" s="17">
        <f>SUM(F1012:F1017)</f>
        <v>4338.7384999999995</v>
      </c>
      <c r="G1011" s="9">
        <f t="shared" si="157"/>
        <v>0</v>
      </c>
      <c r="H1011" s="9">
        <f t="shared" si="158"/>
        <v>0</v>
      </c>
      <c r="I1011" s="9">
        <f t="shared" si="159"/>
        <v>100</v>
      </c>
      <c r="J1011" s="97"/>
    </row>
    <row r="1012" spans="1:10" ht="110.25">
      <c r="A1012" s="39" t="s">
        <v>1341</v>
      </c>
      <c r="B1012" s="80">
        <v>441</v>
      </c>
      <c r="C1012" s="29" t="s">
        <v>473</v>
      </c>
      <c r="D1012" s="41">
        <v>2865.1303200000002</v>
      </c>
      <c r="E1012" s="41">
        <v>2865.1303200000002</v>
      </c>
      <c r="F1012" s="41">
        <v>2865.1303200000002</v>
      </c>
      <c r="G1012" s="38">
        <f t="shared" si="157"/>
        <v>0</v>
      </c>
      <c r="H1012" s="13">
        <f t="shared" si="158"/>
        <v>0</v>
      </c>
      <c r="I1012" s="13">
        <f t="shared" si="159"/>
        <v>100</v>
      </c>
      <c r="J1012" s="97"/>
    </row>
    <row r="1013" spans="1:10" ht="110.25">
      <c r="A1013" s="39" t="s">
        <v>1341</v>
      </c>
      <c r="B1013" s="80">
        <v>441</v>
      </c>
      <c r="C1013" s="29" t="s">
        <v>473</v>
      </c>
      <c r="D1013" s="41">
        <v>634.86968000000002</v>
      </c>
      <c r="E1013" s="41">
        <v>634.86968000000002</v>
      </c>
      <c r="F1013" s="41">
        <v>634.86968000000002</v>
      </c>
      <c r="G1013" s="38">
        <f t="shared" si="157"/>
        <v>0</v>
      </c>
      <c r="H1013" s="13">
        <f t="shared" si="158"/>
        <v>0</v>
      </c>
      <c r="I1013" s="13">
        <f t="shared" si="159"/>
        <v>100</v>
      </c>
      <c r="J1013" s="97"/>
    </row>
    <row r="1014" spans="1:10" ht="61.5" customHeight="1">
      <c r="A1014" s="36" t="s">
        <v>371</v>
      </c>
      <c r="B1014" s="80">
        <v>441</v>
      </c>
      <c r="C1014" s="29" t="s">
        <v>373</v>
      </c>
      <c r="D1014" s="41">
        <v>10.45668</v>
      </c>
      <c r="E1014" s="41">
        <v>10.45668</v>
      </c>
      <c r="F1014" s="41">
        <v>10.45668</v>
      </c>
      <c r="G1014" s="38">
        <f t="shared" si="157"/>
        <v>0</v>
      </c>
      <c r="H1014" s="13">
        <f t="shared" si="158"/>
        <v>0</v>
      </c>
      <c r="I1014" s="13">
        <f t="shared" si="159"/>
        <v>100</v>
      </c>
      <c r="J1014" s="97"/>
    </row>
    <row r="1015" spans="1:10" ht="56.25" customHeight="1">
      <c r="A1015" s="36" t="s">
        <v>371</v>
      </c>
      <c r="B1015" s="80">
        <v>441</v>
      </c>
      <c r="C1015" s="29" t="s">
        <v>373</v>
      </c>
      <c r="D1015" s="41">
        <v>30.924399999999999</v>
      </c>
      <c r="E1015" s="41">
        <v>30.924399999999999</v>
      </c>
      <c r="F1015" s="41">
        <v>30.924399999999999</v>
      </c>
      <c r="G1015" s="38">
        <f t="shared" si="157"/>
        <v>0</v>
      </c>
      <c r="H1015" s="13">
        <f t="shared" si="158"/>
        <v>0</v>
      </c>
      <c r="I1015" s="13">
        <f t="shared" si="159"/>
        <v>100</v>
      </c>
      <c r="J1015" s="97"/>
    </row>
    <row r="1016" spans="1:10" ht="140.25" customHeight="1">
      <c r="A1016" s="39" t="s">
        <v>1342</v>
      </c>
      <c r="B1016" s="80">
        <v>441</v>
      </c>
      <c r="C1016" s="29" t="s">
        <v>474</v>
      </c>
      <c r="D1016" s="41">
        <v>163.29179999999999</v>
      </c>
      <c r="E1016" s="41">
        <v>163.29179999999999</v>
      </c>
      <c r="F1016" s="41">
        <v>163.29179999999999</v>
      </c>
      <c r="G1016" s="38">
        <f t="shared" si="157"/>
        <v>0</v>
      </c>
      <c r="H1016" s="13">
        <f t="shared" si="158"/>
        <v>0</v>
      </c>
      <c r="I1016" s="13">
        <f t="shared" si="159"/>
        <v>100</v>
      </c>
      <c r="J1016" s="97"/>
    </row>
    <row r="1017" spans="1:10" ht="126">
      <c r="A1017" s="39" t="s">
        <v>1342</v>
      </c>
      <c r="B1017" s="80">
        <v>441</v>
      </c>
      <c r="C1017" s="29" t="s">
        <v>474</v>
      </c>
      <c r="D1017" s="41">
        <v>634.06561999999997</v>
      </c>
      <c r="E1017" s="41">
        <v>634.06561999999997</v>
      </c>
      <c r="F1017" s="41">
        <v>634.06561999999997</v>
      </c>
      <c r="G1017" s="38">
        <f t="shared" si="157"/>
        <v>0</v>
      </c>
      <c r="H1017" s="13">
        <f t="shared" si="158"/>
        <v>0</v>
      </c>
      <c r="I1017" s="13">
        <f t="shared" si="159"/>
        <v>100</v>
      </c>
      <c r="J1017" s="97"/>
    </row>
    <row r="1018" spans="1:10">
      <c r="A1018" s="120"/>
      <c r="B1018" s="121"/>
      <c r="C1018" s="121"/>
      <c r="D1018" s="122"/>
      <c r="E1018" s="122"/>
      <c r="F1018" s="123"/>
      <c r="G1018" s="122"/>
      <c r="H1018" s="122"/>
      <c r="I1018" s="122"/>
      <c r="J1018" s="97"/>
    </row>
    <row r="1019" spans="1:10">
      <c r="A1019" s="120"/>
      <c r="B1019" s="121"/>
      <c r="C1019" s="121"/>
      <c r="D1019" s="122"/>
      <c r="E1019" s="122"/>
      <c r="F1019" s="123"/>
      <c r="G1019" s="122"/>
      <c r="H1019" s="122"/>
      <c r="I1019" s="122"/>
      <c r="J1019" s="97"/>
    </row>
    <row r="1020" spans="1:10">
      <c r="A1020" s="120"/>
      <c r="B1020" s="121"/>
      <c r="C1020" s="121"/>
      <c r="D1020" s="122"/>
      <c r="E1020" s="122"/>
      <c r="F1020" s="123"/>
      <c r="G1020" s="122"/>
      <c r="H1020" s="122"/>
      <c r="I1020" s="122"/>
      <c r="J1020" s="97"/>
    </row>
    <row r="1021" spans="1:10">
      <c r="A1021" s="120"/>
      <c r="B1021" s="121"/>
      <c r="C1021" s="121"/>
      <c r="D1021" s="122"/>
      <c r="E1021" s="122"/>
      <c r="F1021" s="123"/>
      <c r="G1021" s="122"/>
      <c r="H1021" s="122"/>
      <c r="I1021" s="122"/>
      <c r="J1021" s="97"/>
    </row>
    <row r="1022" spans="1:10">
      <c r="A1022" s="120"/>
      <c r="B1022" s="121"/>
      <c r="C1022" s="121"/>
      <c r="D1022" s="122"/>
      <c r="E1022" s="122"/>
      <c r="F1022" s="123"/>
      <c r="G1022" s="122"/>
      <c r="H1022" s="122"/>
      <c r="I1022" s="122"/>
      <c r="J1022" s="97"/>
    </row>
    <row r="1023" spans="1:10">
      <c r="A1023" s="120"/>
      <c r="B1023" s="121"/>
      <c r="C1023" s="121"/>
      <c r="D1023" s="122"/>
      <c r="E1023" s="122"/>
      <c r="F1023" s="123"/>
      <c r="G1023" s="122"/>
      <c r="H1023" s="122"/>
      <c r="I1023" s="122"/>
      <c r="J1023" s="97"/>
    </row>
    <row r="1024" spans="1:10">
      <c r="A1024" s="120"/>
      <c r="B1024" s="121"/>
      <c r="C1024" s="121"/>
      <c r="D1024" s="122"/>
      <c r="E1024" s="122"/>
      <c r="F1024" s="123"/>
      <c r="G1024" s="122"/>
      <c r="H1024" s="122"/>
      <c r="I1024" s="122"/>
      <c r="J1024" s="97"/>
    </row>
    <row r="1025" spans="1:10">
      <c r="A1025" s="120"/>
      <c r="B1025" s="121"/>
      <c r="C1025" s="121"/>
      <c r="D1025" s="122"/>
      <c r="E1025" s="122"/>
      <c r="F1025" s="123"/>
      <c r="G1025" s="122"/>
      <c r="H1025" s="122"/>
      <c r="I1025" s="122"/>
      <c r="J1025" s="97"/>
    </row>
    <row r="1026" spans="1:10">
      <c r="A1026" s="120"/>
      <c r="B1026" s="121"/>
      <c r="C1026" s="121"/>
      <c r="D1026" s="122"/>
      <c r="E1026" s="122"/>
      <c r="F1026" s="123"/>
      <c r="G1026" s="122"/>
      <c r="H1026" s="122"/>
      <c r="I1026" s="122"/>
      <c r="J1026" s="97"/>
    </row>
    <row r="1027" spans="1:10">
      <c r="A1027" s="120"/>
      <c r="B1027" s="121"/>
      <c r="C1027" s="121"/>
      <c r="D1027" s="122"/>
      <c r="E1027" s="122"/>
      <c r="F1027" s="123"/>
      <c r="G1027" s="122"/>
      <c r="H1027" s="122"/>
      <c r="I1027" s="122"/>
      <c r="J1027" s="97"/>
    </row>
    <row r="1028" spans="1:10">
      <c r="A1028" s="120"/>
      <c r="B1028" s="121"/>
      <c r="C1028" s="121"/>
      <c r="D1028" s="122"/>
      <c r="E1028" s="122"/>
      <c r="F1028" s="123"/>
      <c r="G1028" s="122"/>
      <c r="H1028" s="122"/>
      <c r="I1028" s="122"/>
      <c r="J1028" s="97"/>
    </row>
    <row r="1029" spans="1:10">
      <c r="A1029" s="120"/>
      <c r="B1029" s="121"/>
      <c r="C1029" s="121"/>
      <c r="D1029" s="122"/>
      <c r="E1029" s="122"/>
      <c r="F1029" s="123"/>
      <c r="G1029" s="122"/>
      <c r="H1029" s="122"/>
      <c r="I1029" s="122"/>
      <c r="J1029" s="97"/>
    </row>
    <row r="1030" spans="1:10">
      <c r="A1030" s="120"/>
      <c r="B1030" s="121"/>
      <c r="C1030" s="121"/>
      <c r="D1030" s="122"/>
      <c r="E1030" s="122"/>
      <c r="F1030" s="123"/>
      <c r="G1030" s="122"/>
      <c r="H1030" s="122"/>
      <c r="I1030" s="122"/>
      <c r="J1030" s="97"/>
    </row>
    <row r="1031" spans="1:10">
      <c r="A1031" s="120"/>
      <c r="B1031" s="121"/>
      <c r="C1031" s="121"/>
      <c r="D1031" s="122"/>
      <c r="E1031" s="122"/>
      <c r="F1031" s="123"/>
      <c r="G1031" s="122"/>
      <c r="H1031" s="122"/>
      <c r="I1031" s="122"/>
      <c r="J1031" s="97"/>
    </row>
    <row r="1032" spans="1:10">
      <c r="A1032" s="120"/>
      <c r="B1032" s="121"/>
      <c r="C1032" s="121"/>
      <c r="D1032" s="122"/>
      <c r="E1032" s="122"/>
      <c r="F1032" s="123"/>
      <c r="G1032" s="122"/>
      <c r="H1032" s="122"/>
      <c r="I1032" s="122"/>
      <c r="J1032" s="97"/>
    </row>
    <row r="1033" spans="1:10">
      <c r="A1033" s="120"/>
      <c r="B1033" s="121"/>
      <c r="C1033" s="121"/>
      <c r="D1033" s="122"/>
      <c r="E1033" s="122"/>
      <c r="F1033" s="123"/>
      <c r="G1033" s="122"/>
      <c r="H1033" s="122"/>
      <c r="I1033" s="122"/>
      <c r="J1033" s="97"/>
    </row>
    <row r="1034" spans="1:10">
      <c r="A1034" s="120"/>
      <c r="B1034" s="121"/>
      <c r="C1034" s="121"/>
      <c r="D1034" s="122"/>
      <c r="E1034" s="122"/>
      <c r="F1034" s="123"/>
      <c r="G1034" s="122"/>
      <c r="H1034" s="122"/>
      <c r="I1034" s="122"/>
      <c r="J1034" s="97"/>
    </row>
    <row r="1035" spans="1:10">
      <c r="A1035" s="120"/>
      <c r="B1035" s="121"/>
      <c r="C1035" s="121"/>
      <c r="D1035" s="122"/>
      <c r="E1035" s="122"/>
      <c r="F1035" s="123"/>
      <c r="G1035" s="122"/>
      <c r="H1035" s="122"/>
      <c r="I1035" s="122"/>
      <c r="J1035" s="97"/>
    </row>
    <row r="1036" spans="1:10">
      <c r="A1036" s="120"/>
      <c r="B1036" s="121"/>
      <c r="C1036" s="121"/>
      <c r="D1036" s="122"/>
      <c r="E1036" s="122"/>
      <c r="F1036" s="123"/>
      <c r="G1036" s="122"/>
      <c r="H1036" s="122"/>
      <c r="I1036" s="122"/>
      <c r="J1036" s="97"/>
    </row>
    <row r="1037" spans="1:10">
      <c r="A1037" s="120"/>
      <c r="B1037" s="121"/>
      <c r="C1037" s="121"/>
      <c r="D1037" s="122"/>
      <c r="E1037" s="122"/>
      <c r="F1037" s="123"/>
      <c r="G1037" s="122"/>
      <c r="H1037" s="122"/>
      <c r="I1037" s="122"/>
      <c r="J1037" s="97"/>
    </row>
    <row r="1038" spans="1:10">
      <c r="A1038" s="120"/>
      <c r="B1038" s="121"/>
      <c r="C1038" s="121"/>
      <c r="D1038" s="122"/>
      <c r="E1038" s="122"/>
      <c r="F1038" s="123"/>
      <c r="G1038" s="122"/>
      <c r="H1038" s="122"/>
      <c r="I1038" s="122"/>
      <c r="J1038" s="97"/>
    </row>
    <row r="1039" spans="1:10">
      <c r="A1039" s="120"/>
      <c r="B1039" s="121"/>
      <c r="C1039" s="121"/>
      <c r="D1039" s="122"/>
      <c r="E1039" s="122"/>
      <c r="F1039" s="123"/>
      <c r="G1039" s="122"/>
      <c r="H1039" s="122"/>
      <c r="I1039" s="122"/>
      <c r="J1039" s="97"/>
    </row>
    <row r="1040" spans="1:10">
      <c r="A1040" s="120"/>
      <c r="B1040" s="121"/>
      <c r="C1040" s="121"/>
      <c r="D1040" s="122"/>
      <c r="E1040" s="122"/>
      <c r="F1040" s="123"/>
      <c r="G1040" s="122"/>
      <c r="H1040" s="122"/>
      <c r="I1040" s="122"/>
      <c r="J1040" s="97"/>
    </row>
    <row r="1041" spans="1:10">
      <c r="A1041" s="120"/>
      <c r="B1041" s="121"/>
      <c r="C1041" s="121"/>
      <c r="D1041" s="122"/>
      <c r="E1041" s="122"/>
      <c r="F1041" s="123"/>
      <c r="G1041" s="122"/>
      <c r="H1041" s="122"/>
      <c r="I1041" s="122"/>
      <c r="J1041" s="97"/>
    </row>
    <row r="1042" spans="1:10">
      <c r="A1042" s="120"/>
      <c r="B1042" s="121"/>
      <c r="C1042" s="121"/>
      <c r="D1042" s="122"/>
      <c r="E1042" s="122"/>
      <c r="F1042" s="123"/>
      <c r="G1042" s="122"/>
      <c r="H1042" s="122"/>
      <c r="I1042" s="122"/>
      <c r="J1042" s="97"/>
    </row>
    <row r="1043" spans="1:10">
      <c r="A1043" s="120"/>
      <c r="B1043" s="121"/>
      <c r="C1043" s="121"/>
      <c r="D1043" s="122"/>
      <c r="E1043" s="122"/>
      <c r="F1043" s="123"/>
      <c r="G1043" s="122"/>
      <c r="H1043" s="122"/>
      <c r="I1043" s="122"/>
      <c r="J1043" s="97"/>
    </row>
    <row r="1044" spans="1:10">
      <c r="A1044" s="120"/>
      <c r="B1044" s="121"/>
      <c r="C1044" s="121"/>
      <c r="D1044" s="122"/>
      <c r="E1044" s="122"/>
      <c r="F1044" s="123"/>
      <c r="G1044" s="122"/>
      <c r="H1044" s="122"/>
      <c r="I1044" s="122"/>
      <c r="J1044" s="97"/>
    </row>
    <row r="1045" spans="1:10">
      <c r="A1045" s="120"/>
      <c r="B1045" s="121"/>
      <c r="C1045" s="121"/>
      <c r="D1045" s="122"/>
      <c r="E1045" s="122"/>
      <c r="F1045" s="123"/>
      <c r="G1045" s="122"/>
      <c r="H1045" s="122"/>
      <c r="I1045" s="122"/>
      <c r="J1045" s="97"/>
    </row>
    <row r="1046" spans="1:10">
      <c r="A1046" s="120"/>
      <c r="B1046" s="121"/>
      <c r="C1046" s="121"/>
      <c r="D1046" s="122"/>
      <c r="E1046" s="122"/>
      <c r="F1046" s="123"/>
      <c r="G1046" s="122"/>
      <c r="H1046" s="122"/>
      <c r="I1046" s="122"/>
      <c r="J1046" s="97"/>
    </row>
    <row r="1047" spans="1:10">
      <c r="A1047" s="120"/>
      <c r="B1047" s="121"/>
      <c r="C1047" s="121"/>
      <c r="D1047" s="122"/>
      <c r="E1047" s="122"/>
      <c r="F1047" s="123"/>
      <c r="G1047" s="122"/>
      <c r="H1047" s="122"/>
      <c r="I1047" s="122"/>
      <c r="J1047" s="97"/>
    </row>
    <row r="1048" spans="1:10">
      <c r="A1048" s="120"/>
      <c r="B1048" s="121"/>
      <c r="C1048" s="121"/>
      <c r="D1048" s="122"/>
      <c r="E1048" s="122"/>
      <c r="F1048" s="123"/>
      <c r="G1048" s="122"/>
      <c r="H1048" s="122"/>
      <c r="I1048" s="122"/>
      <c r="J1048" s="97"/>
    </row>
    <row r="1049" spans="1:10">
      <c r="A1049" s="120"/>
      <c r="B1049" s="121"/>
      <c r="C1049" s="121"/>
      <c r="D1049" s="122"/>
      <c r="E1049" s="122"/>
      <c r="F1049" s="123"/>
      <c r="G1049" s="122"/>
      <c r="H1049" s="122"/>
      <c r="I1049" s="122"/>
      <c r="J1049" s="97"/>
    </row>
    <row r="1050" spans="1:10">
      <c r="A1050" s="120"/>
      <c r="B1050" s="121"/>
      <c r="C1050" s="121"/>
      <c r="D1050" s="122"/>
      <c r="E1050" s="122"/>
      <c r="F1050" s="123"/>
      <c r="G1050" s="122"/>
      <c r="H1050" s="122"/>
      <c r="I1050" s="122"/>
      <c r="J1050" s="97"/>
    </row>
    <row r="1051" spans="1:10">
      <c r="A1051" s="120"/>
      <c r="B1051" s="121"/>
      <c r="C1051" s="121"/>
      <c r="D1051" s="122"/>
      <c r="E1051" s="122"/>
      <c r="F1051" s="123"/>
      <c r="G1051" s="122"/>
      <c r="H1051" s="122"/>
      <c r="I1051" s="122"/>
      <c r="J1051" s="97"/>
    </row>
    <row r="1052" spans="1:10">
      <c r="A1052" s="120"/>
      <c r="B1052" s="121"/>
      <c r="C1052" s="121"/>
      <c r="D1052" s="122"/>
      <c r="E1052" s="122"/>
      <c r="F1052" s="123"/>
      <c r="G1052" s="122"/>
      <c r="H1052" s="122"/>
      <c r="I1052" s="122"/>
      <c r="J1052" s="97"/>
    </row>
    <row r="1053" spans="1:10">
      <c r="A1053" s="120"/>
      <c r="B1053" s="121"/>
      <c r="C1053" s="121"/>
      <c r="D1053" s="122"/>
      <c r="E1053" s="122"/>
      <c r="F1053" s="123"/>
      <c r="G1053" s="122"/>
      <c r="H1053" s="122"/>
      <c r="I1053" s="122"/>
      <c r="J1053" s="97"/>
    </row>
    <row r="1054" spans="1:10">
      <c r="A1054" s="120"/>
      <c r="B1054" s="121"/>
      <c r="C1054" s="121"/>
      <c r="D1054" s="122"/>
      <c r="E1054" s="122"/>
      <c r="F1054" s="123"/>
      <c r="G1054" s="122"/>
      <c r="H1054" s="122"/>
      <c r="I1054" s="122"/>
      <c r="J1054" s="97"/>
    </row>
    <row r="1055" spans="1:10">
      <c r="A1055" s="120"/>
      <c r="B1055" s="121"/>
      <c r="C1055" s="121"/>
      <c r="D1055" s="122"/>
      <c r="E1055" s="122"/>
      <c r="F1055" s="123"/>
      <c r="G1055" s="122"/>
      <c r="H1055" s="122"/>
      <c r="I1055" s="122"/>
      <c r="J1055" s="97"/>
    </row>
    <row r="1056" spans="1:10">
      <c r="A1056" s="120"/>
      <c r="B1056" s="121"/>
      <c r="C1056" s="121"/>
      <c r="D1056" s="122"/>
      <c r="E1056" s="122"/>
      <c r="F1056" s="123"/>
      <c r="G1056" s="122"/>
      <c r="H1056" s="122"/>
      <c r="I1056" s="122"/>
      <c r="J1056" s="97"/>
    </row>
    <row r="1057" spans="1:10">
      <c r="A1057" s="120"/>
      <c r="B1057" s="121"/>
      <c r="C1057" s="121"/>
      <c r="D1057" s="122"/>
      <c r="E1057" s="122"/>
      <c r="F1057" s="123"/>
      <c r="G1057" s="122"/>
      <c r="H1057" s="122"/>
      <c r="I1057" s="122"/>
      <c r="J1057" s="97"/>
    </row>
    <row r="1058" spans="1:10">
      <c r="A1058" s="120"/>
      <c r="B1058" s="121"/>
      <c r="C1058" s="121"/>
      <c r="D1058" s="122"/>
      <c r="E1058" s="122"/>
      <c r="F1058" s="123"/>
      <c r="G1058" s="122"/>
      <c r="H1058" s="122"/>
      <c r="I1058" s="122"/>
      <c r="J1058" s="97"/>
    </row>
    <row r="1059" spans="1:10">
      <c r="A1059" s="120"/>
      <c r="B1059" s="121"/>
      <c r="C1059" s="121"/>
      <c r="D1059" s="122"/>
      <c r="E1059" s="122"/>
      <c r="F1059" s="123"/>
      <c r="G1059" s="122"/>
      <c r="H1059" s="122"/>
      <c r="I1059" s="122"/>
      <c r="J1059" s="97"/>
    </row>
    <row r="1060" spans="1:10">
      <c r="A1060" s="120"/>
      <c r="B1060" s="121"/>
      <c r="C1060" s="121"/>
      <c r="D1060" s="122"/>
      <c r="E1060" s="122"/>
      <c r="F1060" s="123"/>
      <c r="G1060" s="122"/>
      <c r="H1060" s="122"/>
      <c r="I1060" s="122"/>
      <c r="J1060" s="97"/>
    </row>
    <row r="1061" spans="1:10">
      <c r="A1061" s="120"/>
      <c r="B1061" s="121"/>
      <c r="C1061" s="121"/>
      <c r="D1061" s="122"/>
      <c r="E1061" s="122"/>
      <c r="F1061" s="123"/>
      <c r="G1061" s="122"/>
      <c r="H1061" s="122"/>
      <c r="I1061" s="122"/>
      <c r="J1061" s="97"/>
    </row>
    <row r="1062" spans="1:10">
      <c r="A1062" s="120"/>
      <c r="B1062" s="121"/>
      <c r="C1062" s="121"/>
      <c r="D1062" s="122"/>
      <c r="E1062" s="122"/>
      <c r="F1062" s="123"/>
      <c r="G1062" s="122"/>
      <c r="H1062" s="122"/>
      <c r="I1062" s="122"/>
      <c r="J1062" s="97"/>
    </row>
    <row r="1063" spans="1:10">
      <c r="A1063" s="120"/>
      <c r="B1063" s="121"/>
      <c r="C1063" s="121"/>
      <c r="D1063" s="122"/>
      <c r="E1063" s="122"/>
      <c r="F1063" s="123"/>
      <c r="G1063" s="122"/>
      <c r="H1063" s="122"/>
      <c r="I1063" s="122"/>
      <c r="J1063" s="97"/>
    </row>
    <row r="1064" spans="1:10">
      <c r="A1064" s="120"/>
      <c r="B1064" s="121"/>
      <c r="C1064" s="121"/>
      <c r="D1064" s="122"/>
      <c r="E1064" s="122"/>
      <c r="F1064" s="123"/>
      <c r="G1064" s="122"/>
      <c r="H1064" s="122"/>
      <c r="I1064" s="122"/>
      <c r="J1064" s="97"/>
    </row>
    <row r="1065" spans="1:10">
      <c r="A1065" s="120"/>
      <c r="B1065" s="121"/>
      <c r="C1065" s="121"/>
      <c r="D1065" s="122"/>
      <c r="E1065" s="122"/>
      <c r="F1065" s="123"/>
      <c r="G1065" s="122"/>
      <c r="H1065" s="122"/>
      <c r="I1065" s="122"/>
      <c r="J1065" s="97"/>
    </row>
    <row r="1066" spans="1:10">
      <c r="A1066" s="120"/>
      <c r="B1066" s="121"/>
      <c r="C1066" s="121"/>
      <c r="D1066" s="122"/>
      <c r="E1066" s="122"/>
      <c r="F1066" s="123"/>
      <c r="G1066" s="122"/>
      <c r="H1066" s="122"/>
      <c r="I1066" s="122"/>
      <c r="J1066" s="97"/>
    </row>
    <row r="1067" spans="1:10">
      <c r="A1067" s="120"/>
      <c r="B1067" s="121"/>
      <c r="C1067" s="121"/>
      <c r="D1067" s="122"/>
      <c r="E1067" s="122"/>
      <c r="F1067" s="123"/>
      <c r="G1067" s="122"/>
      <c r="H1067" s="122"/>
      <c r="I1067" s="122"/>
      <c r="J1067" s="97"/>
    </row>
    <row r="1068" spans="1:10">
      <c r="A1068" s="120"/>
      <c r="B1068" s="121"/>
      <c r="C1068" s="121"/>
      <c r="D1068" s="122"/>
      <c r="E1068" s="122"/>
      <c r="F1068" s="123"/>
      <c r="G1068" s="122"/>
      <c r="H1068" s="122"/>
      <c r="I1068" s="122"/>
      <c r="J1068" s="97"/>
    </row>
    <row r="1069" spans="1:10">
      <c r="A1069" s="120"/>
      <c r="B1069" s="121"/>
      <c r="C1069" s="121"/>
      <c r="D1069" s="122"/>
      <c r="E1069" s="122"/>
      <c r="F1069" s="123"/>
      <c r="G1069" s="122"/>
      <c r="H1069" s="122"/>
      <c r="I1069" s="122"/>
      <c r="J1069" s="97"/>
    </row>
    <row r="1070" spans="1:10">
      <c r="A1070" s="120"/>
      <c r="B1070" s="121"/>
      <c r="C1070" s="121"/>
      <c r="D1070" s="122"/>
      <c r="E1070" s="122"/>
      <c r="F1070" s="123"/>
      <c r="G1070" s="122"/>
      <c r="H1070" s="122"/>
      <c r="I1070" s="122"/>
      <c r="J1070" s="97"/>
    </row>
    <row r="1071" spans="1:10">
      <c r="A1071" s="120"/>
      <c r="B1071" s="121"/>
      <c r="C1071" s="121"/>
      <c r="D1071" s="122"/>
      <c r="E1071" s="122"/>
      <c r="F1071" s="123"/>
      <c r="G1071" s="122"/>
      <c r="H1071" s="122"/>
      <c r="I1071" s="122"/>
      <c r="J1071" s="97"/>
    </row>
    <row r="1072" spans="1:10">
      <c r="A1072" s="120"/>
      <c r="B1072" s="121"/>
      <c r="C1072" s="121"/>
      <c r="D1072" s="122"/>
      <c r="E1072" s="122"/>
      <c r="F1072" s="123"/>
      <c r="G1072" s="122"/>
      <c r="H1072" s="122"/>
      <c r="I1072" s="122"/>
      <c r="J1072" s="97"/>
    </row>
    <row r="1073" spans="1:10">
      <c r="A1073" s="120"/>
      <c r="B1073" s="121"/>
      <c r="C1073" s="121"/>
      <c r="D1073" s="122"/>
      <c r="E1073" s="122"/>
      <c r="F1073" s="123"/>
      <c r="G1073" s="122"/>
      <c r="H1073" s="122"/>
      <c r="I1073" s="122"/>
      <c r="J1073" s="97"/>
    </row>
    <row r="1074" spans="1:10">
      <c r="A1074" s="120"/>
      <c r="B1074" s="121"/>
      <c r="C1074" s="121"/>
      <c r="D1074" s="122"/>
      <c r="E1074" s="122"/>
      <c r="F1074" s="123"/>
      <c r="G1074" s="122"/>
      <c r="H1074" s="122"/>
      <c r="I1074" s="122"/>
      <c r="J1074" s="97"/>
    </row>
    <row r="1075" spans="1:10">
      <c r="A1075" s="120"/>
      <c r="B1075" s="121"/>
      <c r="C1075" s="121"/>
      <c r="D1075" s="122"/>
      <c r="E1075" s="122"/>
      <c r="F1075" s="123"/>
      <c r="G1075" s="122"/>
      <c r="H1075" s="122"/>
      <c r="I1075" s="122"/>
      <c r="J1075" s="97"/>
    </row>
    <row r="1076" spans="1:10">
      <c r="A1076" s="120"/>
      <c r="B1076" s="121"/>
      <c r="C1076" s="121"/>
      <c r="D1076" s="122"/>
      <c r="E1076" s="122"/>
      <c r="F1076" s="123"/>
      <c r="G1076" s="122"/>
      <c r="H1076" s="122"/>
      <c r="I1076" s="122"/>
      <c r="J1076" s="97"/>
    </row>
    <row r="1077" spans="1:10">
      <c r="A1077" s="120"/>
      <c r="B1077" s="121"/>
      <c r="C1077" s="121"/>
      <c r="D1077" s="122"/>
      <c r="E1077" s="122"/>
      <c r="F1077" s="123"/>
      <c r="G1077" s="122"/>
      <c r="H1077" s="122"/>
      <c r="I1077" s="122"/>
      <c r="J1077" s="97"/>
    </row>
    <row r="1078" spans="1:10">
      <c r="A1078" s="120"/>
      <c r="B1078" s="121"/>
      <c r="C1078" s="121"/>
      <c r="D1078" s="122"/>
      <c r="E1078" s="122"/>
      <c r="F1078" s="123"/>
      <c r="G1078" s="122"/>
      <c r="H1078" s="122"/>
      <c r="I1078" s="122"/>
      <c r="J1078" s="97"/>
    </row>
    <row r="1079" spans="1:10">
      <c r="A1079" s="120"/>
      <c r="B1079" s="121"/>
      <c r="C1079" s="121"/>
      <c r="D1079" s="122"/>
      <c r="E1079" s="122"/>
      <c r="F1079" s="123"/>
      <c r="G1079" s="122"/>
      <c r="H1079" s="122"/>
      <c r="I1079" s="122"/>
      <c r="J1079" s="97"/>
    </row>
    <row r="1080" spans="1:10">
      <c r="A1080" s="120"/>
      <c r="B1080" s="121"/>
      <c r="C1080" s="121"/>
      <c r="D1080" s="122"/>
      <c r="E1080" s="122"/>
      <c r="F1080" s="123"/>
      <c r="G1080" s="122"/>
      <c r="H1080" s="122"/>
      <c r="I1080" s="122"/>
      <c r="J1080" s="97"/>
    </row>
    <row r="1081" spans="1:10">
      <c r="A1081" s="120"/>
      <c r="B1081" s="121"/>
      <c r="C1081" s="121"/>
      <c r="D1081" s="122"/>
      <c r="E1081" s="122"/>
      <c r="F1081" s="123"/>
      <c r="G1081" s="122"/>
      <c r="H1081" s="122"/>
      <c r="I1081" s="122"/>
      <c r="J1081" s="97"/>
    </row>
    <row r="1082" spans="1:10">
      <c r="A1082" s="120"/>
      <c r="B1082" s="121"/>
      <c r="C1082" s="121"/>
      <c r="D1082" s="122"/>
      <c r="E1082" s="122"/>
      <c r="F1082" s="123"/>
      <c r="G1082" s="122"/>
      <c r="H1082" s="122"/>
      <c r="I1082" s="122"/>
      <c r="J1082" s="97"/>
    </row>
    <row r="1083" spans="1:10">
      <c r="A1083" s="120"/>
      <c r="B1083" s="121"/>
      <c r="C1083" s="121"/>
      <c r="D1083" s="122"/>
      <c r="E1083" s="122"/>
      <c r="F1083" s="123"/>
      <c r="G1083" s="122"/>
      <c r="H1083" s="122"/>
      <c r="I1083" s="122"/>
      <c r="J1083" s="97"/>
    </row>
    <row r="1084" spans="1:10">
      <c r="A1084" s="120"/>
      <c r="B1084" s="121"/>
      <c r="C1084" s="121"/>
      <c r="D1084" s="122"/>
      <c r="E1084" s="122"/>
      <c r="F1084" s="123"/>
      <c r="G1084" s="122"/>
      <c r="H1084" s="122"/>
      <c r="I1084" s="122"/>
      <c r="J1084" s="97"/>
    </row>
    <row r="1085" spans="1:10">
      <c r="A1085" s="120"/>
      <c r="B1085" s="121"/>
      <c r="C1085" s="121"/>
      <c r="D1085" s="122"/>
      <c r="E1085" s="122"/>
      <c r="F1085" s="123"/>
      <c r="G1085" s="122"/>
      <c r="H1085" s="122"/>
      <c r="I1085" s="122"/>
      <c r="J1085" s="97"/>
    </row>
    <row r="1086" spans="1:10">
      <c r="A1086" s="120"/>
      <c r="B1086" s="121"/>
      <c r="C1086" s="121"/>
      <c r="D1086" s="122"/>
      <c r="E1086" s="122"/>
      <c r="F1086" s="123"/>
      <c r="G1086" s="122"/>
      <c r="H1086" s="122"/>
      <c r="I1086" s="122"/>
      <c r="J1086" s="97"/>
    </row>
    <row r="1087" spans="1:10">
      <c r="A1087" s="120"/>
      <c r="B1087" s="121"/>
      <c r="C1087" s="121"/>
      <c r="D1087" s="122"/>
      <c r="E1087" s="122"/>
      <c r="F1087" s="123"/>
      <c r="G1087" s="122"/>
      <c r="H1087" s="122"/>
      <c r="I1087" s="122"/>
      <c r="J1087" s="97"/>
    </row>
    <row r="1088" spans="1:10">
      <c r="A1088" s="120"/>
      <c r="B1088" s="121"/>
      <c r="C1088" s="121"/>
      <c r="D1088" s="122"/>
      <c r="E1088" s="122"/>
      <c r="F1088" s="123"/>
      <c r="G1088" s="122"/>
      <c r="H1088" s="122"/>
      <c r="I1088" s="122"/>
      <c r="J1088" s="97"/>
    </row>
    <row r="1089" spans="1:10">
      <c r="A1089" s="120"/>
      <c r="B1089" s="121"/>
      <c r="C1089" s="121"/>
      <c r="D1089" s="122"/>
      <c r="E1089" s="122"/>
      <c r="F1089" s="123"/>
      <c r="G1089" s="122"/>
      <c r="H1089" s="122"/>
      <c r="I1089" s="122"/>
      <c r="J1089" s="97"/>
    </row>
    <row r="1090" spans="1:10">
      <c r="A1090" s="120"/>
      <c r="B1090" s="121"/>
      <c r="C1090" s="121"/>
      <c r="D1090" s="122"/>
      <c r="E1090" s="122"/>
      <c r="F1090" s="123"/>
      <c r="G1090" s="122"/>
      <c r="H1090" s="122"/>
      <c r="I1090" s="122"/>
      <c r="J1090" s="97"/>
    </row>
    <row r="1091" spans="1:10">
      <c r="A1091" s="120"/>
      <c r="B1091" s="121"/>
      <c r="C1091" s="121"/>
      <c r="D1091" s="122"/>
      <c r="E1091" s="122"/>
      <c r="F1091" s="123"/>
      <c r="G1091" s="122"/>
      <c r="H1091" s="122"/>
      <c r="I1091" s="122"/>
      <c r="J1091" s="97"/>
    </row>
    <row r="1092" spans="1:10">
      <c r="A1092" s="120"/>
      <c r="B1092" s="121"/>
      <c r="C1092" s="121"/>
      <c r="D1092" s="122"/>
      <c r="E1092" s="122"/>
      <c r="F1092" s="123"/>
      <c r="G1092" s="122"/>
      <c r="H1092" s="122"/>
      <c r="I1092" s="122"/>
      <c r="J1092" s="97"/>
    </row>
    <row r="1093" spans="1:10">
      <c r="A1093" s="120"/>
      <c r="B1093" s="121"/>
      <c r="C1093" s="121"/>
      <c r="D1093" s="122"/>
      <c r="E1093" s="122"/>
      <c r="F1093" s="123"/>
      <c r="G1093" s="122"/>
      <c r="H1093" s="122"/>
      <c r="I1093" s="122"/>
      <c r="J1093" s="97"/>
    </row>
    <row r="1094" spans="1:10">
      <c r="A1094" s="120"/>
      <c r="B1094" s="121"/>
      <c r="C1094" s="121"/>
      <c r="D1094" s="122"/>
      <c r="E1094" s="122"/>
      <c r="F1094" s="123"/>
      <c r="G1094" s="122"/>
      <c r="H1094" s="122"/>
      <c r="I1094" s="122"/>
      <c r="J1094" s="97"/>
    </row>
    <row r="1095" spans="1:10">
      <c r="A1095" s="124"/>
      <c r="B1095" s="125"/>
      <c r="C1095" s="125"/>
      <c r="D1095" s="126"/>
      <c r="E1095" s="126"/>
      <c r="F1095" s="127"/>
      <c r="G1095" s="126"/>
      <c r="H1095" s="126"/>
      <c r="I1095" s="126"/>
    </row>
    <row r="1096" spans="1:10">
      <c r="A1096" s="128"/>
      <c r="B1096" s="129"/>
      <c r="C1096" s="129"/>
      <c r="D1096" s="130"/>
      <c r="E1096" s="130"/>
      <c r="F1096" s="131"/>
      <c r="G1096" s="130"/>
      <c r="H1096" s="130"/>
      <c r="I1096" s="130"/>
    </row>
    <row r="1097" spans="1:10">
      <c r="A1097" s="128"/>
      <c r="B1097" s="129"/>
      <c r="C1097" s="129"/>
      <c r="D1097" s="130"/>
      <c r="E1097" s="130"/>
      <c r="F1097" s="131"/>
      <c r="G1097" s="130"/>
      <c r="H1097" s="130"/>
      <c r="I1097" s="130"/>
    </row>
    <row r="1098" spans="1:10">
      <c r="A1098" s="128"/>
      <c r="B1098" s="129"/>
      <c r="C1098" s="129"/>
      <c r="D1098" s="130"/>
      <c r="E1098" s="130"/>
      <c r="F1098" s="131"/>
      <c r="G1098" s="130"/>
      <c r="H1098" s="130"/>
      <c r="I1098" s="130"/>
    </row>
    <row r="1099" spans="1:10">
      <c r="A1099" s="128"/>
      <c r="B1099" s="129"/>
      <c r="C1099" s="129"/>
      <c r="D1099" s="130"/>
      <c r="E1099" s="130"/>
      <c r="F1099" s="131"/>
      <c r="G1099" s="130"/>
      <c r="H1099" s="130"/>
      <c r="I1099" s="130"/>
    </row>
    <row r="1100" spans="1:10">
      <c r="A1100" s="128"/>
      <c r="B1100" s="129"/>
      <c r="C1100" s="129"/>
      <c r="D1100" s="130"/>
      <c r="E1100" s="130"/>
      <c r="F1100" s="131"/>
      <c r="G1100" s="130"/>
      <c r="H1100" s="130"/>
      <c r="I1100" s="130"/>
    </row>
    <row r="1101" spans="1:10">
      <c r="A1101" s="128"/>
      <c r="B1101" s="129"/>
      <c r="C1101" s="129"/>
      <c r="D1101" s="130"/>
      <c r="E1101" s="130"/>
      <c r="F1101" s="131"/>
      <c r="G1101" s="130"/>
      <c r="H1101" s="130"/>
      <c r="I1101" s="130"/>
    </row>
    <row r="1102" spans="1:10">
      <c r="A1102" s="128"/>
      <c r="B1102" s="129"/>
      <c r="C1102" s="129"/>
      <c r="D1102" s="130"/>
      <c r="E1102" s="130"/>
      <c r="F1102" s="131"/>
      <c r="G1102" s="130"/>
      <c r="H1102" s="130"/>
      <c r="I1102" s="130"/>
    </row>
    <row r="1103" spans="1:10">
      <c r="A1103" s="128"/>
      <c r="B1103" s="129"/>
      <c r="C1103" s="129"/>
      <c r="D1103" s="130"/>
      <c r="E1103" s="130"/>
      <c r="F1103" s="131"/>
      <c r="G1103" s="130"/>
      <c r="H1103" s="130"/>
      <c r="I1103" s="130"/>
    </row>
    <row r="1104" spans="1:10">
      <c r="A1104" s="128"/>
      <c r="B1104" s="129"/>
      <c r="C1104" s="129"/>
      <c r="D1104" s="130"/>
      <c r="E1104" s="130"/>
      <c r="F1104" s="131"/>
      <c r="G1104" s="130"/>
      <c r="H1104" s="130"/>
      <c r="I1104" s="130"/>
    </row>
    <row r="1105" spans="1:9">
      <c r="A1105" s="128"/>
      <c r="B1105" s="129"/>
      <c r="C1105" s="129"/>
      <c r="D1105" s="130"/>
      <c r="E1105" s="130"/>
      <c r="F1105" s="131"/>
      <c r="G1105" s="130"/>
      <c r="H1105" s="130"/>
      <c r="I1105" s="130"/>
    </row>
    <row r="1106" spans="1:9">
      <c r="A1106" s="128"/>
      <c r="B1106" s="129"/>
      <c r="C1106" s="129"/>
      <c r="D1106" s="130"/>
      <c r="E1106" s="130"/>
      <c r="F1106" s="131"/>
      <c r="G1106" s="130"/>
      <c r="H1106" s="130"/>
      <c r="I1106" s="130"/>
    </row>
    <row r="1107" spans="1:9">
      <c r="A1107" s="128"/>
      <c r="B1107" s="129"/>
      <c r="C1107" s="129"/>
      <c r="D1107" s="130"/>
      <c r="E1107" s="130"/>
      <c r="F1107" s="131"/>
      <c r="G1107" s="130"/>
      <c r="H1107" s="130"/>
      <c r="I1107" s="130"/>
    </row>
    <row r="1108" spans="1:9">
      <c r="A1108" s="128"/>
      <c r="B1108" s="129"/>
      <c r="C1108" s="129"/>
      <c r="D1108" s="130"/>
      <c r="E1108" s="130"/>
      <c r="F1108" s="131"/>
      <c r="G1108" s="130"/>
      <c r="H1108" s="130"/>
      <c r="I1108" s="130"/>
    </row>
    <row r="1109" spans="1:9">
      <c r="A1109" s="128"/>
      <c r="B1109" s="129"/>
      <c r="C1109" s="129"/>
      <c r="D1109" s="130"/>
      <c r="E1109" s="130"/>
      <c r="F1109" s="131"/>
      <c r="G1109" s="130"/>
      <c r="H1109" s="130"/>
      <c r="I1109" s="130"/>
    </row>
    <row r="1110" spans="1:9">
      <c r="A1110" s="128"/>
      <c r="B1110" s="129"/>
      <c r="C1110" s="129"/>
      <c r="D1110" s="130"/>
      <c r="E1110" s="130"/>
      <c r="F1110" s="131"/>
      <c r="G1110" s="130"/>
      <c r="H1110" s="130"/>
      <c r="I1110" s="130"/>
    </row>
    <row r="1111" spans="1:9">
      <c r="A1111" s="128"/>
      <c r="B1111" s="129"/>
      <c r="C1111" s="129"/>
      <c r="D1111" s="130"/>
      <c r="E1111" s="130"/>
      <c r="F1111" s="131"/>
      <c r="G1111" s="130"/>
      <c r="H1111" s="130"/>
      <c r="I1111" s="130"/>
    </row>
    <row r="1112" spans="1:9">
      <c r="A1112" s="128"/>
      <c r="B1112" s="129"/>
      <c r="C1112" s="129"/>
      <c r="D1112" s="130"/>
      <c r="E1112" s="130"/>
      <c r="F1112" s="131"/>
      <c r="G1112" s="130"/>
      <c r="H1112" s="130"/>
      <c r="I1112" s="130"/>
    </row>
    <row r="1113" spans="1:9">
      <c r="A1113" s="128"/>
      <c r="B1113" s="129"/>
      <c r="C1113" s="129"/>
      <c r="D1113" s="130"/>
      <c r="E1113" s="130"/>
      <c r="F1113" s="131"/>
      <c r="G1113" s="130"/>
      <c r="H1113" s="130"/>
      <c r="I1113" s="130"/>
    </row>
    <row r="1114" spans="1:9">
      <c r="A1114" s="128"/>
      <c r="B1114" s="129"/>
      <c r="C1114" s="129"/>
      <c r="D1114" s="130"/>
      <c r="E1114" s="130"/>
      <c r="F1114" s="131"/>
      <c r="G1114" s="130"/>
      <c r="H1114" s="130"/>
      <c r="I1114" s="130"/>
    </row>
    <row r="1115" spans="1:9">
      <c r="A1115" s="128"/>
      <c r="B1115" s="129"/>
      <c r="C1115" s="129"/>
      <c r="D1115" s="130"/>
      <c r="E1115" s="130"/>
      <c r="F1115" s="131"/>
      <c r="G1115" s="130"/>
      <c r="H1115" s="130"/>
      <c r="I1115" s="130"/>
    </row>
    <row r="1116" spans="1:9">
      <c r="A1116" s="128"/>
      <c r="B1116" s="129"/>
      <c r="C1116" s="129"/>
      <c r="D1116" s="130"/>
      <c r="E1116" s="130"/>
      <c r="F1116" s="131"/>
      <c r="G1116" s="130"/>
      <c r="H1116" s="130"/>
      <c r="I1116" s="130"/>
    </row>
    <row r="1117" spans="1:9">
      <c r="A1117" s="128"/>
      <c r="B1117" s="129"/>
      <c r="C1117" s="129"/>
      <c r="D1117" s="130"/>
      <c r="E1117" s="130"/>
      <c r="F1117" s="131"/>
      <c r="G1117" s="130"/>
      <c r="H1117" s="130"/>
      <c r="I1117" s="130"/>
    </row>
    <row r="1118" spans="1:9">
      <c r="A1118" s="128"/>
      <c r="B1118" s="129"/>
      <c r="C1118" s="129"/>
      <c r="D1118" s="130"/>
      <c r="E1118" s="130"/>
      <c r="F1118" s="131"/>
      <c r="G1118" s="130"/>
      <c r="H1118" s="130"/>
      <c r="I1118" s="130"/>
    </row>
    <row r="1119" spans="1:9">
      <c r="A1119" s="128"/>
      <c r="B1119" s="129"/>
      <c r="C1119" s="129"/>
      <c r="D1119" s="130"/>
      <c r="E1119" s="130"/>
      <c r="F1119" s="131"/>
      <c r="G1119" s="130"/>
      <c r="H1119" s="130"/>
      <c r="I1119" s="130"/>
    </row>
    <row r="1120" spans="1:9">
      <c r="A1120" s="128"/>
      <c r="B1120" s="129"/>
      <c r="C1120" s="129"/>
      <c r="D1120" s="130"/>
      <c r="E1120" s="130"/>
      <c r="F1120" s="131"/>
      <c r="G1120" s="130"/>
      <c r="H1120" s="130"/>
      <c r="I1120" s="130"/>
    </row>
    <row r="1121" spans="1:9">
      <c r="A1121" s="128"/>
      <c r="B1121" s="129"/>
      <c r="C1121" s="129"/>
      <c r="D1121" s="130"/>
      <c r="E1121" s="130"/>
      <c r="F1121" s="131"/>
      <c r="G1121" s="130"/>
      <c r="H1121" s="130"/>
      <c r="I1121" s="130"/>
    </row>
    <row r="1122" spans="1:9">
      <c r="A1122" s="128"/>
      <c r="B1122" s="129"/>
      <c r="C1122" s="129"/>
      <c r="D1122" s="130"/>
      <c r="E1122" s="130"/>
      <c r="F1122" s="131"/>
      <c r="G1122" s="130"/>
      <c r="H1122" s="130"/>
      <c r="I1122" s="130"/>
    </row>
    <row r="1123" spans="1:9">
      <c r="A1123" s="128"/>
      <c r="B1123" s="129"/>
      <c r="C1123" s="129"/>
      <c r="D1123" s="130"/>
      <c r="E1123" s="130"/>
      <c r="F1123" s="131"/>
      <c r="G1123" s="130"/>
      <c r="H1123" s="130"/>
      <c r="I1123" s="130"/>
    </row>
    <row r="1124" spans="1:9">
      <c r="A1124" s="128"/>
      <c r="B1124" s="129"/>
      <c r="C1124" s="129"/>
      <c r="D1124" s="130"/>
      <c r="E1124" s="130"/>
      <c r="F1124" s="131"/>
      <c r="G1124" s="130"/>
      <c r="H1124" s="130"/>
      <c r="I1124" s="130"/>
    </row>
    <row r="1125" spans="1:9">
      <c r="A1125" s="128"/>
      <c r="B1125" s="129"/>
      <c r="C1125" s="129"/>
      <c r="D1125" s="130"/>
      <c r="E1125" s="130"/>
      <c r="F1125" s="131"/>
      <c r="G1125" s="130"/>
      <c r="H1125" s="130"/>
      <c r="I1125" s="130"/>
    </row>
    <row r="1126" spans="1:9">
      <c r="A1126" s="128"/>
      <c r="B1126" s="129"/>
      <c r="C1126" s="129"/>
      <c r="D1126" s="130"/>
      <c r="E1126" s="130"/>
      <c r="F1126" s="131"/>
      <c r="G1126" s="130"/>
      <c r="H1126" s="130"/>
      <c r="I1126" s="130"/>
    </row>
    <row r="1127" spans="1:9">
      <c r="A1127" s="128"/>
      <c r="B1127" s="129"/>
      <c r="C1127" s="129"/>
      <c r="D1127" s="130"/>
      <c r="E1127" s="130"/>
      <c r="F1127" s="131"/>
      <c r="G1127" s="130"/>
      <c r="H1127" s="130"/>
      <c r="I1127" s="130"/>
    </row>
    <row r="1128" spans="1:9">
      <c r="A1128" s="128"/>
      <c r="B1128" s="129"/>
      <c r="C1128" s="129"/>
      <c r="D1128" s="130"/>
      <c r="E1128" s="130"/>
      <c r="F1128" s="131"/>
      <c r="G1128" s="130"/>
      <c r="H1128" s="130"/>
      <c r="I1128" s="130"/>
    </row>
    <row r="1129" spans="1:9">
      <c r="A1129" s="128"/>
      <c r="B1129" s="129"/>
      <c r="C1129" s="129"/>
      <c r="D1129" s="130"/>
      <c r="E1129" s="130"/>
      <c r="F1129" s="131"/>
      <c r="G1129" s="130"/>
      <c r="H1129" s="130"/>
      <c r="I1129" s="130"/>
    </row>
    <row r="1130" spans="1:9">
      <c r="A1130" s="128"/>
      <c r="B1130" s="129"/>
      <c r="C1130" s="129"/>
      <c r="D1130" s="130"/>
      <c r="E1130" s="130"/>
      <c r="F1130" s="131"/>
      <c r="G1130" s="130"/>
      <c r="H1130" s="130"/>
      <c r="I1130" s="130"/>
    </row>
    <row r="1131" spans="1:9">
      <c r="A1131" s="128"/>
      <c r="B1131" s="129"/>
      <c r="C1131" s="129"/>
      <c r="D1131" s="130"/>
      <c r="E1131" s="130"/>
      <c r="F1131" s="131"/>
      <c r="G1131" s="130"/>
      <c r="H1131" s="130"/>
      <c r="I1131" s="130"/>
    </row>
    <row r="1132" spans="1:9">
      <c r="A1132" s="128"/>
      <c r="B1132" s="129"/>
      <c r="C1132" s="129"/>
      <c r="D1132" s="130"/>
      <c r="E1132" s="130"/>
      <c r="F1132" s="131"/>
      <c r="G1132" s="130"/>
      <c r="H1132" s="130"/>
      <c r="I1132" s="130"/>
    </row>
    <row r="1133" spans="1:9">
      <c r="A1133" s="128"/>
      <c r="B1133" s="129"/>
      <c r="C1133" s="129"/>
      <c r="D1133" s="130"/>
      <c r="E1133" s="130"/>
      <c r="F1133" s="131"/>
      <c r="G1133" s="130"/>
      <c r="H1133" s="130"/>
      <c r="I1133" s="130"/>
    </row>
    <row r="1134" spans="1:9">
      <c r="A1134" s="128"/>
      <c r="B1134" s="129"/>
      <c r="C1134" s="129"/>
      <c r="D1134" s="130"/>
      <c r="E1134" s="130"/>
      <c r="F1134" s="131"/>
      <c r="G1134" s="130"/>
      <c r="H1134" s="130"/>
      <c r="I1134" s="130"/>
    </row>
    <row r="1135" spans="1:9">
      <c r="A1135" s="128"/>
      <c r="B1135" s="129"/>
      <c r="C1135" s="129"/>
      <c r="D1135" s="130"/>
      <c r="E1135" s="130"/>
      <c r="F1135" s="131"/>
      <c r="G1135" s="130"/>
      <c r="H1135" s="130"/>
      <c r="I1135" s="130"/>
    </row>
    <row r="1136" spans="1:9">
      <c r="A1136" s="128"/>
      <c r="B1136" s="129"/>
      <c r="C1136" s="129"/>
      <c r="D1136" s="130"/>
      <c r="E1136" s="130"/>
      <c r="F1136" s="131"/>
      <c r="G1136" s="130"/>
      <c r="H1136" s="130"/>
      <c r="I1136" s="130"/>
    </row>
    <row r="1137" spans="1:9">
      <c r="A1137" s="128"/>
      <c r="B1137" s="129"/>
      <c r="C1137" s="129"/>
      <c r="D1137" s="130"/>
      <c r="E1137" s="130"/>
      <c r="F1137" s="131"/>
      <c r="G1137" s="130"/>
      <c r="H1137" s="130"/>
      <c r="I1137" s="130"/>
    </row>
    <row r="1138" spans="1:9">
      <c r="A1138" s="128"/>
      <c r="B1138" s="129"/>
      <c r="C1138" s="129"/>
      <c r="D1138" s="130"/>
      <c r="E1138" s="130"/>
      <c r="F1138" s="131"/>
      <c r="G1138" s="130"/>
      <c r="H1138" s="130"/>
      <c r="I1138" s="130"/>
    </row>
    <row r="1139" spans="1:9">
      <c r="A1139" s="128"/>
      <c r="B1139" s="129"/>
      <c r="C1139" s="129"/>
      <c r="D1139" s="130"/>
      <c r="E1139" s="130"/>
      <c r="F1139" s="131"/>
      <c r="G1139" s="130"/>
      <c r="H1139" s="130"/>
      <c r="I1139" s="130"/>
    </row>
    <row r="1140" spans="1:9">
      <c r="A1140" s="128"/>
      <c r="B1140" s="129"/>
      <c r="C1140" s="129"/>
      <c r="D1140" s="130"/>
      <c r="E1140" s="130"/>
      <c r="F1140" s="131"/>
      <c r="G1140" s="130"/>
      <c r="H1140" s="130"/>
      <c r="I1140" s="130"/>
    </row>
    <row r="1141" spans="1:9">
      <c r="A1141" s="128"/>
      <c r="B1141" s="129"/>
      <c r="C1141" s="129"/>
      <c r="D1141" s="130"/>
      <c r="E1141" s="130"/>
      <c r="F1141" s="131"/>
      <c r="G1141" s="130"/>
      <c r="H1141" s="130"/>
      <c r="I1141" s="130"/>
    </row>
    <row r="1142" spans="1:9">
      <c r="A1142" s="128"/>
      <c r="B1142" s="129"/>
      <c r="C1142" s="129"/>
      <c r="D1142" s="130"/>
      <c r="E1142" s="130"/>
      <c r="F1142" s="131"/>
      <c r="G1142" s="130"/>
      <c r="H1142" s="130"/>
      <c r="I1142" s="130"/>
    </row>
    <row r="1143" spans="1:9">
      <c r="A1143" s="128"/>
      <c r="B1143" s="129"/>
      <c r="C1143" s="129"/>
      <c r="D1143" s="130"/>
      <c r="E1143" s="130"/>
      <c r="F1143" s="131"/>
      <c r="G1143" s="130"/>
      <c r="H1143" s="130"/>
      <c r="I1143" s="130"/>
    </row>
    <row r="1144" spans="1:9">
      <c r="A1144" s="128"/>
      <c r="B1144" s="129"/>
      <c r="C1144" s="129"/>
      <c r="D1144" s="130"/>
      <c r="E1144" s="130"/>
      <c r="F1144" s="131"/>
      <c r="G1144" s="130"/>
      <c r="H1144" s="130"/>
      <c r="I1144" s="130"/>
    </row>
    <row r="1145" spans="1:9">
      <c r="A1145" s="128"/>
      <c r="B1145" s="129"/>
      <c r="C1145" s="129"/>
      <c r="D1145" s="130"/>
      <c r="E1145" s="130"/>
      <c r="F1145" s="131"/>
      <c r="G1145" s="130"/>
      <c r="H1145" s="130"/>
      <c r="I1145" s="130"/>
    </row>
    <row r="1146" spans="1:9">
      <c r="A1146" s="128"/>
      <c r="B1146" s="129"/>
      <c r="C1146" s="129"/>
      <c r="D1146" s="130"/>
      <c r="E1146" s="130"/>
      <c r="F1146" s="131"/>
      <c r="G1146" s="130"/>
      <c r="H1146" s="130"/>
      <c r="I1146" s="130"/>
    </row>
    <row r="1147" spans="1:9">
      <c r="A1147" s="128"/>
      <c r="B1147" s="129"/>
      <c r="C1147" s="129"/>
      <c r="D1147" s="130"/>
      <c r="E1147" s="130"/>
      <c r="F1147" s="131"/>
      <c r="G1147" s="130"/>
      <c r="H1147" s="130"/>
      <c r="I1147" s="130"/>
    </row>
    <row r="1148" spans="1:9">
      <c r="A1148" s="128"/>
      <c r="B1148" s="129"/>
      <c r="C1148" s="129"/>
      <c r="D1148" s="130"/>
      <c r="E1148" s="130"/>
      <c r="F1148" s="131"/>
      <c r="G1148" s="130"/>
      <c r="H1148" s="130"/>
      <c r="I1148" s="130"/>
    </row>
    <row r="1149" spans="1:9">
      <c r="A1149" s="128"/>
      <c r="B1149" s="129"/>
      <c r="C1149" s="129"/>
      <c r="D1149" s="130"/>
      <c r="E1149" s="130"/>
      <c r="F1149" s="131"/>
      <c r="G1149" s="130"/>
      <c r="H1149" s="130"/>
      <c r="I1149" s="130"/>
    </row>
    <row r="1150" spans="1:9">
      <c r="A1150" s="128"/>
      <c r="B1150" s="129"/>
      <c r="C1150" s="129"/>
      <c r="D1150" s="130"/>
      <c r="E1150" s="130"/>
      <c r="F1150" s="131"/>
      <c r="G1150" s="130"/>
      <c r="H1150" s="130"/>
      <c r="I1150" s="130"/>
    </row>
    <row r="1151" spans="1:9">
      <c r="A1151" s="128"/>
      <c r="B1151" s="129"/>
      <c r="C1151" s="129"/>
      <c r="D1151" s="130"/>
      <c r="E1151" s="130"/>
      <c r="F1151" s="131"/>
      <c r="G1151" s="130"/>
      <c r="H1151" s="130"/>
      <c r="I1151" s="130"/>
    </row>
    <row r="1152" spans="1:9">
      <c r="A1152" s="128"/>
      <c r="B1152" s="129"/>
      <c r="C1152" s="129"/>
      <c r="D1152" s="130"/>
      <c r="E1152" s="130"/>
      <c r="F1152" s="131"/>
      <c r="G1152" s="130"/>
      <c r="H1152" s="130"/>
      <c r="I1152" s="130"/>
    </row>
    <row r="1153" spans="1:9">
      <c r="A1153" s="128"/>
      <c r="B1153" s="129"/>
      <c r="C1153" s="129"/>
      <c r="D1153" s="130"/>
      <c r="E1153" s="130"/>
      <c r="F1153" s="131"/>
      <c r="G1153" s="130"/>
      <c r="H1153" s="130"/>
      <c r="I1153" s="130"/>
    </row>
    <row r="1154" spans="1:9">
      <c r="A1154" s="128"/>
      <c r="B1154" s="129"/>
      <c r="C1154" s="129"/>
      <c r="D1154" s="130"/>
      <c r="E1154" s="130"/>
      <c r="F1154" s="131"/>
      <c r="G1154" s="130"/>
      <c r="H1154" s="130"/>
      <c r="I1154" s="130"/>
    </row>
    <row r="1155" spans="1:9">
      <c r="A1155" s="128"/>
      <c r="B1155" s="129"/>
      <c r="C1155" s="129"/>
      <c r="D1155" s="130"/>
      <c r="E1155" s="130"/>
      <c r="F1155" s="131"/>
      <c r="G1155" s="130"/>
      <c r="H1155" s="130"/>
      <c r="I1155" s="130"/>
    </row>
  </sheetData>
  <mergeCells count="28">
    <mergeCell ref="A1001:I1001"/>
    <mergeCell ref="F1:I2"/>
    <mergeCell ref="A621:I621"/>
    <mergeCell ref="A3:I3"/>
    <mergeCell ref="A4:I4"/>
    <mergeCell ref="D6:D9"/>
    <mergeCell ref="E8:E9"/>
    <mergeCell ref="H6:H9"/>
    <mergeCell ref="A6:A9"/>
    <mergeCell ref="C6:C9"/>
    <mergeCell ref="F8:F9"/>
    <mergeCell ref="B6:B9"/>
    <mergeCell ref="A178:I178"/>
    <mergeCell ref="A527:I528"/>
    <mergeCell ref="E6:G7"/>
    <mergeCell ref="G8:G9"/>
    <mergeCell ref="I6:I9"/>
    <mergeCell ref="A12:I12"/>
    <mergeCell ref="A802:I802"/>
    <mergeCell ref="A829:I829"/>
    <mergeCell ref="A904:I904"/>
    <mergeCell ref="A257:I257"/>
    <mergeCell ref="A316:I316"/>
    <mergeCell ref="A373:I373"/>
    <mergeCell ref="A661:I661"/>
    <mergeCell ref="A707:I708"/>
    <mergeCell ref="A777:I777"/>
    <mergeCell ref="A252:I25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70" orientation="landscape" r:id="rId1"/>
  <headerFooter>
    <oddFooter>&amp;C&amp;P/&amp;N</oddFooter>
  </headerFooter>
  <rowBreaks count="10" manualBreakCount="10">
    <brk id="39" max="8" man="1"/>
    <brk id="136" max="8" man="1"/>
    <brk id="214" max="8" man="1"/>
    <brk id="226" max="8" man="1"/>
    <brk id="293" max="8" man="1"/>
    <brk id="423" max="8" man="1"/>
    <brk id="678" max="8" man="1"/>
    <brk id="714" max="8" man="1"/>
    <brk id="804" max="8" man="1"/>
    <brk id="90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Саенко Татьяна Владимировна</dc:creator>
  <cp:lastModifiedBy>SMA</cp:lastModifiedBy>
  <cp:lastPrinted>2022-03-01T08:50:44Z</cp:lastPrinted>
  <dcterms:created xsi:type="dcterms:W3CDTF">2013-05-30T10:15:38Z</dcterms:created>
  <dcterms:modified xsi:type="dcterms:W3CDTF">2023-02-01T07:15:40Z</dcterms:modified>
</cp:coreProperties>
</file>