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доходов" sheetId="1" r:id="rId1"/>
  </sheets>
  <definedNames>
    <definedName name="LAST_CELL" localSheetId="0">'Роспись доходов'!$Y$165</definedName>
  </definedNames>
  <calcPr calcId="144525"/>
</workbook>
</file>

<file path=xl/calcChain.xml><?xml version="1.0" encoding="utf-8"?>
<calcChain xmlns="http://schemas.openxmlformats.org/spreadsheetml/2006/main">
  <c r="W12" i="1" l="1"/>
  <c r="V167" i="1" l="1"/>
  <c r="V145" i="1"/>
  <c r="V144" i="1" s="1"/>
  <c r="V126" i="1"/>
  <c r="V125" i="1" s="1"/>
  <c r="V119" i="1" s="1"/>
  <c r="V116" i="1" s="1"/>
  <c r="V115" i="1" s="1"/>
  <c r="V113" i="1"/>
  <c r="V95" i="1" s="1"/>
  <c r="V90" i="1"/>
  <c r="V73" i="1"/>
  <c r="V72" i="1" s="1"/>
  <c r="V71" i="1" s="1"/>
  <c r="V70" i="1" s="1"/>
  <c r="V80" i="1"/>
  <c r="V65" i="1"/>
  <c r="V62" i="1" s="1"/>
  <c r="V61" i="1" s="1"/>
  <c r="V51" i="1"/>
  <c r="V50" i="1" s="1"/>
  <c r="V45" i="1"/>
  <c r="V40" i="1"/>
  <c r="V37" i="1" s="1"/>
  <c r="V28" i="1"/>
  <c r="V33" i="1"/>
  <c r="V35" i="1"/>
  <c r="V22" i="1"/>
  <c r="V21" i="1" s="1"/>
  <c r="V15" i="1"/>
  <c r="V27" i="1" l="1"/>
  <c r="V13" i="1"/>
  <c r="V12" i="1" s="1"/>
  <c r="V11" i="1" s="1"/>
  <c r="V10" i="1" l="1"/>
  <c r="V180" i="1" s="1"/>
</calcChain>
</file>

<file path=xl/sharedStrings.xml><?xml version="1.0" encoding="utf-8"?>
<sst xmlns="http://schemas.openxmlformats.org/spreadsheetml/2006/main" count="523" uniqueCount="521">
  <si>
    <t>Документ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</si>
  <si>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</si>
  <si>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</si>
  <si>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</si>
  <si>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</si>
  <si>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</si>
  <si>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</si>
  <si>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</si>
  <si>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</si>
  <si>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</si>
  <si>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</si>
  <si>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</si>
  <si>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</si>
  <si>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</si>
  <si>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</si>
  <si>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</si>
  <si>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</si>
  <si>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</si>
  <si>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</si>
  <si>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</si>
  <si>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</si>
  <si>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</si>
  <si>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10102080011000110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</si>
  <si>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</si>
  <si>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</si>
  <si>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</si>
  <si>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</si>
  <si>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</si>
  <si>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</si>
  <si>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</si>
  <si>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</si>
  <si>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</si>
  <si>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</si>
  <si>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</si>
  <si>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</si>
  <si>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</si>
  <si>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</si>
  <si>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</si>
  <si>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</si>
  <si>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</si>
  <si>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</si>
  <si>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</si>
  <si>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</si>
  <si>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</si>
  <si>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</si>
  <si>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</si>
  <si>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</si>
  <si>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</si>
  <si>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</si>
  <si>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</si>
  <si>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</si>
  <si>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</si>
  <si>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</si>
  <si>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</si>
  <si>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</si>
  <si>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</si>
  <si>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</si>
  <si>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</si>
  <si>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</si>
  <si>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10601030051000110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</si>
  <si>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</si>
  <si>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</si>
  <si>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</si>
  <si>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</si>
  <si>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</si>
  <si>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10606033051000110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</si>
  <si>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</si>
  <si>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</si>
  <si>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</si>
  <si>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10606043051000110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</si>
  <si>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</si>
  <si>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</si>
  <si>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</si>
  <si>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</si>
  <si>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</si>
  <si>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</si>
  <si>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</si>
  <si>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</si>
  <si>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</si>
  <si>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10807174011000110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</si>
  <si>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районов( сумма платежа)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</si>
  <si>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</si>
  <si>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</si>
  <si>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</si>
  <si>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</si>
  <si>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</si>
  <si>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</si>
  <si>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</si>
  <si>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</si>
  <si>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</si>
  <si>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</si>
  <si>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</si>
  <si>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</si>
  <si>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</si>
  <si>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</si>
  <si>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11107000000000120</t>
  </si>
  <si>
    <t>Платежи от государственных и муниципальных унитарных предприятий</t>
  </si>
  <si>
    <t>11107015050000120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</si>
  <si>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</si>
  <si>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</si>
  <si>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</si>
  <si>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</si>
  <si>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</si>
  <si>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</si>
  <si>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</si>
  <si>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</si>
  <si>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</si>
  <si>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</si>
  <si>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</si>
  <si>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</si>
  <si>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</si>
  <si>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</si>
  <si>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</si>
  <si>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</si>
  <si>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</si>
  <si>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</si>
  <si>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</si>
  <si>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</si>
  <si>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</si>
  <si>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</si>
  <si>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</si>
  <si>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</si>
  <si>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</si>
  <si>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</si>
  <si>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</si>
  <si>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</si>
  <si>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</si>
  <si>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</si>
  <si>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</si>
  <si>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11301995050442130</t>
  </si>
  <si>
    <t>Прочие доходы от оказания платных услуг (работ) получателями средств бюджетов муниципальных районов (муниципальное казенное учреждение "Аварийно-спасательное формирование Северо-Енисейского района")</t>
  </si>
  <si>
    <t>11301995050446130</t>
  </si>
  <si>
    <t>Прочие доходы от оказания платных услуг (работ) получателями средств бюджетов муниципальных районов (муниципальное казенное учреждение "Северо-Енисейская муниципальная информационная служба")</t>
  </si>
  <si>
    <t>11301995050459130</t>
  </si>
  <si>
    <t>Прочие доходы от оказания платных услуг (работ) получателями средств бюджетов муниципальных районов (муниципальное казенное учреждение «Спортивный комплекс Северо-Енисейского района «Нерика»)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</si>
  <si>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</si>
  <si>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</si>
  <si>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</si>
  <si>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</si>
  <si>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</si>
  <si>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</si>
  <si>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</si>
  <si>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</si>
  <si>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11402053050000410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</si>
  <si>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</si>
  <si>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</si>
  <si>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</si>
  <si>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</si>
  <si>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</si>
  <si>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</si>
  <si>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</si>
  <si>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</si>
  <si>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</si>
  <si>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</si>
  <si>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</si>
  <si>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11500000000000000</t>
  </si>
  <si>
    <t>АДМИНИСТРАТИВНЫЕ ПЛАТЕЖИ И СБОРЫ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</si>
  <si>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</si>
  <si>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</si>
  <si>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</si>
  <si>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</si>
  <si>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11502050050437140</t>
  </si>
  <si>
    <t>Платежи, взимаемые органами местного самоуправления (организациями) муниципальных районов за выполнение определенных функций (Жилищный отдел администрации Северо-Енисейского района)</t>
  </si>
  <si>
    <t>11502050050438140</t>
  </si>
  <si>
    <t>Платежи, взимаемые органами местного самоуправления (организациями) муниципальных районов за выполнение определенных функций (Отдел архитектуры и градостроительства администрации Северо-Енисейского района)</t>
  </si>
  <si>
    <t>11600000000000000</t>
  </si>
  <si>
    <t>ШТРАФЫ, САНКЦИИ, ВОЗМЕЩЕНИЕ УЩЕРБА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</si>
  <si>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</si>
  <si>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</si>
  <si>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</si>
  <si>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</si>
  <si>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</si>
  <si>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</si>
  <si>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11601123010000140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</si>
  <si>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</si>
  <si>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</si>
  <si>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</si>
  <si>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</si>
  <si>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</si>
  <si>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</si>
  <si>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</si>
  <si>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</si>
  <si>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</si>
  <si>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</si>
  <si>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</si>
  <si>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</si>
  <si>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</si>
  <si>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11607010050443140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</si>
  <si>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(муниципальное казенное учреждение «Служба заказчика-застройщика Северо-Енисейского района»)</t>
  </si>
  <si>
    <t>11611000010000140</t>
  </si>
  <si>
    <t>Платежи, уплачиваемые в целях возмещения вреда</t>
  </si>
  <si>
    <t>11611064010000140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</si>
  <si>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</si>
  <si>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</si>
  <si>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</si>
  <si>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</si>
  <si>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</si>
  <si>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</si>
  <si>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</si>
  <si>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20225169050000150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</si>
  <si>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</si>
  <si>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20225210050000150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</si>
  <si>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</si>
  <si>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</si>
  <si>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</si>
  <si>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</si>
  <si>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</si>
  <si>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</si>
  <si>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</si>
  <si>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20229999051060150</t>
  </si>
  <si>
    <t>Прочие субсидии бюджетам муниципальных районов (субсидии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системы»)</t>
  </si>
  <si>
    <t>20229999051598150</t>
  </si>
  <si>
    <t>Прочие субсидии бюджетам муниципальных районов (создание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бюджета)</t>
  </si>
  <si>
    <t>20229999057412150</t>
  </si>
  <si>
    <t>Прочие субсидии бюджетам муниципальных районов (субсидии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</si>
  <si>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20229999057413150</t>
  </si>
  <si>
    <t>Прочие субсидии бюджетам муниципальных районов (субсидии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</si>
  <si>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</si>
  <si>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</si>
  <si>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20229999057488150</t>
  </si>
  <si>
    <t>Прочие субсидии бюджетам муниципальных районов (субсидии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туризма»)</t>
  </si>
  <si>
    <t>20229999057508150</t>
  </si>
  <si>
    <t>Прочие субсидии бюджетам муниципальных районов (субсидии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</t>
  </si>
  <si>
    <t>20229999057509150</t>
  </si>
  <si>
    <t>Прочие субсидии бюджетам муниципальных районов (субсидии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</t>
  </si>
  <si>
    <t>20229999057563150</t>
  </si>
  <si>
    <t>Прочие субсидии бюджетам муниципальных районов (субсидии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</si>
  <si>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20230000000000150</t>
  </si>
  <si>
    <t>Субвенции бюджетам бюджетной системы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</si>
  <si>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</si>
  <si>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</si>
  <si>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</si>
  <si>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Субвенции бюджетам муниципальных районов на выполнение передаваемых полномочий субъектов Российской Федерации (на реализацию Закона края от 11 июля 2019 года № 7-2988 «О наделении органов местного самоуправления муниципальных районов, муниципальных округов и городских округов края государственными полномочиями по организации и осуществлению деятельности 
по опеке и попечительству в отношении совершеннолетних граждан, а также в сфере патронажа»)</t>
  </si>
  <si>
    <t>20230024057408150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</si>
  <si>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</si>
  <si>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20230024057409150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</si>
  <si>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</si>
  <si>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20230024057429150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</si>
  <si>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</si>
  <si>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20230024057467150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</si>
  <si>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граждан»)</t>
  </si>
  <si>
    <t>20230024057514150</t>
  </si>
  <si>
    <t>Субвенции бюджетам муниципальных районов на выполнение передаваемых полномочий субъектов Российской Федерации (на реализацию Закона края от 23 апреля 2009 года № 8-3170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)</t>
  </si>
  <si>
    <t>20230024057518150</t>
  </si>
  <si>
    <t>Субвенции бюджетам муниципальных районов на выполнение передаваемых полномочий субъектов Российской Федерации (на реализацию Закона края от 13 июня 2013 года № 4-1402 «О наделении органов местного самоуправления муниципальных районов, муниципальных и городских округов края отдельными государственными полномочиями по организации мероприятий при осуществлении деятельности по обращению с животными без владельцев»)</t>
  </si>
  <si>
    <t>20230024057519150</t>
  </si>
  <si>
    <t>Субвенции бюджетам муниципальных районов на выполнение передаваемых полномочий субъектов Российской Федерации (на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дела»)</t>
  </si>
  <si>
    <t>20230024057552150</t>
  </si>
  <si>
    <t>Субвенции бюджетам муниципальных районов на выполнение передаваемых полномочий субъектов Российской Федерации (на реализацию Закона края от 20 декабря 2007 года № 4-1089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несовершеннолетних»)</t>
  </si>
  <si>
    <t>20230024057554150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</si>
  <si>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образования»)</t>
  </si>
  <si>
    <t>20230024057564150</t>
  </si>
  <si>
    <t>Субвенции бюджетам муниципальных районов на выполнение передаваемых полномочий субъектов Российской Федерации (на 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</si>
  <si>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20230024057566150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</si>
  <si>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</si>
  <si>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20230024057570150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</si>
  <si>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эффективности»)</t>
  </si>
  <si>
    <t>20230024057577150</t>
  </si>
  <si>
    <t>Субвенции бюджетам муниципальных районов на выполнение передаваемых полномочий субъектов Российской Федерации (на реализацию Закона края от 20 декабря 2012 года № 3-963 «О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лектростанциями на территории Красноярского края для населения»)</t>
  </si>
  <si>
    <t>20230024057588150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</si>
  <si>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</si>
  <si>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20230024057604150</t>
  </si>
  <si>
    <t>Субвенции бюджетам муниципальных районов на выполнение передаваемых полномочий субъектов Российской Федерации (на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прав»)</t>
  </si>
  <si>
    <t>20230024057649150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</si>
  <si>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образования»)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</si>
  <si>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</si>
  <si>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</si>
  <si>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</si>
  <si>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</si>
  <si>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</si>
  <si>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</si>
  <si>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ИТОГО:</t>
  </si>
  <si>
    <t>Доходы бюджета Северо-Енисейского района в 2020-2023 годах</t>
  </si>
  <si>
    <t>(тыс. рублей)</t>
  </si>
  <si>
    <t>Оценка 2020 года</t>
  </si>
  <si>
    <t>Прогноз 2021 год</t>
  </si>
  <si>
    <t>Прогноз 2022 год</t>
  </si>
  <si>
    <t>Прогноз 2023 год</t>
  </si>
  <si>
    <t>1</t>
  </si>
  <si>
    <t>2</t>
  </si>
  <si>
    <t>№ строки</t>
  </si>
  <si>
    <t>Код классификации доходов бюджета</t>
  </si>
  <si>
    <t>Наименование кода классификации доходов бюджета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</si>
  <si>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</si>
  <si>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налогаемые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</si>
  <si>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выявленными должностными лицами органов муниципального контроля</t>
  </si>
  <si>
    <t>11601074010000140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</si>
  <si>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власти, налагаемые мировыми судьями, комиссиями по делам несовершеннослетних и защите их прав</t>
  </si>
  <si>
    <t>11601173010000140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</si>
  <si>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</si>
  <si>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11610123010051140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</si>
  <si>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</si>
  <si>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</si>
  <si>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</si>
  <si>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</si>
  <si>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20215002050000150</t>
  </si>
  <si>
    <t>Дотации бюджетам муниципальных районов на поддержку мер по обеспечению сбалансированности бюджетов</t>
  </si>
  <si>
    <t>20210000000000150</t>
  </si>
  <si>
    <t>Дотации бюджетам бюджетной системы Российской Федерации</t>
  </si>
  <si>
    <t>20225027050000150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</si>
  <si>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</si>
  <si>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</si>
  <si>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</si>
  <si>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20229999051035150</t>
  </si>
  <si>
    <t>Прочие субсидии бюджетам муниципальных районов (на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власти)</t>
  </si>
  <si>
    <t>20229999051048150</t>
  </si>
  <si>
    <t>Субсидии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</si>
  <si>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20229999051049150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</si>
  <si>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</si>
  <si>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20229999052138150</t>
  </si>
  <si>
    <t>Прочие субсидии бюджетам муниципальных районов (государственная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туризма»)</t>
  </si>
  <si>
    <t>20229999057436150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</si>
  <si>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</si>
  <si>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20229999057459150</t>
  </si>
  <si>
    <t>Субсидии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</si>
  <si>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20229999057571150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</si>
  <si>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</si>
  <si>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20229999057741150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</si>
  <si>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</si>
  <si>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20235469050000150</t>
  </si>
  <si>
    <t>Субвенции бюджетам муниципальных районов на проведение Всероссийской переписи населения 2020 года</t>
  </si>
  <si>
    <t>20240000000000150</t>
  </si>
  <si>
    <t>Иные межбюджетные трансферты</t>
  </si>
  <si>
    <t>20245303050000150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</si>
  <si>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</si>
  <si>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20249999055853150</t>
  </si>
  <si>
    <t>Прочие межбюджетные трансферты, передаваемые бюджетам муниципальных районов (реализация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 в рамках непрограммных расходов агентства по гражданской обороне, чрезвычайным ситуациям и пожарной безопасности Красноярского края)</t>
  </si>
  <si>
    <t>20249999057402150</t>
  </si>
  <si>
    <t>Прочие межбюджетные трансферты, передаваемые бюджетам муниципальных районов (иные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края, связанных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маршрутам,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вызванной 2019 nCoV, в рамках подпрограммы «Развитие транспортного комплекса» государственной программы Красноярского края «Развитие транспортной системы»)</t>
  </si>
  <si>
    <t>20249999057424150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</si>
  <si>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</si>
  <si>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20405000050000150</t>
  </si>
  <si>
    <t>Безвозмездные поступления от негосударственных организаций в бюджеты муниципальных районов</t>
  </si>
  <si>
    <t>20405099050443150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</si>
  <si>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</si>
  <si>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20705000050000150</t>
  </si>
  <si>
    <t>Прочие безвозмездные поступления в бюджеты муниципальных районов</t>
  </si>
  <si>
    <t>20705030050443150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</si>
  <si>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</si>
  <si>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</si>
  <si>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</si>
  <si>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21805010050000150</t>
  </si>
  <si>
    <t>Доходы бюджетов муниципальных районов от возврата бюджетными учреждениями остатков субсидий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</si>
  <si>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</si>
  <si>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</si>
  <si>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</si>
  <si>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</si>
  <si>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доходы от компенсации затрат бюджетов муниципальных районов</t>
  </si>
  <si>
    <t>11302995050000130</t>
  </si>
  <si>
    <t>Прочие доходы от компенсации затрат государства</t>
  </si>
  <si>
    <t>11302990000000130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</si>
  <si>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</si>
  <si>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</si>
  <si>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</si>
  <si>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</si>
  <si>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</si>
  <si>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</si>
  <si>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</si>
  <si>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</si>
  <si>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</si>
  <si>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</si>
  <si>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</si>
  <si>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</si>
  <si>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</si>
  <si>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</si>
  <si>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</si>
  <si>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</si>
  <si>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</si>
  <si>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</si>
  <si>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</si>
  <si>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</si>
  <si>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</si>
  <si>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</si>
  <si>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</si>
  <si>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</si>
  <si>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</si>
  <si>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</si>
  <si>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</si>
  <si>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</si>
  <si>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</si>
  <si>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</si>
  <si>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</si>
  <si>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</si>
  <si>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</si>
  <si>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</si>
  <si>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</si>
  <si>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</si>
  <si>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</si>
  <si>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</si>
  <si>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</si>
  <si>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</si>
  <si>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</si>
  <si>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</si>
  <si>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</si>
  <si>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</si>
  <si>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</si>
  <si>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</si>
  <si>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</si>
  <si>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</si>
  <si>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</si>
  <si>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</si>
  <si>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</si>
  <si>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</si>
  <si>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</si>
  <si>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</si>
  <si>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</si>
  <si>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</si>
  <si>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</si>
  <si>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</si>
  <si>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</si>
  <si>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</si>
  <si>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</si>
  <si>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</si>
  <si>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</si>
  <si>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</si>
  <si>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</si>
  <si>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</si>
  <si>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</si>
  <si>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</si>
  <si>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</si>
  <si>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</si>
  <si>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</si>
  <si>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</si>
  <si>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</si>
  <si>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</si>
  <si>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</si>
  <si>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</si>
  <si>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</si>
  <si>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</si>
  <si>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</si>
  <si>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</si>
  <si>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</si>
  <si>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</si>
  <si>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</si>
  <si>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</si>
  <si>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</si>
  <si>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</si>
  <si>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</si>
  <si>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</si>
  <si>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</si>
  <si>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</si>
  <si>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</si>
  <si>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</si>
  <si>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</si>
  <si>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</si>
  <si>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</si>
  <si>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</si>
  <si>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</si>
  <si>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</si>
  <si>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</si>
  <si>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</si>
  <si>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</si>
  <si>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</si>
  <si>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</si>
  <si>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</si>
  <si>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</si>
  <si>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</si>
  <si>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</si>
  <si>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</si>
  <si>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</si>
  <si>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</si>
  <si>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</si>
  <si>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</si>
  <si>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</si>
  <si>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</si>
  <si>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</si>
  <si>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</si>
  <si>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</si>
  <si>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</si>
  <si>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</si>
  <si>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</si>
  <si>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</si>
  <si>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</si>
  <si>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</si>
  <si>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</si>
  <si>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</si>
  <si>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</si>
  <si>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</si>
  <si>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</si>
  <si>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</si>
  <si>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</si>
  <si>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</si>
  <si>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</si>
  <si>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</si>
  <si>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</si>
  <si>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</si>
  <si>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</si>
  <si>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</si>
  <si>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</si>
  <si>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</si>
  <si>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</si>
  <si>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</si>
  <si>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</si>
  <si>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</si>
  <si>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</si>
  <si>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</si>
  <si>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</si>
  <si>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</si>
  <si>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</si>
  <si>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</si>
  <si>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</si>
  <si>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</si>
  <si>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</si>
  <si>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</si>
  <si>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</si>
  <si>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</si>
  <si>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</si>
  <si>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</si>
  <si>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</si>
  <si>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</si>
  <si>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</si>
  <si>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</si>
  <si>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</si>
  <si>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</si>
  <si>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</si>
  <si>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</si>
  <si>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</si>
  <si>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</si>
  <si>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</si>
  <si>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Приложение 2</t>
  </si>
  <si>
    <t>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</si>
</sst>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0"/>
      <name val="Arial"/>
    </font>
    <font>
      <sz val="8.5"/>
      <name val="MS Sans Serif"/>
    </font>
    <font>
      <b/>
      <sz val="8.5"/>
      <name val="MS Sans Serif"/>
    </font>
    <font>
      <b/>
      <sz val="8.5"/>
      <name val="MS Sans Serif"/>
      <family val="2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wrapText="1"/>
    </xf>
    <xf numFmtId="49" fontId="2" fillId="0" borderId="4" xfId="0" applyNumberFormat="1" applyFont="1" applyBorder="1" applyAlignment="1" applyProtection="1">
      <alignment wrapText="1"/>
    </xf>
    <xf numFmtId="49" fontId="2" fillId="0" borderId="5" xfId="0" applyNumberFormat="1" applyFont="1" applyBorder="1" applyAlignment="1" applyProtection="1">
      <alignment horizontal="center" wrapText="1"/>
    </xf>
    <xf numFmtId="49" fontId="2" fillId="0" borderId="5" xfId="0" applyNumberFormat="1" applyFont="1" applyBorder="1" applyAlignment="1" applyProtection="1">
      <alignment horizontal="left" wrapText="1"/>
    </xf>
    <xf numFmtId="4" fontId="2" fillId="0" borderId="6" xfId="0" applyNumberFormat="1" applyFont="1" applyBorder="1" applyAlignment="1" applyProtection="1">
      <alignment wrapText="1"/>
    </xf>
    <xf numFmtId="165" fontId="2" fillId="0" borderId="6" xfId="0" applyNumberFormat="1" applyFont="1" applyBorder="1" applyAlignment="1" applyProtection="1">
      <alignment wrapText="1"/>
    </xf>
    <xf numFmtId="165" fontId="2" fillId="0" borderId="6" xfId="0" applyNumberFormat="1" applyFont="1" applyBorder="1" applyAlignment="1" applyProtection="1">
      <alignment horizontal="right" wrapText="1"/>
    </xf>
    <xf numFmtId="0" fontId="2" fillId="0" borderId="7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 wrapText="1"/>
    </xf>
    <xf numFmtId="0" fontId="5" fillId="0" borderId="0" xfId="0" applyFont="1"/>
    <xf numFmtId="49" fontId="2" fillId="0" borderId="8" xfId="0" applyNumberFormat="1" applyFont="1" applyBorder="1" applyAlignment="1" applyProtection="1">
      <alignment horizontal="left" vertical="center" wrapText="1"/>
    </xf>
    <xf numFmtId="49" fontId="1" fillId="0" borderId="9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10" xfId="0" applyNumberFormat="1" applyFont="1" applyBorder="1" applyAlignment="1" applyProtection="1">
      <alignment horizontal="left" vertical="center" wrapText="1"/>
    </xf>
    <xf numFmtId="49" fontId="1" fillId="0" borderId="10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1" fillId="0" borderId="11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 wrapText="1"/>
    </xf>
    <xf numFmtId="49" fontId="3" fillId="0" borderId="11" xfId="0" applyNumberFormat="1" applyFont="1" applyBorder="1" applyAlignment="1" applyProtection="1">
      <alignment horizontal="left" vertical="center" wrapText="1"/>
    </xf>
    <xf numFmtId="0" fontId="6" fillId="0" borderId="0" xfId="0" applyFont="1"/>
    <xf numFmtId="49" fontId="3" fillId="0" borderId="10" xfId="0" applyNumberFormat="1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165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 applyProtection="1">
      <alignment horizontal="right" vertical="center" wrapText="1"/>
    </xf>
    <xf numFmtId="164" fontId="7" fillId="0" borderId="1" xfId="0" applyNumberFormat="1" applyFont="1" applyBorder="1" applyAlignment="1" applyProtection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 applyProtection="1">
      <alignment horizontal="right" vertical="center" wrapText="1"/>
    </xf>
    <xf numFmtId="165" fontId="7" fillId="2" borderId="1" xfId="0" applyNumberFormat="1" applyFont="1" applyFill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164" fontId="10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/>
    <xf numFmtId="0" fontId="11" fillId="0" borderId="0" xfId="0" applyFont="1" applyBorder="1" applyAlignment="1" applyProtection="1"/>
    <xf numFmtId="0" fontId="12" fillId="0" borderId="0" xfId="0" applyFont="1"/>
    <xf numFmtId="0" fontId="13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/>
    </xf>
    <xf numFmtId="0" fontId="12" fillId="0" borderId="0" xfId="0" applyFont="1" applyAlignment="1">
      <alignment horizontal="center"/>
    </xf>
    <xf numFmtId="49" fontId="4" fillId="0" borderId="5" xfId="0" applyNumberFormat="1" applyFont="1" applyBorder="1" applyAlignment="1" applyProtection="1">
      <alignment horizontal="center" wrapText="1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right"/>
    </xf>
    <xf numFmtId="49" fontId="8" fillId="0" borderId="3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80"/>
  <sheetViews>
    <sheetView showGridLines="0" tabSelected="1" topLeftCell="A169" workbookViewId="0">
      <selection activeCell="W181" sqref="W181"/>
    </sheetView>
  </sheetViews>
  <sheetFormatPr defaultRowHeight="12.75" customHeight="1" x14ac:dyDescent="0.2"/>
  <cols>
    <col min="1" max="1" width="0.140625" customWidth="1"/>
    <col min="2" max="2" width="8.85546875" hidden="1" customWidth="1"/>
    <col min="3" max="3" width="7.85546875" style="57" customWidth="1"/>
    <col min="4" max="4" width="32.7109375" customWidth="1"/>
    <col min="5" max="5" width="46" customWidth="1"/>
    <col min="6" max="21" width="8.85546875" hidden="1" customWidth="1"/>
    <col min="22" max="25" width="18.7109375" customWidth="1"/>
  </cols>
  <sheetData>
    <row r="1" spans="1:26" ht="12.75" customHeight="1" x14ac:dyDescent="0.2">
      <c r="A1" s="48"/>
      <c r="B1" s="48"/>
      <c r="C1" s="54"/>
      <c r="D1" s="48"/>
      <c r="E1" s="49"/>
      <c r="F1" s="49"/>
      <c r="G1" s="49"/>
      <c r="H1" s="49"/>
      <c r="I1" s="49"/>
      <c r="J1" s="49"/>
      <c r="K1" s="49"/>
      <c r="L1" s="49"/>
      <c r="M1" s="49"/>
      <c r="N1" s="50"/>
      <c r="O1" s="49"/>
      <c r="P1" s="50"/>
      <c r="Q1" s="50"/>
      <c r="R1" s="50"/>
      <c r="S1" s="50"/>
      <c r="T1" s="50"/>
      <c r="U1" s="50"/>
      <c r="V1" s="50"/>
      <c r="W1" s="50"/>
      <c r="X1" s="58" t="s">
        <v>519</v>
      </c>
      <c r="Y1" s="58"/>
      <c r="Z1" s="50"/>
    </row>
    <row r="2" spans="1:26" ht="12.75" customHeight="1" x14ac:dyDescent="0.2">
      <c r="A2" s="50"/>
      <c r="B2" s="50"/>
      <c r="C2" s="55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8" t="s">
        <v>520</v>
      </c>
      <c r="Y2" s="58"/>
      <c r="Z2" s="50"/>
    </row>
    <row r="3" spans="1:26" ht="12.75" customHeight="1" x14ac:dyDescent="0.2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50"/>
    </row>
    <row r="4" spans="1:26" ht="13.5" customHeight="1" x14ac:dyDescent="0.2">
      <c r="A4" s="50"/>
      <c r="B4" s="51"/>
      <c r="C4" s="66" t="s">
        <v>272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50"/>
    </row>
    <row r="5" spans="1:26" ht="13.5" customHeight="1" x14ac:dyDescent="0.2">
      <c r="A5" s="50"/>
      <c r="B5" s="48"/>
      <c r="C5" s="54"/>
      <c r="D5" s="48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0"/>
    </row>
    <row r="6" spans="1:26" ht="13.5" customHeight="1" x14ac:dyDescent="0.2">
      <c r="A6" s="63" t="s">
        <v>273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50"/>
    </row>
    <row r="7" spans="1:26" x14ac:dyDescent="0.2">
      <c r="A7" s="53"/>
      <c r="B7" s="61" t="s">
        <v>0</v>
      </c>
      <c r="C7" s="59" t="s">
        <v>280</v>
      </c>
      <c r="D7" s="59" t="s">
        <v>281</v>
      </c>
      <c r="E7" s="59" t="s">
        <v>282</v>
      </c>
      <c r="F7" s="59"/>
      <c r="G7" s="59"/>
      <c r="H7" s="59"/>
      <c r="I7" s="59"/>
      <c r="J7" s="59"/>
      <c r="K7" s="59"/>
      <c r="L7" s="59"/>
      <c r="M7" s="59"/>
      <c r="N7" s="59"/>
      <c r="O7" s="59"/>
      <c r="P7" s="61"/>
      <c r="Q7" s="25"/>
      <c r="R7" s="25"/>
      <c r="S7" s="25"/>
      <c r="T7" s="25"/>
      <c r="U7" s="25"/>
      <c r="V7" s="59" t="s">
        <v>274</v>
      </c>
      <c r="W7" s="61" t="s">
        <v>275</v>
      </c>
      <c r="X7" s="61" t="s">
        <v>276</v>
      </c>
      <c r="Y7" s="61" t="s">
        <v>277</v>
      </c>
      <c r="Z7" s="50"/>
    </row>
    <row r="8" spans="1:26" x14ac:dyDescent="0.2">
      <c r="A8" s="53"/>
      <c r="B8" s="61"/>
      <c r="C8" s="60"/>
      <c r="D8" s="64"/>
      <c r="E8" s="65"/>
      <c r="F8" s="60"/>
      <c r="G8" s="60"/>
      <c r="H8" s="60"/>
      <c r="I8" s="60"/>
      <c r="J8" s="60"/>
      <c r="K8" s="60"/>
      <c r="L8" s="60"/>
      <c r="M8" s="60"/>
      <c r="N8" s="60"/>
      <c r="O8" s="60"/>
      <c r="P8" s="61"/>
      <c r="Q8" s="26"/>
      <c r="R8" s="26"/>
      <c r="S8" s="26"/>
      <c r="T8" s="26"/>
      <c r="U8" s="26"/>
      <c r="V8" s="60"/>
      <c r="W8" s="62"/>
      <c r="X8" s="62"/>
      <c r="Y8" s="62"/>
      <c r="Z8" s="50"/>
    </row>
    <row r="9" spans="1:26" x14ac:dyDescent="0.2">
      <c r="A9" s="1"/>
      <c r="B9" s="11"/>
      <c r="C9" s="27"/>
      <c r="D9" s="28" t="s">
        <v>278</v>
      </c>
      <c r="E9" s="28" t="s">
        <v>279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>
        <v>3</v>
      </c>
      <c r="W9" s="28">
        <v>4</v>
      </c>
      <c r="X9" s="28">
        <v>5</v>
      </c>
      <c r="Y9" s="28">
        <v>6</v>
      </c>
    </row>
    <row r="10" spans="1:26" x14ac:dyDescent="0.2">
      <c r="A10" s="2"/>
      <c r="B10" s="14"/>
      <c r="C10" s="34" t="s">
        <v>278</v>
      </c>
      <c r="D10" s="30" t="s">
        <v>1</v>
      </c>
      <c r="E10" s="31" t="s">
        <v>2</v>
      </c>
      <c r="F10" s="30"/>
      <c r="G10" s="30"/>
      <c r="H10" s="30"/>
      <c r="I10" s="30"/>
      <c r="J10" s="30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3">
        <f>V11+V21+V27+V37+V45+V50+V61+V70+V80+V90+V95</f>
        <v>2358156.3999999994</v>
      </c>
      <c r="W10" s="33">
        <v>2074417.4</v>
      </c>
      <c r="X10" s="33">
        <v>2072671.4</v>
      </c>
      <c r="Y10" s="33">
        <v>2103539.6</v>
      </c>
    </row>
    <row r="11" spans="1:26" x14ac:dyDescent="0.2">
      <c r="A11" s="2"/>
      <c r="B11" s="14"/>
      <c r="C11" s="34" t="s">
        <v>279</v>
      </c>
      <c r="D11" s="30" t="s">
        <v>3</v>
      </c>
      <c r="E11" s="31" t="s">
        <v>4</v>
      </c>
      <c r="F11" s="30"/>
      <c r="G11" s="30"/>
      <c r="H11" s="30"/>
      <c r="I11" s="30"/>
      <c r="J11" s="30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3">
        <f>V12+V15</f>
        <v>2240129</v>
      </c>
      <c r="W11" s="33">
        <v>1960350</v>
      </c>
      <c r="X11" s="33">
        <v>1957647.7</v>
      </c>
      <c r="Y11" s="33">
        <v>1985956.5</v>
      </c>
    </row>
    <row r="12" spans="1:26" x14ac:dyDescent="0.2">
      <c r="A12" s="2"/>
      <c r="B12" s="14"/>
      <c r="C12" s="34" t="s">
        <v>351</v>
      </c>
      <c r="D12" s="30" t="s">
        <v>5</v>
      </c>
      <c r="E12" s="31" t="s">
        <v>6</v>
      </c>
      <c r="F12" s="30"/>
      <c r="G12" s="30"/>
      <c r="H12" s="30"/>
      <c r="I12" s="30"/>
      <c r="J12" s="30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3">
        <f>V13</f>
        <v>1600000</v>
      </c>
      <c r="W12" s="33">
        <f>W13</f>
        <v>1260000</v>
      </c>
      <c r="X12" s="33">
        <v>1250000</v>
      </c>
      <c r="Y12" s="33">
        <v>1250000</v>
      </c>
    </row>
    <row r="13" spans="1:26" ht="40.5" customHeight="1" x14ac:dyDescent="0.2">
      <c r="A13" s="2"/>
      <c r="B13" s="14"/>
      <c r="C13" s="34" t="s">
        <v>352</v>
      </c>
      <c r="D13" s="30" t="s">
        <v>7</v>
      </c>
      <c r="E13" s="31" t="s">
        <v>8</v>
      </c>
      <c r="F13" s="30"/>
      <c r="G13" s="30"/>
      <c r="H13" s="30"/>
      <c r="I13" s="30"/>
      <c r="J13" s="30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3">
        <f>V14</f>
        <v>1600000</v>
      </c>
      <c r="W13" s="33">
        <v>1260000</v>
      </c>
      <c r="X13" s="33">
        <v>1250000</v>
      </c>
      <c r="Y13" s="33">
        <v>1250000</v>
      </c>
    </row>
    <row r="14" spans="1:26" ht="56.25" x14ac:dyDescent="0.2">
      <c r="A14" s="3"/>
      <c r="B14" s="15"/>
      <c r="C14" s="34" t="s">
        <v>353</v>
      </c>
      <c r="D14" s="34" t="s">
        <v>9</v>
      </c>
      <c r="E14" s="29" t="s">
        <v>10</v>
      </c>
      <c r="F14" s="34"/>
      <c r="G14" s="34"/>
      <c r="H14" s="34"/>
      <c r="I14" s="34"/>
      <c r="J14" s="34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6">
        <v>1600000</v>
      </c>
      <c r="W14" s="36">
        <v>1260000</v>
      </c>
      <c r="X14" s="36">
        <v>1250000</v>
      </c>
      <c r="Y14" s="36">
        <v>1250000</v>
      </c>
    </row>
    <row r="15" spans="1:26" x14ac:dyDescent="0.2">
      <c r="A15" s="2"/>
      <c r="B15" s="14"/>
      <c r="C15" s="34" t="s">
        <v>354</v>
      </c>
      <c r="D15" s="30" t="s">
        <v>11</v>
      </c>
      <c r="E15" s="31" t="s">
        <v>12</v>
      </c>
      <c r="F15" s="30"/>
      <c r="G15" s="30"/>
      <c r="H15" s="30"/>
      <c r="I15" s="30"/>
      <c r="J15" s="30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3">
        <f>V16+V17+V18+V19+V20</f>
        <v>640129</v>
      </c>
      <c r="W15" s="33">
        <v>700350</v>
      </c>
      <c r="X15" s="33">
        <v>707647.7</v>
      </c>
      <c r="Y15" s="33">
        <v>735956.5</v>
      </c>
    </row>
    <row r="16" spans="1:26" ht="78.75" x14ac:dyDescent="0.2">
      <c r="A16" s="3"/>
      <c r="B16" s="15"/>
      <c r="C16" s="34" t="s">
        <v>355</v>
      </c>
      <c r="D16" s="34" t="s">
        <v>13</v>
      </c>
      <c r="E16" s="37" t="s">
        <v>14</v>
      </c>
      <c r="F16" s="34"/>
      <c r="G16" s="34"/>
      <c r="H16" s="34"/>
      <c r="I16" s="34"/>
      <c r="J16" s="34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6">
        <v>637376.19999999995</v>
      </c>
      <c r="W16" s="36">
        <v>669044.80000000005</v>
      </c>
      <c r="X16" s="36">
        <v>674146.39</v>
      </c>
      <c r="Y16" s="36">
        <v>700003.36</v>
      </c>
    </row>
    <row r="17" spans="1:25" ht="101.25" x14ac:dyDescent="0.2">
      <c r="A17" s="3"/>
      <c r="B17" s="15"/>
      <c r="C17" s="34" t="s">
        <v>356</v>
      </c>
      <c r="D17" s="34" t="s">
        <v>15</v>
      </c>
      <c r="E17" s="37" t="s">
        <v>16</v>
      </c>
      <c r="F17" s="34"/>
      <c r="G17" s="34"/>
      <c r="H17" s="34"/>
      <c r="I17" s="34"/>
      <c r="J17" s="34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6">
        <v>-48.6</v>
      </c>
      <c r="W17" s="36">
        <v>157.19999999999999</v>
      </c>
      <c r="X17" s="36">
        <v>163.5</v>
      </c>
      <c r="Y17" s="36">
        <v>170</v>
      </c>
    </row>
    <row r="18" spans="1:25" ht="56.25" x14ac:dyDescent="0.2">
      <c r="A18" s="3"/>
      <c r="B18" s="15"/>
      <c r="C18" s="34" t="s">
        <v>357</v>
      </c>
      <c r="D18" s="34" t="s">
        <v>17</v>
      </c>
      <c r="E18" s="29" t="s">
        <v>18</v>
      </c>
      <c r="F18" s="34"/>
      <c r="G18" s="34"/>
      <c r="H18" s="34"/>
      <c r="I18" s="34"/>
      <c r="J18" s="34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6">
        <v>301.39999999999998</v>
      </c>
      <c r="W18" s="36">
        <v>320</v>
      </c>
      <c r="X18" s="36">
        <v>350</v>
      </c>
      <c r="Y18" s="36">
        <v>364</v>
      </c>
    </row>
    <row r="19" spans="1:25" ht="90" x14ac:dyDescent="0.2">
      <c r="A19" s="3"/>
      <c r="B19" s="15"/>
      <c r="C19" s="34" t="s">
        <v>358</v>
      </c>
      <c r="D19" s="34" t="s">
        <v>19</v>
      </c>
      <c r="E19" s="37" t="s">
        <v>20</v>
      </c>
      <c r="F19" s="34"/>
      <c r="G19" s="34"/>
      <c r="H19" s="34"/>
      <c r="I19" s="34"/>
      <c r="J19" s="34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6">
        <v>2500</v>
      </c>
      <c r="W19" s="36">
        <v>2650</v>
      </c>
      <c r="X19" s="36">
        <v>2750</v>
      </c>
      <c r="Y19" s="36">
        <v>2850</v>
      </c>
    </row>
    <row r="20" spans="1:25" ht="33.75" x14ac:dyDescent="0.2">
      <c r="A20" s="3"/>
      <c r="B20" s="15"/>
      <c r="C20" s="34" t="s">
        <v>359</v>
      </c>
      <c r="D20" s="34" t="s">
        <v>22</v>
      </c>
      <c r="E20" s="29" t="s">
        <v>21</v>
      </c>
      <c r="F20" s="34"/>
      <c r="G20" s="34"/>
      <c r="H20" s="34"/>
      <c r="I20" s="34"/>
      <c r="J20" s="34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6">
        <v>0</v>
      </c>
      <c r="W20" s="36">
        <v>28178</v>
      </c>
      <c r="X20" s="36">
        <v>30237.81</v>
      </c>
      <c r="Y20" s="36">
        <v>32569.14</v>
      </c>
    </row>
    <row r="21" spans="1:25" ht="31.5" x14ac:dyDescent="0.2">
      <c r="A21" s="2"/>
      <c r="B21" s="14"/>
      <c r="C21" s="34" t="s">
        <v>360</v>
      </c>
      <c r="D21" s="30" t="s">
        <v>23</v>
      </c>
      <c r="E21" s="31" t="s">
        <v>24</v>
      </c>
      <c r="F21" s="30"/>
      <c r="G21" s="30"/>
      <c r="H21" s="30"/>
      <c r="I21" s="30"/>
      <c r="J21" s="30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3">
        <f>V22</f>
        <v>1516.6</v>
      </c>
      <c r="W21" s="33">
        <v>1532.6</v>
      </c>
      <c r="X21" s="33">
        <v>1584.3</v>
      </c>
      <c r="Y21" s="33">
        <v>1647.1</v>
      </c>
    </row>
    <row r="22" spans="1:25" ht="21" x14ac:dyDescent="0.2">
      <c r="A22" s="2"/>
      <c r="B22" s="14"/>
      <c r="C22" s="34" t="s">
        <v>361</v>
      </c>
      <c r="D22" s="30" t="s">
        <v>25</v>
      </c>
      <c r="E22" s="31" t="s">
        <v>26</v>
      </c>
      <c r="F22" s="30"/>
      <c r="G22" s="30"/>
      <c r="H22" s="30"/>
      <c r="I22" s="30"/>
      <c r="J22" s="30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3">
        <f>SUM(V23:V26)</f>
        <v>1516.6</v>
      </c>
      <c r="W22" s="33">
        <v>1532.6</v>
      </c>
      <c r="X22" s="33">
        <v>1584.3</v>
      </c>
      <c r="Y22" s="33">
        <v>1647.1</v>
      </c>
    </row>
    <row r="23" spans="1:25" ht="78.75" x14ac:dyDescent="0.2">
      <c r="A23" s="3"/>
      <c r="B23" s="15"/>
      <c r="C23" s="34" t="s">
        <v>362</v>
      </c>
      <c r="D23" s="38" t="s">
        <v>27</v>
      </c>
      <c r="E23" s="37" t="s">
        <v>28</v>
      </c>
      <c r="F23" s="34"/>
      <c r="G23" s="34"/>
      <c r="H23" s="34"/>
      <c r="I23" s="34"/>
      <c r="J23" s="34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6">
        <v>696.5</v>
      </c>
      <c r="W23" s="36">
        <v>703.7</v>
      </c>
      <c r="X23" s="36">
        <v>728.4</v>
      </c>
      <c r="Y23" s="36">
        <v>762.6</v>
      </c>
    </row>
    <row r="24" spans="1:25" ht="90" x14ac:dyDescent="0.2">
      <c r="A24" s="3"/>
      <c r="B24" s="15"/>
      <c r="C24" s="34" t="s">
        <v>363</v>
      </c>
      <c r="D24" s="34" t="s">
        <v>29</v>
      </c>
      <c r="E24" s="37" t="s">
        <v>30</v>
      </c>
      <c r="F24" s="34"/>
      <c r="G24" s="34"/>
      <c r="H24" s="34"/>
      <c r="I24" s="34"/>
      <c r="J24" s="34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6">
        <v>3.7</v>
      </c>
      <c r="W24" s="36">
        <v>4</v>
      </c>
      <c r="X24" s="36">
        <v>4.0999999999999996</v>
      </c>
      <c r="Y24" s="36">
        <v>4.3</v>
      </c>
    </row>
    <row r="25" spans="1:25" ht="90" x14ac:dyDescent="0.2">
      <c r="A25" s="3"/>
      <c r="B25" s="15"/>
      <c r="C25" s="34" t="s">
        <v>364</v>
      </c>
      <c r="D25" s="34" t="s">
        <v>31</v>
      </c>
      <c r="E25" s="37" t="s">
        <v>32</v>
      </c>
      <c r="F25" s="34"/>
      <c r="G25" s="34"/>
      <c r="H25" s="34"/>
      <c r="I25" s="34"/>
      <c r="J25" s="34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6">
        <v>909.8</v>
      </c>
      <c r="W25" s="36">
        <v>925.7</v>
      </c>
      <c r="X25" s="36">
        <v>955.6</v>
      </c>
      <c r="Y25" s="36">
        <v>997.3</v>
      </c>
    </row>
    <row r="26" spans="1:25" ht="90" x14ac:dyDescent="0.2">
      <c r="A26" s="3"/>
      <c r="B26" s="15"/>
      <c r="C26" s="34" t="s">
        <v>365</v>
      </c>
      <c r="D26" s="34" t="s">
        <v>33</v>
      </c>
      <c r="E26" s="37" t="s">
        <v>34</v>
      </c>
      <c r="F26" s="34"/>
      <c r="G26" s="34"/>
      <c r="H26" s="34"/>
      <c r="I26" s="34"/>
      <c r="J26" s="34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6">
        <v>-93.4</v>
      </c>
      <c r="W26" s="36">
        <v>-100.8</v>
      </c>
      <c r="X26" s="36">
        <v>-103.8</v>
      </c>
      <c r="Y26" s="36">
        <v>-117.1</v>
      </c>
    </row>
    <row r="27" spans="1:25" x14ac:dyDescent="0.2">
      <c r="A27" s="2"/>
      <c r="B27" s="14"/>
      <c r="C27" s="34" t="s">
        <v>366</v>
      </c>
      <c r="D27" s="30" t="s">
        <v>35</v>
      </c>
      <c r="E27" s="31" t="s">
        <v>36</v>
      </c>
      <c r="F27" s="30"/>
      <c r="G27" s="30"/>
      <c r="H27" s="30"/>
      <c r="I27" s="30"/>
      <c r="J27" s="30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3">
        <f>V28+V33+V35</f>
        <v>14980.800000000001</v>
      </c>
      <c r="W27" s="33">
        <v>21116.3</v>
      </c>
      <c r="X27" s="33">
        <v>20204.5</v>
      </c>
      <c r="Y27" s="33">
        <v>21013.3</v>
      </c>
    </row>
    <row r="28" spans="1:25" ht="21" x14ac:dyDescent="0.2">
      <c r="A28" s="2"/>
      <c r="B28" s="14"/>
      <c r="C28" s="34" t="s">
        <v>367</v>
      </c>
      <c r="D28" s="30" t="s">
        <v>37</v>
      </c>
      <c r="E28" s="31" t="s">
        <v>38</v>
      </c>
      <c r="F28" s="30"/>
      <c r="G28" s="30"/>
      <c r="H28" s="30"/>
      <c r="I28" s="30"/>
      <c r="J28" s="30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3">
        <f>V30+V32</f>
        <v>6668.6</v>
      </c>
      <c r="W28" s="33">
        <v>19000</v>
      </c>
      <c r="X28" s="33">
        <v>19760</v>
      </c>
      <c r="Y28" s="33">
        <v>20550.400000000001</v>
      </c>
    </row>
    <row r="29" spans="1:25" ht="21" x14ac:dyDescent="0.2">
      <c r="A29" s="2"/>
      <c r="B29" s="14"/>
      <c r="C29" s="34" t="s">
        <v>368</v>
      </c>
      <c r="D29" s="30" t="s">
        <v>39</v>
      </c>
      <c r="E29" s="31" t="s">
        <v>40</v>
      </c>
      <c r="F29" s="30"/>
      <c r="G29" s="30"/>
      <c r="H29" s="30"/>
      <c r="I29" s="30"/>
      <c r="J29" s="30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3">
        <v>0</v>
      </c>
      <c r="W29" s="33">
        <v>9000</v>
      </c>
      <c r="X29" s="33">
        <v>9360</v>
      </c>
      <c r="Y29" s="33">
        <v>9734.4</v>
      </c>
    </row>
    <row r="30" spans="1:25" ht="45" x14ac:dyDescent="0.2">
      <c r="A30" s="3"/>
      <c r="B30" s="15"/>
      <c r="C30" s="34" t="s">
        <v>369</v>
      </c>
      <c r="D30" s="34" t="s">
        <v>41</v>
      </c>
      <c r="E30" s="29" t="s">
        <v>42</v>
      </c>
      <c r="F30" s="34"/>
      <c r="G30" s="34"/>
      <c r="H30" s="34"/>
      <c r="I30" s="34"/>
      <c r="J30" s="34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6">
        <v>3256.5</v>
      </c>
      <c r="W30" s="36">
        <v>9000</v>
      </c>
      <c r="X30" s="36">
        <v>9360</v>
      </c>
      <c r="Y30" s="36">
        <v>9734.4</v>
      </c>
    </row>
    <row r="31" spans="1:25" ht="31.5" x14ac:dyDescent="0.2">
      <c r="A31" s="2"/>
      <c r="B31" s="14"/>
      <c r="C31" s="34" t="s">
        <v>370</v>
      </c>
      <c r="D31" s="30" t="s">
        <v>43</v>
      </c>
      <c r="E31" s="31" t="s">
        <v>44</v>
      </c>
      <c r="F31" s="30"/>
      <c r="G31" s="30"/>
      <c r="H31" s="30"/>
      <c r="I31" s="30"/>
      <c r="J31" s="30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3">
        <v>0</v>
      </c>
      <c r="W31" s="33">
        <v>10000</v>
      </c>
      <c r="X31" s="33">
        <v>10400</v>
      </c>
      <c r="Y31" s="33">
        <v>10816</v>
      </c>
    </row>
    <row r="32" spans="1:25" ht="67.5" x14ac:dyDescent="0.2">
      <c r="A32" s="3"/>
      <c r="B32" s="15"/>
      <c r="C32" s="34" t="s">
        <v>371</v>
      </c>
      <c r="D32" s="34" t="s">
        <v>45</v>
      </c>
      <c r="E32" s="37" t="s">
        <v>46</v>
      </c>
      <c r="F32" s="34"/>
      <c r="G32" s="34"/>
      <c r="H32" s="34"/>
      <c r="I32" s="34"/>
      <c r="J32" s="34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6">
        <v>3412.1</v>
      </c>
      <c r="W32" s="36">
        <v>10000</v>
      </c>
      <c r="X32" s="36">
        <v>10400</v>
      </c>
      <c r="Y32" s="36">
        <v>10816</v>
      </c>
    </row>
    <row r="33" spans="1:25" ht="21" x14ac:dyDescent="0.2">
      <c r="A33" s="2"/>
      <c r="B33" s="14"/>
      <c r="C33" s="34" t="s">
        <v>372</v>
      </c>
      <c r="D33" s="30" t="s">
        <v>47</v>
      </c>
      <c r="E33" s="31" t="s">
        <v>48</v>
      </c>
      <c r="F33" s="30"/>
      <c r="G33" s="30"/>
      <c r="H33" s="30"/>
      <c r="I33" s="30"/>
      <c r="J33" s="30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3">
        <f>V34</f>
        <v>7589</v>
      </c>
      <c r="W33" s="33">
        <v>1700</v>
      </c>
      <c r="X33" s="33"/>
      <c r="Y33" s="33"/>
    </row>
    <row r="34" spans="1:25" ht="45" x14ac:dyDescent="0.2">
      <c r="A34" s="3"/>
      <c r="B34" s="15"/>
      <c r="C34" s="34" t="s">
        <v>373</v>
      </c>
      <c r="D34" s="34" t="s">
        <v>49</v>
      </c>
      <c r="E34" s="29" t="s">
        <v>50</v>
      </c>
      <c r="F34" s="34"/>
      <c r="G34" s="34"/>
      <c r="H34" s="34"/>
      <c r="I34" s="34"/>
      <c r="J34" s="34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6">
        <v>7589</v>
      </c>
      <c r="W34" s="36">
        <v>1700</v>
      </c>
      <c r="X34" s="36"/>
      <c r="Y34" s="36"/>
    </row>
    <row r="35" spans="1:25" ht="21" x14ac:dyDescent="0.2">
      <c r="A35" s="2"/>
      <c r="B35" s="14"/>
      <c r="C35" s="34" t="s">
        <v>374</v>
      </c>
      <c r="D35" s="30" t="s">
        <v>51</v>
      </c>
      <c r="E35" s="31" t="s">
        <v>52</v>
      </c>
      <c r="F35" s="30"/>
      <c r="G35" s="30"/>
      <c r="H35" s="30"/>
      <c r="I35" s="30"/>
      <c r="J35" s="30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3">
        <f>V36</f>
        <v>723.2</v>
      </c>
      <c r="W35" s="33">
        <v>416.3</v>
      </c>
      <c r="X35" s="33">
        <v>444.5</v>
      </c>
      <c r="Y35" s="33">
        <v>462.9</v>
      </c>
    </row>
    <row r="36" spans="1:25" ht="56.25" x14ac:dyDescent="0.2">
      <c r="A36" s="3"/>
      <c r="B36" s="15"/>
      <c r="C36" s="34" t="s">
        <v>375</v>
      </c>
      <c r="D36" s="34" t="s">
        <v>53</v>
      </c>
      <c r="E36" s="29" t="s">
        <v>54</v>
      </c>
      <c r="F36" s="34"/>
      <c r="G36" s="34"/>
      <c r="H36" s="34"/>
      <c r="I36" s="34"/>
      <c r="J36" s="34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6">
        <v>723.2</v>
      </c>
      <c r="W36" s="36">
        <v>416.3</v>
      </c>
      <c r="X36" s="36">
        <v>444.5</v>
      </c>
      <c r="Y36" s="36">
        <v>462.9</v>
      </c>
    </row>
    <row r="37" spans="1:25" x14ac:dyDescent="0.2">
      <c r="A37" s="2"/>
      <c r="B37" s="14"/>
      <c r="C37" s="34" t="s">
        <v>376</v>
      </c>
      <c r="D37" s="30" t="s">
        <v>55</v>
      </c>
      <c r="E37" s="31" t="s">
        <v>56</v>
      </c>
      <c r="F37" s="30"/>
      <c r="G37" s="30"/>
      <c r="H37" s="30"/>
      <c r="I37" s="30"/>
      <c r="J37" s="30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3">
        <f>V38+V40</f>
        <v>2850</v>
      </c>
      <c r="W37" s="33">
        <v>4187</v>
      </c>
      <c r="X37" s="33">
        <v>4253</v>
      </c>
      <c r="Y37" s="33">
        <v>4343.1000000000004</v>
      </c>
    </row>
    <row r="38" spans="1:25" x14ac:dyDescent="0.2">
      <c r="A38" s="2"/>
      <c r="B38" s="14"/>
      <c r="C38" s="34" t="s">
        <v>377</v>
      </c>
      <c r="D38" s="30" t="s">
        <v>57</v>
      </c>
      <c r="E38" s="31" t="s">
        <v>58</v>
      </c>
      <c r="F38" s="30"/>
      <c r="G38" s="30"/>
      <c r="H38" s="30"/>
      <c r="I38" s="30"/>
      <c r="J38" s="30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3">
        <v>850</v>
      </c>
      <c r="W38" s="33">
        <v>2000</v>
      </c>
      <c r="X38" s="33">
        <v>2000</v>
      </c>
      <c r="Y38" s="33">
        <v>2000</v>
      </c>
    </row>
    <row r="39" spans="1:25" ht="56.25" x14ac:dyDescent="0.2">
      <c r="A39" s="3"/>
      <c r="B39" s="15"/>
      <c r="C39" s="34" t="s">
        <v>378</v>
      </c>
      <c r="D39" s="34" t="s">
        <v>59</v>
      </c>
      <c r="E39" s="29" t="s">
        <v>60</v>
      </c>
      <c r="F39" s="34"/>
      <c r="G39" s="34"/>
      <c r="H39" s="34"/>
      <c r="I39" s="34"/>
      <c r="J39" s="34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6">
        <v>850</v>
      </c>
      <c r="W39" s="36">
        <v>2000</v>
      </c>
      <c r="X39" s="36">
        <v>2000</v>
      </c>
      <c r="Y39" s="36">
        <v>2000</v>
      </c>
    </row>
    <row r="40" spans="1:25" x14ac:dyDescent="0.2">
      <c r="A40" s="2"/>
      <c r="B40" s="14"/>
      <c r="C40" s="34" t="s">
        <v>379</v>
      </c>
      <c r="D40" s="30" t="s">
        <v>61</v>
      </c>
      <c r="E40" s="31" t="s">
        <v>62</v>
      </c>
      <c r="F40" s="30"/>
      <c r="G40" s="30"/>
      <c r="H40" s="30"/>
      <c r="I40" s="30"/>
      <c r="J40" s="30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3">
        <f>V41+V43</f>
        <v>2000</v>
      </c>
      <c r="W40" s="33">
        <v>2187</v>
      </c>
      <c r="X40" s="33">
        <v>2253</v>
      </c>
      <c r="Y40" s="33">
        <v>2343.1</v>
      </c>
    </row>
    <row r="41" spans="1:25" x14ac:dyDescent="0.2">
      <c r="A41" s="2"/>
      <c r="B41" s="14"/>
      <c r="C41" s="34" t="s">
        <v>380</v>
      </c>
      <c r="D41" s="30" t="s">
        <v>63</v>
      </c>
      <c r="E41" s="31" t="s">
        <v>64</v>
      </c>
      <c r="F41" s="30"/>
      <c r="G41" s="30"/>
      <c r="H41" s="30"/>
      <c r="I41" s="30"/>
      <c r="J41" s="30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3">
        <v>1760</v>
      </c>
      <c r="W41" s="33">
        <v>1820</v>
      </c>
      <c r="X41" s="33">
        <v>1875</v>
      </c>
      <c r="Y41" s="33">
        <v>1954.1</v>
      </c>
    </row>
    <row r="42" spans="1:25" ht="56.25" x14ac:dyDescent="0.2">
      <c r="A42" s="3"/>
      <c r="B42" s="15"/>
      <c r="C42" s="34" t="s">
        <v>381</v>
      </c>
      <c r="D42" s="34" t="s">
        <v>65</v>
      </c>
      <c r="E42" s="29" t="s">
        <v>66</v>
      </c>
      <c r="F42" s="34"/>
      <c r="G42" s="34"/>
      <c r="H42" s="34"/>
      <c r="I42" s="34"/>
      <c r="J42" s="34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6">
        <v>1760</v>
      </c>
      <c r="W42" s="36">
        <v>1820</v>
      </c>
      <c r="X42" s="36">
        <v>1875</v>
      </c>
      <c r="Y42" s="36">
        <v>1954.1</v>
      </c>
    </row>
    <row r="43" spans="1:25" x14ac:dyDescent="0.2">
      <c r="A43" s="2"/>
      <c r="B43" s="14"/>
      <c r="C43" s="34" t="s">
        <v>382</v>
      </c>
      <c r="D43" s="30" t="s">
        <v>67</v>
      </c>
      <c r="E43" s="31" t="s">
        <v>68</v>
      </c>
      <c r="F43" s="30"/>
      <c r="G43" s="30"/>
      <c r="H43" s="30"/>
      <c r="I43" s="30"/>
      <c r="J43" s="30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3">
        <v>240</v>
      </c>
      <c r="W43" s="33">
        <v>367</v>
      </c>
      <c r="X43" s="33">
        <v>378</v>
      </c>
      <c r="Y43" s="33">
        <v>389</v>
      </c>
    </row>
    <row r="44" spans="1:25" ht="56.25" x14ac:dyDescent="0.2">
      <c r="A44" s="3"/>
      <c r="B44" s="15"/>
      <c r="C44" s="34" t="s">
        <v>383</v>
      </c>
      <c r="D44" s="34" t="s">
        <v>69</v>
      </c>
      <c r="E44" s="29" t="s">
        <v>70</v>
      </c>
      <c r="F44" s="34"/>
      <c r="G44" s="34"/>
      <c r="H44" s="34"/>
      <c r="I44" s="34"/>
      <c r="J44" s="34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6">
        <v>240</v>
      </c>
      <c r="W44" s="36">
        <v>367</v>
      </c>
      <c r="X44" s="36">
        <v>378</v>
      </c>
      <c r="Y44" s="36">
        <v>389</v>
      </c>
    </row>
    <row r="45" spans="1:25" x14ac:dyDescent="0.2">
      <c r="A45" s="2"/>
      <c r="B45" s="14"/>
      <c r="C45" s="34" t="s">
        <v>384</v>
      </c>
      <c r="D45" s="30" t="s">
        <v>71</v>
      </c>
      <c r="E45" s="31" t="s">
        <v>72</v>
      </c>
      <c r="F45" s="30"/>
      <c r="G45" s="30"/>
      <c r="H45" s="30"/>
      <c r="I45" s="30"/>
      <c r="J45" s="30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3">
        <f>V46+V48</f>
        <v>2117.1999999999998</v>
      </c>
      <c r="W45" s="33">
        <v>1554</v>
      </c>
      <c r="X45" s="33">
        <v>1616.2</v>
      </c>
      <c r="Y45" s="33">
        <v>1680.8</v>
      </c>
    </row>
    <row r="46" spans="1:25" ht="21" x14ac:dyDescent="0.2">
      <c r="A46" s="2"/>
      <c r="B46" s="14"/>
      <c r="C46" s="34" t="s">
        <v>385</v>
      </c>
      <c r="D46" s="30" t="s">
        <v>73</v>
      </c>
      <c r="E46" s="31" t="s">
        <v>74</v>
      </c>
      <c r="F46" s="30"/>
      <c r="G46" s="30"/>
      <c r="H46" s="30"/>
      <c r="I46" s="30"/>
      <c r="J46" s="30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3">
        <v>1869.2</v>
      </c>
      <c r="W46" s="33">
        <v>1330</v>
      </c>
      <c r="X46" s="33">
        <v>1392.2</v>
      </c>
      <c r="Y46" s="33">
        <v>1456.8</v>
      </c>
    </row>
    <row r="47" spans="1:25" ht="56.25" x14ac:dyDescent="0.2">
      <c r="A47" s="3"/>
      <c r="B47" s="15"/>
      <c r="C47" s="34" t="s">
        <v>386</v>
      </c>
      <c r="D47" s="34" t="s">
        <v>75</v>
      </c>
      <c r="E47" s="37" t="s">
        <v>76</v>
      </c>
      <c r="F47" s="34"/>
      <c r="G47" s="34"/>
      <c r="H47" s="34"/>
      <c r="I47" s="34"/>
      <c r="J47" s="34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6">
        <v>1869.2</v>
      </c>
      <c r="W47" s="36">
        <v>1330</v>
      </c>
      <c r="X47" s="36">
        <v>1392.2</v>
      </c>
      <c r="Y47" s="36">
        <v>1456.8</v>
      </c>
    </row>
    <row r="48" spans="1:25" ht="31.5" x14ac:dyDescent="0.2">
      <c r="A48" s="2"/>
      <c r="B48" s="14"/>
      <c r="C48" s="34" t="s">
        <v>387</v>
      </c>
      <c r="D48" s="30" t="s">
        <v>77</v>
      </c>
      <c r="E48" s="31" t="s">
        <v>78</v>
      </c>
      <c r="F48" s="30"/>
      <c r="G48" s="30"/>
      <c r="H48" s="30"/>
      <c r="I48" s="30"/>
      <c r="J48" s="30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3">
        <v>248</v>
      </c>
      <c r="W48" s="33">
        <v>224</v>
      </c>
      <c r="X48" s="33">
        <v>224</v>
      </c>
      <c r="Y48" s="33">
        <v>224</v>
      </c>
    </row>
    <row r="49" spans="1:25" ht="67.5" x14ac:dyDescent="0.2">
      <c r="A49" s="3"/>
      <c r="B49" s="15"/>
      <c r="C49" s="34" t="s">
        <v>388</v>
      </c>
      <c r="D49" s="34" t="s">
        <v>79</v>
      </c>
      <c r="E49" s="37" t="s">
        <v>80</v>
      </c>
      <c r="F49" s="34"/>
      <c r="G49" s="34"/>
      <c r="H49" s="34"/>
      <c r="I49" s="34"/>
      <c r="J49" s="34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6">
        <v>224</v>
      </c>
      <c r="W49" s="36">
        <v>224</v>
      </c>
      <c r="X49" s="36">
        <v>224</v>
      </c>
      <c r="Y49" s="36">
        <v>224</v>
      </c>
    </row>
    <row r="50" spans="1:25" ht="31.5" x14ac:dyDescent="0.2">
      <c r="A50" s="2"/>
      <c r="B50" s="14"/>
      <c r="C50" s="34" t="s">
        <v>389</v>
      </c>
      <c r="D50" s="30" t="s">
        <v>81</v>
      </c>
      <c r="E50" s="31" t="s">
        <v>82</v>
      </c>
      <c r="F50" s="30"/>
      <c r="G50" s="30"/>
      <c r="H50" s="30"/>
      <c r="I50" s="30"/>
      <c r="J50" s="30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3">
        <f>V51+V57+V59</f>
        <v>52528.299999999996</v>
      </c>
      <c r="W50" s="33">
        <v>53434.6</v>
      </c>
      <c r="X50" s="33">
        <v>55053.7</v>
      </c>
      <c r="Y50" s="33">
        <v>56438.2</v>
      </c>
    </row>
    <row r="51" spans="1:25" ht="63" x14ac:dyDescent="0.2">
      <c r="A51" s="2"/>
      <c r="B51" s="14"/>
      <c r="C51" s="34" t="s">
        <v>390</v>
      </c>
      <c r="D51" s="30" t="s">
        <v>83</v>
      </c>
      <c r="E51" s="39" t="s">
        <v>84</v>
      </c>
      <c r="F51" s="30"/>
      <c r="G51" s="30"/>
      <c r="H51" s="30"/>
      <c r="I51" s="30"/>
      <c r="J51" s="30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3">
        <f>V52+V53+V54</f>
        <v>52341.4</v>
      </c>
      <c r="W51" s="33">
        <v>31260.5</v>
      </c>
      <c r="X51" s="33">
        <v>31979.9</v>
      </c>
      <c r="Y51" s="33">
        <v>31979.9</v>
      </c>
    </row>
    <row r="52" spans="1:25" ht="67.5" x14ac:dyDescent="0.2">
      <c r="A52" s="3"/>
      <c r="B52" s="15"/>
      <c r="C52" s="34" t="s">
        <v>391</v>
      </c>
      <c r="D52" s="34" t="s">
        <v>85</v>
      </c>
      <c r="E52" s="37" t="s">
        <v>86</v>
      </c>
      <c r="F52" s="34"/>
      <c r="G52" s="34"/>
      <c r="H52" s="34"/>
      <c r="I52" s="34"/>
      <c r="J52" s="34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6">
        <v>26020</v>
      </c>
      <c r="W52" s="36">
        <v>26504.7</v>
      </c>
      <c r="X52" s="36">
        <v>27263.200000000001</v>
      </c>
      <c r="Y52" s="36">
        <v>27263.200000000001</v>
      </c>
    </row>
    <row r="53" spans="1:25" ht="56.25" x14ac:dyDescent="0.2">
      <c r="A53" s="3"/>
      <c r="B53" s="15"/>
      <c r="C53" s="34" t="s">
        <v>392</v>
      </c>
      <c r="D53" s="34" t="s">
        <v>87</v>
      </c>
      <c r="E53" s="29" t="s">
        <v>88</v>
      </c>
      <c r="F53" s="34"/>
      <c r="G53" s="34"/>
      <c r="H53" s="34"/>
      <c r="I53" s="34"/>
      <c r="J53" s="34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6">
        <v>2300</v>
      </c>
      <c r="W53" s="36">
        <v>2060.9</v>
      </c>
      <c r="X53" s="36">
        <v>2443.1</v>
      </c>
      <c r="Y53" s="36">
        <v>2443.1</v>
      </c>
    </row>
    <row r="54" spans="1:25" ht="56.25" x14ac:dyDescent="0.2">
      <c r="A54" s="3"/>
      <c r="B54" s="15"/>
      <c r="C54" s="34" t="s">
        <v>393</v>
      </c>
      <c r="D54" s="34" t="s">
        <v>89</v>
      </c>
      <c r="E54" s="29" t="s">
        <v>90</v>
      </c>
      <c r="F54" s="34"/>
      <c r="G54" s="34"/>
      <c r="H54" s="34"/>
      <c r="I54" s="34"/>
      <c r="J54" s="34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6">
        <v>24021.4</v>
      </c>
      <c r="W54" s="36">
        <v>400.5</v>
      </c>
      <c r="X54" s="36">
        <v>400.5</v>
      </c>
      <c r="Y54" s="36">
        <v>400.5</v>
      </c>
    </row>
    <row r="55" spans="1:25" ht="31.5" x14ac:dyDescent="0.2">
      <c r="A55" s="2"/>
      <c r="B55" s="14"/>
      <c r="C55" s="34" t="s">
        <v>394</v>
      </c>
      <c r="D55" s="30" t="s">
        <v>91</v>
      </c>
      <c r="E55" s="31" t="s">
        <v>92</v>
      </c>
      <c r="F55" s="30"/>
      <c r="G55" s="30"/>
      <c r="H55" s="30"/>
      <c r="I55" s="30"/>
      <c r="J55" s="30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3">
        <v>0</v>
      </c>
      <c r="W55" s="33">
        <v>2294.4</v>
      </c>
      <c r="X55" s="33">
        <v>1873.1</v>
      </c>
      <c r="Y55" s="33">
        <v>1873.1</v>
      </c>
    </row>
    <row r="56" spans="1:25" ht="22.5" x14ac:dyDescent="0.2">
      <c r="A56" s="3"/>
      <c r="B56" s="15"/>
      <c r="C56" s="34" t="s">
        <v>395</v>
      </c>
      <c r="D56" s="34" t="s">
        <v>93</v>
      </c>
      <c r="E56" s="29" t="s">
        <v>94</v>
      </c>
      <c r="F56" s="34"/>
      <c r="G56" s="34"/>
      <c r="H56" s="34"/>
      <c r="I56" s="34"/>
      <c r="J56" s="34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6">
        <v>0</v>
      </c>
      <c r="W56" s="36">
        <v>2294.4</v>
      </c>
      <c r="X56" s="36">
        <v>1873.1</v>
      </c>
      <c r="Y56" s="36">
        <v>1873.1</v>
      </c>
    </row>
    <row r="57" spans="1:25" ht="21" x14ac:dyDescent="0.2">
      <c r="A57" s="2"/>
      <c r="B57" s="14"/>
      <c r="C57" s="34" t="s">
        <v>396</v>
      </c>
      <c r="D57" s="30" t="s">
        <v>95</v>
      </c>
      <c r="E57" s="31" t="s">
        <v>96</v>
      </c>
      <c r="F57" s="30"/>
      <c r="G57" s="30"/>
      <c r="H57" s="30"/>
      <c r="I57" s="30"/>
      <c r="J57" s="30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3">
        <v>0.2</v>
      </c>
      <c r="W57" s="33">
        <v>0.2</v>
      </c>
      <c r="X57" s="33">
        <v>0.2</v>
      </c>
      <c r="Y57" s="33">
        <v>0.2</v>
      </c>
    </row>
    <row r="58" spans="1:25" ht="45" x14ac:dyDescent="0.2">
      <c r="A58" s="3"/>
      <c r="B58" s="15"/>
      <c r="C58" s="34" t="s">
        <v>397</v>
      </c>
      <c r="D58" s="34" t="s">
        <v>97</v>
      </c>
      <c r="E58" s="29" t="s">
        <v>98</v>
      </c>
      <c r="F58" s="34"/>
      <c r="G58" s="34"/>
      <c r="H58" s="34"/>
      <c r="I58" s="34"/>
      <c r="J58" s="34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6">
        <v>0.2</v>
      </c>
      <c r="W58" s="36">
        <v>0.2</v>
      </c>
      <c r="X58" s="36">
        <v>0.2</v>
      </c>
      <c r="Y58" s="36">
        <v>0.2</v>
      </c>
    </row>
    <row r="59" spans="1:25" ht="63" x14ac:dyDescent="0.2">
      <c r="A59" s="2"/>
      <c r="B59" s="14"/>
      <c r="C59" s="34" t="s">
        <v>398</v>
      </c>
      <c r="D59" s="30" t="s">
        <v>99</v>
      </c>
      <c r="E59" s="39" t="s">
        <v>100</v>
      </c>
      <c r="F59" s="30"/>
      <c r="G59" s="30"/>
      <c r="H59" s="30"/>
      <c r="I59" s="30"/>
      <c r="J59" s="30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3">
        <v>186.7</v>
      </c>
      <c r="W59" s="33">
        <v>22173.9</v>
      </c>
      <c r="X59" s="33">
        <v>23073.599999999999</v>
      </c>
      <c r="Y59" s="33">
        <v>24458.1</v>
      </c>
    </row>
    <row r="60" spans="1:25" ht="56.25" x14ac:dyDescent="0.2">
      <c r="A60" s="3"/>
      <c r="B60" s="15"/>
      <c r="C60" s="34" t="s">
        <v>399</v>
      </c>
      <c r="D60" s="34" t="s">
        <v>101</v>
      </c>
      <c r="E60" s="29" t="s">
        <v>102</v>
      </c>
      <c r="F60" s="34"/>
      <c r="G60" s="34"/>
      <c r="H60" s="34"/>
      <c r="I60" s="34"/>
      <c r="J60" s="34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6">
        <v>186.7</v>
      </c>
      <c r="W60" s="36">
        <v>22173.9</v>
      </c>
      <c r="X60" s="36">
        <v>23073.599999999999</v>
      </c>
      <c r="Y60" s="36">
        <v>24458.1</v>
      </c>
    </row>
    <row r="61" spans="1:25" ht="21" x14ac:dyDescent="0.2">
      <c r="A61" s="2"/>
      <c r="B61" s="14"/>
      <c r="C61" s="34" t="s">
        <v>400</v>
      </c>
      <c r="D61" s="30" t="s">
        <v>103</v>
      </c>
      <c r="E61" s="31" t="s">
        <v>104</v>
      </c>
      <c r="F61" s="30"/>
      <c r="G61" s="30"/>
      <c r="H61" s="30"/>
      <c r="I61" s="30"/>
      <c r="J61" s="30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3">
        <f>V62</f>
        <v>6489</v>
      </c>
      <c r="W61" s="33">
        <v>5300</v>
      </c>
      <c r="X61" s="33">
        <v>5300</v>
      </c>
      <c r="Y61" s="33">
        <v>5300</v>
      </c>
    </row>
    <row r="62" spans="1:25" x14ac:dyDescent="0.2">
      <c r="A62" s="2"/>
      <c r="B62" s="14"/>
      <c r="C62" s="34" t="s">
        <v>401</v>
      </c>
      <c r="D62" s="30" t="s">
        <v>105</v>
      </c>
      <c r="E62" s="31" t="s">
        <v>106</v>
      </c>
      <c r="F62" s="30"/>
      <c r="G62" s="30"/>
      <c r="H62" s="30"/>
      <c r="I62" s="30"/>
      <c r="J62" s="30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3">
        <f>V63+V64+V65</f>
        <v>6489</v>
      </c>
      <c r="W62" s="33">
        <v>5300</v>
      </c>
      <c r="X62" s="33">
        <v>5300</v>
      </c>
      <c r="Y62" s="33">
        <v>5300</v>
      </c>
    </row>
    <row r="63" spans="1:25" ht="56.25" x14ac:dyDescent="0.2">
      <c r="A63" s="3"/>
      <c r="B63" s="15"/>
      <c r="C63" s="34" t="s">
        <v>402</v>
      </c>
      <c r="D63" s="34" t="s">
        <v>107</v>
      </c>
      <c r="E63" s="29" t="s">
        <v>108</v>
      </c>
      <c r="F63" s="34"/>
      <c r="G63" s="34"/>
      <c r="H63" s="34"/>
      <c r="I63" s="34"/>
      <c r="J63" s="34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6">
        <v>1426</v>
      </c>
      <c r="W63" s="36">
        <v>900</v>
      </c>
      <c r="X63" s="36">
        <v>900</v>
      </c>
      <c r="Y63" s="36">
        <v>900</v>
      </c>
    </row>
    <row r="64" spans="1:25" ht="45" x14ac:dyDescent="0.2">
      <c r="A64" s="3"/>
      <c r="B64" s="15"/>
      <c r="C64" s="34" t="s">
        <v>403</v>
      </c>
      <c r="D64" s="34" t="s">
        <v>109</v>
      </c>
      <c r="E64" s="29" t="s">
        <v>110</v>
      </c>
      <c r="F64" s="34"/>
      <c r="G64" s="34"/>
      <c r="H64" s="34"/>
      <c r="I64" s="34"/>
      <c r="J64" s="34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6">
        <v>482.3</v>
      </c>
      <c r="W64" s="36">
        <v>480</v>
      </c>
      <c r="X64" s="36">
        <v>480</v>
      </c>
      <c r="Y64" s="36">
        <v>480</v>
      </c>
    </row>
    <row r="65" spans="1:25" ht="21" x14ac:dyDescent="0.2">
      <c r="A65" s="2"/>
      <c r="B65" s="14"/>
      <c r="C65" s="34" t="s">
        <v>404</v>
      </c>
      <c r="D65" s="30" t="s">
        <v>111</v>
      </c>
      <c r="E65" s="31" t="s">
        <v>112</v>
      </c>
      <c r="F65" s="30"/>
      <c r="G65" s="30"/>
      <c r="H65" s="30"/>
      <c r="I65" s="30"/>
      <c r="J65" s="30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3">
        <f>V66+V68</f>
        <v>4580.7</v>
      </c>
      <c r="W65" s="33">
        <v>3920</v>
      </c>
      <c r="X65" s="33">
        <v>3920</v>
      </c>
      <c r="Y65" s="33">
        <v>3920</v>
      </c>
    </row>
    <row r="66" spans="1:25" x14ac:dyDescent="0.2">
      <c r="A66" s="2"/>
      <c r="B66" s="14"/>
      <c r="C66" s="34" t="s">
        <v>405</v>
      </c>
      <c r="D66" s="30" t="s">
        <v>113</v>
      </c>
      <c r="E66" s="31" t="s">
        <v>114</v>
      </c>
      <c r="F66" s="30"/>
      <c r="G66" s="30"/>
      <c r="H66" s="30"/>
      <c r="I66" s="30"/>
      <c r="J66" s="30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3">
        <v>4466.3999999999996</v>
      </c>
      <c r="W66" s="33">
        <v>3810</v>
      </c>
      <c r="X66" s="33">
        <v>3810</v>
      </c>
      <c r="Y66" s="33">
        <v>3810</v>
      </c>
    </row>
    <row r="67" spans="1:25" ht="45" x14ac:dyDescent="0.2">
      <c r="A67" s="3"/>
      <c r="B67" s="15"/>
      <c r="C67" s="34" t="s">
        <v>406</v>
      </c>
      <c r="D67" s="34" t="s">
        <v>115</v>
      </c>
      <c r="E67" s="29" t="s">
        <v>116</v>
      </c>
      <c r="F67" s="34"/>
      <c r="G67" s="34"/>
      <c r="H67" s="34"/>
      <c r="I67" s="34"/>
      <c r="J67" s="34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6">
        <v>4466.3999999999996</v>
      </c>
      <c r="W67" s="36">
        <v>3810</v>
      </c>
      <c r="X67" s="36">
        <v>3810</v>
      </c>
      <c r="Y67" s="36">
        <v>3810</v>
      </c>
    </row>
    <row r="68" spans="1:25" x14ac:dyDescent="0.2">
      <c r="A68" s="2"/>
      <c r="B68" s="14"/>
      <c r="C68" s="34" t="s">
        <v>407</v>
      </c>
      <c r="D68" s="30" t="s">
        <v>117</v>
      </c>
      <c r="E68" s="31" t="s">
        <v>118</v>
      </c>
      <c r="F68" s="30"/>
      <c r="G68" s="30"/>
      <c r="H68" s="30"/>
      <c r="I68" s="30"/>
      <c r="J68" s="30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3">
        <v>114.3</v>
      </c>
      <c r="W68" s="33">
        <v>110</v>
      </c>
      <c r="X68" s="33">
        <v>110</v>
      </c>
      <c r="Y68" s="33">
        <v>110</v>
      </c>
    </row>
    <row r="69" spans="1:25" ht="45" x14ac:dyDescent="0.2">
      <c r="A69" s="3"/>
      <c r="B69" s="15"/>
      <c r="C69" s="34" t="s">
        <v>408</v>
      </c>
      <c r="D69" s="34" t="s">
        <v>119</v>
      </c>
      <c r="E69" s="29" t="s">
        <v>120</v>
      </c>
      <c r="F69" s="34"/>
      <c r="G69" s="34"/>
      <c r="H69" s="34"/>
      <c r="I69" s="34"/>
      <c r="J69" s="34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6">
        <v>114.3</v>
      </c>
      <c r="W69" s="36">
        <v>110</v>
      </c>
      <c r="X69" s="36">
        <v>110</v>
      </c>
      <c r="Y69" s="36">
        <v>110</v>
      </c>
    </row>
    <row r="70" spans="1:25" ht="21" x14ac:dyDescent="0.2">
      <c r="A70" s="2"/>
      <c r="B70" s="14"/>
      <c r="C70" s="34" t="s">
        <v>409</v>
      </c>
      <c r="D70" s="30" t="s">
        <v>121</v>
      </c>
      <c r="E70" s="31" t="s">
        <v>122</v>
      </c>
      <c r="F70" s="30"/>
      <c r="G70" s="30"/>
      <c r="H70" s="30"/>
      <c r="I70" s="30"/>
      <c r="J70" s="30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40">
        <f>V71+V78</f>
        <v>7410.9</v>
      </c>
      <c r="W70" s="33">
        <v>7389.4</v>
      </c>
      <c r="X70" s="33">
        <v>7489.4</v>
      </c>
      <c r="Y70" s="33">
        <v>7589.4</v>
      </c>
    </row>
    <row r="71" spans="1:25" x14ac:dyDescent="0.2">
      <c r="A71" s="2"/>
      <c r="B71" s="14"/>
      <c r="C71" s="34" t="s">
        <v>410</v>
      </c>
      <c r="D71" s="30" t="s">
        <v>123</v>
      </c>
      <c r="E71" s="31" t="s">
        <v>124</v>
      </c>
      <c r="F71" s="30"/>
      <c r="G71" s="30"/>
      <c r="H71" s="30"/>
      <c r="I71" s="30"/>
      <c r="J71" s="30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40">
        <f>V72</f>
        <v>5553.4</v>
      </c>
      <c r="W71" s="33">
        <v>7389.4</v>
      </c>
      <c r="X71" s="33">
        <v>7489.4</v>
      </c>
      <c r="Y71" s="33">
        <v>7589.4</v>
      </c>
    </row>
    <row r="72" spans="1:25" x14ac:dyDescent="0.2">
      <c r="A72" s="2"/>
      <c r="B72" s="14"/>
      <c r="C72" s="34" t="s">
        <v>411</v>
      </c>
      <c r="D72" s="30" t="s">
        <v>125</v>
      </c>
      <c r="E72" s="31" t="s">
        <v>126</v>
      </c>
      <c r="F72" s="30"/>
      <c r="G72" s="30"/>
      <c r="H72" s="30"/>
      <c r="I72" s="30"/>
      <c r="J72" s="30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40">
        <f>V73</f>
        <v>5553.4</v>
      </c>
      <c r="W72" s="33">
        <v>7389.4</v>
      </c>
      <c r="X72" s="33">
        <v>7489.4</v>
      </c>
      <c r="Y72" s="33">
        <v>7589.4</v>
      </c>
    </row>
    <row r="73" spans="1:25" ht="21" x14ac:dyDescent="0.2">
      <c r="A73" s="2"/>
      <c r="B73" s="14"/>
      <c r="C73" s="34" t="s">
        <v>412</v>
      </c>
      <c r="D73" s="30" t="s">
        <v>127</v>
      </c>
      <c r="E73" s="31" t="s">
        <v>128</v>
      </c>
      <c r="F73" s="30"/>
      <c r="G73" s="30"/>
      <c r="H73" s="30"/>
      <c r="I73" s="30"/>
      <c r="J73" s="30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40">
        <f>V75+V76+V77</f>
        <v>5553.4</v>
      </c>
      <c r="W73" s="33">
        <v>7389.4</v>
      </c>
      <c r="X73" s="33">
        <v>7489.4</v>
      </c>
      <c r="Y73" s="33">
        <v>7589.4</v>
      </c>
    </row>
    <row r="74" spans="1:25" x14ac:dyDescent="0.2">
      <c r="A74" s="2"/>
      <c r="B74" s="19"/>
      <c r="C74" s="34" t="s">
        <v>413</v>
      </c>
      <c r="D74" s="30"/>
      <c r="E74" s="31"/>
      <c r="F74" s="30"/>
      <c r="G74" s="30"/>
      <c r="H74" s="30"/>
      <c r="I74" s="30"/>
      <c r="J74" s="30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40"/>
      <c r="W74" s="33"/>
      <c r="X74" s="33"/>
      <c r="Y74" s="33"/>
    </row>
    <row r="75" spans="1:25" ht="45" x14ac:dyDescent="0.2">
      <c r="A75" s="3"/>
      <c r="B75" s="15"/>
      <c r="C75" s="34" t="s">
        <v>414</v>
      </c>
      <c r="D75" s="34" t="s">
        <v>129</v>
      </c>
      <c r="E75" s="29" t="s">
        <v>130</v>
      </c>
      <c r="F75" s="34"/>
      <c r="G75" s="34"/>
      <c r="H75" s="34"/>
      <c r="I75" s="34"/>
      <c r="J75" s="34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1">
        <v>2588.4</v>
      </c>
      <c r="W75" s="36">
        <v>2491.4</v>
      </c>
      <c r="X75" s="36">
        <v>2491.4</v>
      </c>
      <c r="Y75" s="36">
        <v>2491.4</v>
      </c>
    </row>
    <row r="76" spans="1:25" ht="45" x14ac:dyDescent="0.2">
      <c r="A76" s="3"/>
      <c r="B76" s="15"/>
      <c r="C76" s="34" t="s">
        <v>415</v>
      </c>
      <c r="D76" s="34" t="s">
        <v>131</v>
      </c>
      <c r="E76" s="29" t="s">
        <v>132</v>
      </c>
      <c r="F76" s="34"/>
      <c r="G76" s="34"/>
      <c r="H76" s="34"/>
      <c r="I76" s="34"/>
      <c r="J76" s="34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41">
        <v>2400</v>
      </c>
      <c r="W76" s="36">
        <v>2570</v>
      </c>
      <c r="X76" s="36">
        <v>2620</v>
      </c>
      <c r="Y76" s="36">
        <v>2670</v>
      </c>
    </row>
    <row r="77" spans="1:25" ht="45" x14ac:dyDescent="0.2">
      <c r="A77" s="3"/>
      <c r="B77" s="15"/>
      <c r="C77" s="34" t="s">
        <v>416</v>
      </c>
      <c r="D77" s="34" t="s">
        <v>133</v>
      </c>
      <c r="E77" s="29" t="s">
        <v>134</v>
      </c>
      <c r="F77" s="34"/>
      <c r="G77" s="34"/>
      <c r="H77" s="34"/>
      <c r="I77" s="34"/>
      <c r="J77" s="34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41">
        <v>565</v>
      </c>
      <c r="W77" s="36">
        <v>2328</v>
      </c>
      <c r="X77" s="36">
        <v>2378</v>
      </c>
      <c r="Y77" s="36">
        <v>2428</v>
      </c>
    </row>
    <row r="78" spans="1:25" s="23" customFormat="1" x14ac:dyDescent="0.2">
      <c r="A78" s="21"/>
      <c r="B78" s="24"/>
      <c r="C78" s="34" t="s">
        <v>417</v>
      </c>
      <c r="D78" s="30" t="s">
        <v>350</v>
      </c>
      <c r="E78" s="31" t="s">
        <v>349</v>
      </c>
      <c r="F78" s="30"/>
      <c r="G78" s="30"/>
      <c r="H78" s="30"/>
      <c r="I78" s="30"/>
      <c r="J78" s="30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40">
        <v>1857.5</v>
      </c>
      <c r="W78" s="33">
        <v>0</v>
      </c>
      <c r="X78" s="33">
        <v>0</v>
      </c>
      <c r="Y78" s="33">
        <v>0</v>
      </c>
    </row>
    <row r="79" spans="1:25" ht="22.5" x14ac:dyDescent="0.2">
      <c r="A79" s="3"/>
      <c r="B79" s="18"/>
      <c r="C79" s="34" t="s">
        <v>418</v>
      </c>
      <c r="D79" s="34" t="s">
        <v>348</v>
      </c>
      <c r="E79" s="29" t="s">
        <v>347</v>
      </c>
      <c r="F79" s="34"/>
      <c r="G79" s="34"/>
      <c r="H79" s="34"/>
      <c r="I79" s="34"/>
      <c r="J79" s="34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41">
        <v>1857.5</v>
      </c>
      <c r="W79" s="36">
        <v>0</v>
      </c>
      <c r="X79" s="36">
        <v>0</v>
      </c>
      <c r="Y79" s="36">
        <v>0</v>
      </c>
    </row>
    <row r="80" spans="1:25" ht="21" x14ac:dyDescent="0.2">
      <c r="A80" s="2"/>
      <c r="B80" s="14"/>
      <c r="C80" s="34" t="s">
        <v>419</v>
      </c>
      <c r="D80" s="30" t="s">
        <v>135</v>
      </c>
      <c r="E80" s="31" t="s">
        <v>136</v>
      </c>
      <c r="F80" s="30"/>
      <c r="G80" s="30"/>
      <c r="H80" s="30"/>
      <c r="I80" s="30"/>
      <c r="J80" s="30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3">
        <f>V81+V83+V85</f>
        <v>28681.4</v>
      </c>
      <c r="W80" s="33">
        <v>18180</v>
      </c>
      <c r="X80" s="33">
        <v>18110</v>
      </c>
      <c r="Y80" s="33">
        <v>18110</v>
      </c>
    </row>
    <row r="81" spans="1:25" x14ac:dyDescent="0.2">
      <c r="A81" s="2"/>
      <c r="B81" s="14"/>
      <c r="C81" s="34" t="s">
        <v>420</v>
      </c>
      <c r="D81" s="30" t="s">
        <v>137</v>
      </c>
      <c r="E81" s="31" t="s">
        <v>138</v>
      </c>
      <c r="F81" s="30"/>
      <c r="G81" s="30"/>
      <c r="H81" s="30"/>
      <c r="I81" s="30"/>
      <c r="J81" s="30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3">
        <v>26455</v>
      </c>
      <c r="W81" s="33">
        <v>18000</v>
      </c>
      <c r="X81" s="33">
        <v>18000</v>
      </c>
      <c r="Y81" s="33">
        <v>18000</v>
      </c>
    </row>
    <row r="82" spans="1:25" ht="22.5" x14ac:dyDescent="0.2">
      <c r="A82" s="3"/>
      <c r="B82" s="15"/>
      <c r="C82" s="34" t="s">
        <v>421</v>
      </c>
      <c r="D82" s="34" t="s">
        <v>139</v>
      </c>
      <c r="E82" s="29" t="s">
        <v>140</v>
      </c>
      <c r="F82" s="34"/>
      <c r="G82" s="34"/>
      <c r="H82" s="34"/>
      <c r="I82" s="34"/>
      <c r="J82" s="34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6">
        <v>26455</v>
      </c>
      <c r="W82" s="36">
        <v>18000</v>
      </c>
      <c r="X82" s="36">
        <v>18000</v>
      </c>
      <c r="Y82" s="36">
        <v>18000</v>
      </c>
    </row>
    <row r="83" spans="1:25" ht="63" x14ac:dyDescent="0.2">
      <c r="A83" s="2"/>
      <c r="B83" s="14"/>
      <c r="C83" s="34" t="s">
        <v>422</v>
      </c>
      <c r="D83" s="30" t="s">
        <v>141</v>
      </c>
      <c r="E83" s="39" t="s">
        <v>142</v>
      </c>
      <c r="F83" s="30"/>
      <c r="G83" s="30"/>
      <c r="H83" s="30"/>
      <c r="I83" s="30"/>
      <c r="J83" s="30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3">
        <v>1026.4000000000001</v>
      </c>
      <c r="W83" s="33">
        <v>30</v>
      </c>
      <c r="X83" s="33">
        <v>10</v>
      </c>
      <c r="Y83" s="33">
        <v>10</v>
      </c>
    </row>
    <row r="84" spans="1:25" ht="67.5" x14ac:dyDescent="0.2">
      <c r="A84" s="3"/>
      <c r="B84" s="15"/>
      <c r="C84" s="34" t="s">
        <v>423</v>
      </c>
      <c r="D84" s="34" t="s">
        <v>143</v>
      </c>
      <c r="E84" s="37" t="s">
        <v>144</v>
      </c>
      <c r="F84" s="34"/>
      <c r="G84" s="34"/>
      <c r="H84" s="34"/>
      <c r="I84" s="34"/>
      <c r="J84" s="34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6">
        <v>1026.4000000000001</v>
      </c>
      <c r="W84" s="36">
        <v>30</v>
      </c>
      <c r="X84" s="36">
        <v>10</v>
      </c>
      <c r="Y84" s="36">
        <v>10</v>
      </c>
    </row>
    <row r="85" spans="1:25" ht="21" x14ac:dyDescent="0.2">
      <c r="A85" s="2"/>
      <c r="B85" s="14"/>
      <c r="C85" s="34" t="s">
        <v>424</v>
      </c>
      <c r="D85" s="30" t="s">
        <v>145</v>
      </c>
      <c r="E85" s="31" t="s">
        <v>146</v>
      </c>
      <c r="F85" s="30"/>
      <c r="G85" s="30"/>
      <c r="H85" s="30"/>
      <c r="I85" s="30"/>
      <c r="J85" s="30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3">
        <v>1200</v>
      </c>
      <c r="W85" s="33">
        <v>150</v>
      </c>
      <c r="X85" s="33">
        <v>100</v>
      </c>
      <c r="Y85" s="33">
        <v>100</v>
      </c>
    </row>
    <row r="86" spans="1:25" ht="31.5" x14ac:dyDescent="0.2">
      <c r="A86" s="2"/>
      <c r="B86" s="14"/>
      <c r="C86" s="34" t="s">
        <v>425</v>
      </c>
      <c r="D86" s="30" t="s">
        <v>147</v>
      </c>
      <c r="E86" s="31" t="s">
        <v>148</v>
      </c>
      <c r="F86" s="30"/>
      <c r="G86" s="30"/>
      <c r="H86" s="30"/>
      <c r="I86" s="30"/>
      <c r="J86" s="30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3">
        <v>600</v>
      </c>
      <c r="W86" s="33">
        <v>100</v>
      </c>
      <c r="X86" s="33">
        <v>50</v>
      </c>
      <c r="Y86" s="33">
        <v>50</v>
      </c>
    </row>
    <row r="87" spans="1:25" ht="45" x14ac:dyDescent="0.2">
      <c r="A87" s="3"/>
      <c r="B87" s="15"/>
      <c r="C87" s="34" t="s">
        <v>426</v>
      </c>
      <c r="D87" s="34" t="s">
        <v>149</v>
      </c>
      <c r="E87" s="29" t="s">
        <v>150</v>
      </c>
      <c r="F87" s="34"/>
      <c r="G87" s="34"/>
      <c r="H87" s="34"/>
      <c r="I87" s="34"/>
      <c r="J87" s="34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6">
        <v>600</v>
      </c>
      <c r="W87" s="36">
        <v>100</v>
      </c>
      <c r="X87" s="36">
        <v>50</v>
      </c>
      <c r="Y87" s="36">
        <v>50</v>
      </c>
    </row>
    <row r="88" spans="1:25" ht="42" x14ac:dyDescent="0.2">
      <c r="A88" s="2"/>
      <c r="B88" s="14"/>
      <c r="C88" s="34" t="s">
        <v>427</v>
      </c>
      <c r="D88" s="30" t="s">
        <v>151</v>
      </c>
      <c r="E88" s="31" t="s">
        <v>152</v>
      </c>
      <c r="F88" s="30"/>
      <c r="G88" s="30"/>
      <c r="H88" s="30"/>
      <c r="I88" s="30"/>
      <c r="J88" s="30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3">
        <v>600</v>
      </c>
      <c r="W88" s="33">
        <v>50</v>
      </c>
      <c r="X88" s="33">
        <v>50</v>
      </c>
      <c r="Y88" s="33">
        <v>50</v>
      </c>
    </row>
    <row r="89" spans="1:25" ht="45" x14ac:dyDescent="0.2">
      <c r="A89" s="3"/>
      <c r="B89" s="15"/>
      <c r="C89" s="34" t="s">
        <v>428</v>
      </c>
      <c r="D89" s="34" t="s">
        <v>153</v>
      </c>
      <c r="E89" s="29" t="s">
        <v>154</v>
      </c>
      <c r="F89" s="34"/>
      <c r="G89" s="34"/>
      <c r="H89" s="34"/>
      <c r="I89" s="34"/>
      <c r="J89" s="34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6">
        <v>600</v>
      </c>
      <c r="W89" s="36">
        <v>50</v>
      </c>
      <c r="X89" s="36">
        <v>50</v>
      </c>
      <c r="Y89" s="36">
        <v>50</v>
      </c>
    </row>
    <row r="90" spans="1:25" x14ac:dyDescent="0.2">
      <c r="A90" s="2"/>
      <c r="B90" s="14"/>
      <c r="C90" s="34" t="s">
        <v>429</v>
      </c>
      <c r="D90" s="30" t="s">
        <v>155</v>
      </c>
      <c r="E90" s="31" t="s">
        <v>156</v>
      </c>
      <c r="F90" s="30"/>
      <c r="G90" s="30"/>
      <c r="H90" s="30"/>
      <c r="I90" s="30"/>
      <c r="J90" s="30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3">
        <f>V91</f>
        <v>45.4</v>
      </c>
      <c r="W90" s="33">
        <v>44.9</v>
      </c>
      <c r="X90" s="33">
        <v>48</v>
      </c>
      <c r="Y90" s="33">
        <v>51.1</v>
      </c>
    </row>
    <row r="91" spans="1:25" ht="31.5" x14ac:dyDescent="0.2">
      <c r="A91" s="2"/>
      <c r="B91" s="14"/>
      <c r="C91" s="34" t="s">
        <v>430</v>
      </c>
      <c r="D91" s="30" t="s">
        <v>157</v>
      </c>
      <c r="E91" s="31" t="s">
        <v>158</v>
      </c>
      <c r="F91" s="30"/>
      <c r="G91" s="30"/>
      <c r="H91" s="30"/>
      <c r="I91" s="30"/>
      <c r="J91" s="30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3">
        <v>45.4</v>
      </c>
      <c r="W91" s="33">
        <v>44.9</v>
      </c>
      <c r="X91" s="33">
        <v>48</v>
      </c>
      <c r="Y91" s="33">
        <v>51.1</v>
      </c>
    </row>
    <row r="92" spans="1:25" ht="31.5" x14ac:dyDescent="0.2">
      <c r="A92" s="2"/>
      <c r="B92" s="14"/>
      <c r="C92" s="34" t="s">
        <v>431</v>
      </c>
      <c r="D92" s="30" t="s">
        <v>159</v>
      </c>
      <c r="E92" s="31" t="s">
        <v>160</v>
      </c>
      <c r="F92" s="30"/>
      <c r="G92" s="30"/>
      <c r="H92" s="30"/>
      <c r="I92" s="30"/>
      <c r="J92" s="30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3">
        <v>45.4</v>
      </c>
      <c r="W92" s="33">
        <v>44.9</v>
      </c>
      <c r="X92" s="33">
        <v>48</v>
      </c>
      <c r="Y92" s="33">
        <v>51.1</v>
      </c>
    </row>
    <row r="93" spans="1:25" ht="45" x14ac:dyDescent="0.2">
      <c r="A93" s="3"/>
      <c r="B93" s="15"/>
      <c r="C93" s="34" t="s">
        <v>432</v>
      </c>
      <c r="D93" s="34" t="s">
        <v>161</v>
      </c>
      <c r="E93" s="29" t="s">
        <v>162</v>
      </c>
      <c r="F93" s="34"/>
      <c r="G93" s="34"/>
      <c r="H93" s="34"/>
      <c r="I93" s="34"/>
      <c r="J93" s="34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6">
        <v>41</v>
      </c>
      <c r="W93" s="36">
        <v>42.6</v>
      </c>
      <c r="X93" s="36">
        <v>45.6</v>
      </c>
      <c r="Y93" s="36">
        <v>48.6</v>
      </c>
    </row>
    <row r="94" spans="1:25" ht="56.25" x14ac:dyDescent="0.2">
      <c r="A94" s="3"/>
      <c r="B94" s="15"/>
      <c r="C94" s="34" t="s">
        <v>433</v>
      </c>
      <c r="D94" s="34" t="s">
        <v>163</v>
      </c>
      <c r="E94" s="29" t="s">
        <v>164</v>
      </c>
      <c r="F94" s="34"/>
      <c r="G94" s="34"/>
      <c r="H94" s="34"/>
      <c r="I94" s="34"/>
      <c r="J94" s="34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6">
        <v>4.4000000000000004</v>
      </c>
      <c r="W94" s="36">
        <v>2.2999999999999998</v>
      </c>
      <c r="X94" s="36">
        <v>2.4</v>
      </c>
      <c r="Y94" s="36">
        <v>2.5</v>
      </c>
    </row>
    <row r="95" spans="1:25" x14ac:dyDescent="0.2">
      <c r="A95" s="2"/>
      <c r="B95" s="14"/>
      <c r="C95" s="34" t="s">
        <v>434</v>
      </c>
      <c r="D95" s="30" t="s">
        <v>165</v>
      </c>
      <c r="E95" s="31" t="s">
        <v>166</v>
      </c>
      <c r="F95" s="30"/>
      <c r="G95" s="30"/>
      <c r="H95" s="30"/>
      <c r="I95" s="30"/>
      <c r="J95" s="30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3">
        <f>SUM(V96:V113)</f>
        <v>1407.8</v>
      </c>
      <c r="W95" s="33">
        <v>1328.6</v>
      </c>
      <c r="X95" s="33">
        <v>1364.6</v>
      </c>
      <c r="Y95" s="33">
        <v>1410.1</v>
      </c>
    </row>
    <row r="96" spans="1:25" ht="56.25" x14ac:dyDescent="0.2">
      <c r="A96" s="3"/>
      <c r="B96" s="15"/>
      <c r="C96" s="34" t="s">
        <v>435</v>
      </c>
      <c r="D96" s="34" t="s">
        <v>167</v>
      </c>
      <c r="E96" s="37" t="s">
        <v>168</v>
      </c>
      <c r="F96" s="34"/>
      <c r="G96" s="34"/>
      <c r="H96" s="34"/>
      <c r="I96" s="34"/>
      <c r="J96" s="34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6">
        <v>6.8</v>
      </c>
      <c r="W96" s="36">
        <v>1.5</v>
      </c>
      <c r="X96" s="36">
        <v>2</v>
      </c>
      <c r="Y96" s="36">
        <v>2</v>
      </c>
    </row>
    <row r="97" spans="1:25" ht="78.75" x14ac:dyDescent="0.2">
      <c r="A97" s="3"/>
      <c r="B97" s="15"/>
      <c r="C97" s="34" t="s">
        <v>436</v>
      </c>
      <c r="D97" s="34" t="s">
        <v>169</v>
      </c>
      <c r="E97" s="37" t="s">
        <v>170</v>
      </c>
      <c r="F97" s="34"/>
      <c r="G97" s="34"/>
      <c r="H97" s="34"/>
      <c r="I97" s="34"/>
      <c r="J97" s="34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6">
        <v>29.2</v>
      </c>
      <c r="W97" s="36">
        <v>25</v>
      </c>
      <c r="X97" s="36">
        <v>25</v>
      </c>
      <c r="Y97" s="36">
        <v>25</v>
      </c>
    </row>
    <row r="98" spans="1:25" s="13" customFormat="1" ht="67.5" x14ac:dyDescent="0.2">
      <c r="A98" s="12"/>
      <c r="B98" s="16"/>
      <c r="C98" s="34" t="s">
        <v>437</v>
      </c>
      <c r="D98" s="34" t="s">
        <v>283</v>
      </c>
      <c r="E98" s="29" t="s">
        <v>284</v>
      </c>
      <c r="F98" s="34"/>
      <c r="G98" s="34"/>
      <c r="H98" s="34"/>
      <c r="I98" s="34"/>
      <c r="J98" s="34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6">
        <v>0.3</v>
      </c>
      <c r="W98" s="36">
        <v>0</v>
      </c>
      <c r="X98" s="36">
        <v>0</v>
      </c>
      <c r="Y98" s="36">
        <v>0</v>
      </c>
    </row>
    <row r="99" spans="1:25" s="13" customFormat="1" ht="56.25" x14ac:dyDescent="0.2">
      <c r="A99" s="12"/>
      <c r="B99" s="17"/>
      <c r="C99" s="34" t="s">
        <v>438</v>
      </c>
      <c r="D99" s="34" t="s">
        <v>286</v>
      </c>
      <c r="E99" s="29" t="s">
        <v>285</v>
      </c>
      <c r="F99" s="34"/>
      <c r="G99" s="34"/>
      <c r="H99" s="34"/>
      <c r="I99" s="34"/>
      <c r="J99" s="34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6">
        <v>5</v>
      </c>
      <c r="W99" s="36">
        <v>0</v>
      </c>
      <c r="X99" s="36">
        <v>0</v>
      </c>
      <c r="Y99" s="36">
        <v>0</v>
      </c>
    </row>
    <row r="100" spans="1:25" ht="67.5" x14ac:dyDescent="0.2">
      <c r="A100" s="3"/>
      <c r="B100" s="15"/>
      <c r="C100" s="34" t="s">
        <v>439</v>
      </c>
      <c r="D100" s="34" t="s">
        <v>171</v>
      </c>
      <c r="E100" s="37" t="s">
        <v>172</v>
      </c>
      <c r="F100" s="34"/>
      <c r="G100" s="34"/>
      <c r="H100" s="34"/>
      <c r="I100" s="34"/>
      <c r="J100" s="34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6">
        <v>30</v>
      </c>
      <c r="W100" s="36">
        <v>40</v>
      </c>
      <c r="X100" s="36">
        <v>45</v>
      </c>
      <c r="Y100" s="36">
        <v>50</v>
      </c>
    </row>
    <row r="101" spans="1:25" ht="56.25" x14ac:dyDescent="0.2">
      <c r="A101" s="3"/>
      <c r="B101" s="15"/>
      <c r="C101" s="34" t="s">
        <v>440</v>
      </c>
      <c r="D101" s="34" t="s">
        <v>173</v>
      </c>
      <c r="E101" s="37" t="s">
        <v>174</v>
      </c>
      <c r="F101" s="34"/>
      <c r="G101" s="34"/>
      <c r="H101" s="34"/>
      <c r="I101" s="34"/>
      <c r="J101" s="34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6">
        <v>0</v>
      </c>
      <c r="W101" s="36">
        <v>15</v>
      </c>
      <c r="X101" s="36">
        <v>15</v>
      </c>
      <c r="Y101" s="36">
        <v>15</v>
      </c>
    </row>
    <row r="102" spans="1:25" ht="78.75" x14ac:dyDescent="0.2">
      <c r="A102" s="3"/>
      <c r="B102" s="15"/>
      <c r="C102" s="34" t="s">
        <v>441</v>
      </c>
      <c r="D102" s="34" t="s">
        <v>175</v>
      </c>
      <c r="E102" s="37" t="s">
        <v>176</v>
      </c>
      <c r="F102" s="34"/>
      <c r="G102" s="34"/>
      <c r="H102" s="34"/>
      <c r="I102" s="34"/>
      <c r="J102" s="34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6">
        <v>17.8</v>
      </c>
      <c r="W102" s="36">
        <v>20</v>
      </c>
      <c r="X102" s="36">
        <v>30</v>
      </c>
      <c r="Y102" s="36">
        <v>40</v>
      </c>
    </row>
    <row r="103" spans="1:25" ht="90" x14ac:dyDescent="0.2">
      <c r="A103" s="3"/>
      <c r="B103" s="15"/>
      <c r="C103" s="34" t="s">
        <v>442</v>
      </c>
      <c r="D103" s="34" t="s">
        <v>177</v>
      </c>
      <c r="E103" s="37" t="s">
        <v>178</v>
      </c>
      <c r="F103" s="34"/>
      <c r="G103" s="34"/>
      <c r="H103" s="34"/>
      <c r="I103" s="34"/>
      <c r="J103" s="34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6">
        <v>0.9</v>
      </c>
      <c r="W103" s="36">
        <v>1</v>
      </c>
      <c r="X103" s="36">
        <v>1.5</v>
      </c>
      <c r="Y103" s="36">
        <v>2</v>
      </c>
    </row>
    <row r="104" spans="1:25" ht="67.5" x14ac:dyDescent="0.2">
      <c r="A104" s="3"/>
      <c r="B104" s="18"/>
      <c r="C104" s="34" t="s">
        <v>443</v>
      </c>
      <c r="D104" s="34" t="s">
        <v>288</v>
      </c>
      <c r="E104" s="37" t="s">
        <v>287</v>
      </c>
      <c r="F104" s="34"/>
      <c r="G104" s="34"/>
      <c r="H104" s="34"/>
      <c r="I104" s="34"/>
      <c r="J104" s="34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6">
        <v>1.9</v>
      </c>
      <c r="W104" s="36">
        <v>0</v>
      </c>
      <c r="X104" s="36">
        <v>0</v>
      </c>
      <c r="Y104" s="36">
        <v>0</v>
      </c>
    </row>
    <row r="105" spans="1:25" ht="56.25" x14ac:dyDescent="0.2">
      <c r="A105" s="3"/>
      <c r="B105" s="15"/>
      <c r="C105" s="34" t="s">
        <v>444</v>
      </c>
      <c r="D105" s="34" t="s">
        <v>179</v>
      </c>
      <c r="E105" s="37" t="s">
        <v>180</v>
      </c>
      <c r="F105" s="34"/>
      <c r="G105" s="34"/>
      <c r="H105" s="34"/>
      <c r="I105" s="34"/>
      <c r="J105" s="34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6">
        <v>95</v>
      </c>
      <c r="W105" s="36">
        <v>100</v>
      </c>
      <c r="X105" s="36">
        <v>110</v>
      </c>
      <c r="Y105" s="36">
        <v>130</v>
      </c>
    </row>
    <row r="106" spans="1:25" ht="67.5" x14ac:dyDescent="0.2">
      <c r="A106" s="3"/>
      <c r="B106" s="15"/>
      <c r="C106" s="34" t="s">
        <v>445</v>
      </c>
      <c r="D106" s="34" t="s">
        <v>181</v>
      </c>
      <c r="E106" s="37" t="s">
        <v>182</v>
      </c>
      <c r="F106" s="34"/>
      <c r="G106" s="34"/>
      <c r="H106" s="34"/>
      <c r="I106" s="34"/>
      <c r="J106" s="34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6">
        <v>28.5</v>
      </c>
      <c r="W106" s="36">
        <v>35</v>
      </c>
      <c r="X106" s="36">
        <v>45</v>
      </c>
      <c r="Y106" s="36">
        <v>55</v>
      </c>
    </row>
    <row r="107" spans="1:25" ht="45" x14ac:dyDescent="0.2">
      <c r="A107" s="3"/>
      <c r="B107" s="15"/>
      <c r="C107" s="34" t="s">
        <v>446</v>
      </c>
      <c r="D107" s="34" t="s">
        <v>183</v>
      </c>
      <c r="E107" s="29" t="s">
        <v>184</v>
      </c>
      <c r="F107" s="34"/>
      <c r="G107" s="34"/>
      <c r="H107" s="34"/>
      <c r="I107" s="34"/>
      <c r="J107" s="34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6">
        <v>58.3</v>
      </c>
      <c r="W107" s="36">
        <v>56.9</v>
      </c>
      <c r="X107" s="36">
        <v>56.9</v>
      </c>
      <c r="Y107" s="36">
        <v>56.9</v>
      </c>
    </row>
    <row r="108" spans="1:25" ht="56.25" x14ac:dyDescent="0.2">
      <c r="A108" s="3"/>
      <c r="B108" s="15"/>
      <c r="C108" s="34" t="s">
        <v>447</v>
      </c>
      <c r="D108" s="34" t="s">
        <v>185</v>
      </c>
      <c r="E108" s="29" t="s">
        <v>186</v>
      </c>
      <c r="F108" s="34"/>
      <c r="G108" s="34"/>
      <c r="H108" s="34"/>
      <c r="I108" s="34"/>
      <c r="J108" s="34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6">
        <v>56.5</v>
      </c>
      <c r="W108" s="36">
        <v>32.200000000000003</v>
      </c>
      <c r="X108" s="36">
        <v>32.200000000000003</v>
      </c>
      <c r="Y108" s="36">
        <v>32.200000000000003</v>
      </c>
    </row>
    <row r="109" spans="1:25" ht="67.5" x14ac:dyDescent="0.2">
      <c r="A109" s="3"/>
      <c r="B109" s="15"/>
      <c r="C109" s="34" t="s">
        <v>448</v>
      </c>
      <c r="D109" s="34" t="s">
        <v>187</v>
      </c>
      <c r="E109" s="37" t="s">
        <v>188</v>
      </c>
      <c r="F109" s="34"/>
      <c r="G109" s="34"/>
      <c r="H109" s="34"/>
      <c r="I109" s="34"/>
      <c r="J109" s="34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6">
        <v>420.1</v>
      </c>
      <c r="W109" s="36">
        <v>400</v>
      </c>
      <c r="X109" s="36">
        <v>400</v>
      </c>
      <c r="Y109" s="36">
        <v>400</v>
      </c>
    </row>
    <row r="110" spans="1:25" ht="45" x14ac:dyDescent="0.2">
      <c r="A110" s="3"/>
      <c r="B110" s="18"/>
      <c r="C110" s="34" t="s">
        <v>449</v>
      </c>
      <c r="D110" s="34" t="s">
        <v>291</v>
      </c>
      <c r="E110" s="37" t="s">
        <v>292</v>
      </c>
      <c r="F110" s="34"/>
      <c r="G110" s="34"/>
      <c r="H110" s="34"/>
      <c r="I110" s="34"/>
      <c r="J110" s="34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6">
        <v>51.6</v>
      </c>
      <c r="W110" s="36">
        <v>0</v>
      </c>
      <c r="X110" s="36">
        <v>0</v>
      </c>
      <c r="Y110" s="36">
        <v>0</v>
      </c>
    </row>
    <row r="111" spans="1:25" ht="56.25" x14ac:dyDescent="0.2">
      <c r="A111" s="3"/>
      <c r="B111" s="18"/>
      <c r="C111" s="34" t="s">
        <v>450</v>
      </c>
      <c r="D111" s="34" t="s">
        <v>293</v>
      </c>
      <c r="E111" s="37" t="s">
        <v>294</v>
      </c>
      <c r="F111" s="34"/>
      <c r="G111" s="34"/>
      <c r="H111" s="34"/>
      <c r="I111" s="34"/>
      <c r="J111" s="34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6">
        <v>0.1</v>
      </c>
      <c r="W111" s="36">
        <v>0</v>
      </c>
      <c r="X111" s="36">
        <v>0</v>
      </c>
      <c r="Y111" s="36">
        <v>0</v>
      </c>
    </row>
    <row r="112" spans="1:25" ht="101.25" x14ac:dyDescent="0.2">
      <c r="A112" s="3"/>
      <c r="B112" s="18"/>
      <c r="C112" s="34" t="s">
        <v>451</v>
      </c>
      <c r="D112" s="34" t="s">
        <v>290</v>
      </c>
      <c r="E112" s="37" t="s">
        <v>289</v>
      </c>
      <c r="F112" s="34"/>
      <c r="G112" s="34"/>
      <c r="H112" s="34"/>
      <c r="I112" s="34"/>
      <c r="J112" s="34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6">
        <v>82.9</v>
      </c>
      <c r="W112" s="36">
        <v>0</v>
      </c>
      <c r="X112" s="36">
        <v>0</v>
      </c>
      <c r="Y112" s="36">
        <v>0</v>
      </c>
    </row>
    <row r="113" spans="1:25" x14ac:dyDescent="0.2">
      <c r="A113" s="2"/>
      <c r="B113" s="14"/>
      <c r="C113" s="34" t="s">
        <v>452</v>
      </c>
      <c r="D113" s="30" t="s">
        <v>189</v>
      </c>
      <c r="E113" s="31" t="s">
        <v>190</v>
      </c>
      <c r="F113" s="30"/>
      <c r="G113" s="30"/>
      <c r="H113" s="30"/>
      <c r="I113" s="30"/>
      <c r="J113" s="30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3">
        <f>V114</f>
        <v>522.9</v>
      </c>
      <c r="W113" s="33">
        <v>602</v>
      </c>
      <c r="X113" s="33">
        <v>602</v>
      </c>
      <c r="Y113" s="33">
        <v>602</v>
      </c>
    </row>
    <row r="114" spans="1:25" ht="45" x14ac:dyDescent="0.2">
      <c r="A114" s="3"/>
      <c r="B114" s="15"/>
      <c r="C114" s="34" t="s">
        <v>453</v>
      </c>
      <c r="D114" s="34" t="s">
        <v>191</v>
      </c>
      <c r="E114" s="29" t="s">
        <v>192</v>
      </c>
      <c r="F114" s="34"/>
      <c r="G114" s="34"/>
      <c r="H114" s="34"/>
      <c r="I114" s="34"/>
      <c r="J114" s="34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6">
        <v>522.9</v>
      </c>
      <c r="W114" s="36">
        <v>602</v>
      </c>
      <c r="X114" s="36">
        <v>602</v>
      </c>
      <c r="Y114" s="36">
        <v>602</v>
      </c>
    </row>
    <row r="115" spans="1:25" x14ac:dyDescent="0.2">
      <c r="A115" s="2"/>
      <c r="B115" s="14"/>
      <c r="C115" s="34" t="s">
        <v>454</v>
      </c>
      <c r="D115" s="30" t="s">
        <v>193</v>
      </c>
      <c r="E115" s="31" t="s">
        <v>194</v>
      </c>
      <c r="F115" s="30"/>
      <c r="G115" s="30"/>
      <c r="H115" s="30"/>
      <c r="I115" s="30"/>
      <c r="J115" s="30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3">
        <f>V116+V172+V174+V176+V178</f>
        <v>644001.69999999995</v>
      </c>
      <c r="W115" s="33">
        <v>439666.2</v>
      </c>
      <c r="X115" s="33">
        <v>437635.6</v>
      </c>
      <c r="Y115" s="33">
        <v>428146.8</v>
      </c>
    </row>
    <row r="116" spans="1:25" ht="31.5" x14ac:dyDescent="0.2">
      <c r="A116" s="2"/>
      <c r="B116" s="14"/>
      <c r="C116" s="34" t="s">
        <v>455</v>
      </c>
      <c r="D116" s="30" t="s">
        <v>195</v>
      </c>
      <c r="E116" s="31" t="s">
        <v>196</v>
      </c>
      <c r="F116" s="30"/>
      <c r="G116" s="30"/>
      <c r="H116" s="30"/>
      <c r="I116" s="30"/>
      <c r="J116" s="30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3">
        <f>V117+V119+V144+V167</f>
        <v>643557.19999999995</v>
      </c>
      <c r="W116" s="33">
        <v>439666.2</v>
      </c>
      <c r="X116" s="33">
        <v>437635.6</v>
      </c>
      <c r="Y116" s="33">
        <v>428146.8</v>
      </c>
    </row>
    <row r="117" spans="1:25" ht="22.5" x14ac:dyDescent="0.2">
      <c r="A117" s="2"/>
      <c r="B117" s="14"/>
      <c r="C117" s="34" t="s">
        <v>456</v>
      </c>
      <c r="D117" s="30" t="s">
        <v>297</v>
      </c>
      <c r="E117" s="29" t="s">
        <v>298</v>
      </c>
      <c r="F117" s="30"/>
      <c r="G117" s="30"/>
      <c r="H117" s="30"/>
      <c r="I117" s="30"/>
      <c r="J117" s="30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3">
        <v>199999</v>
      </c>
      <c r="W117" s="33">
        <v>0</v>
      </c>
      <c r="X117" s="33">
        <v>0</v>
      </c>
      <c r="Y117" s="33">
        <v>0</v>
      </c>
    </row>
    <row r="118" spans="1:25" ht="22.5" x14ac:dyDescent="0.2">
      <c r="A118" s="2"/>
      <c r="B118" s="14"/>
      <c r="C118" s="34" t="s">
        <v>457</v>
      </c>
      <c r="D118" s="30" t="s">
        <v>295</v>
      </c>
      <c r="E118" s="29" t="s">
        <v>296</v>
      </c>
      <c r="F118" s="30"/>
      <c r="G118" s="30"/>
      <c r="H118" s="30"/>
      <c r="I118" s="30"/>
      <c r="J118" s="30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3">
        <v>199999</v>
      </c>
      <c r="W118" s="33">
        <v>0</v>
      </c>
      <c r="X118" s="33">
        <v>0</v>
      </c>
      <c r="Y118" s="33">
        <v>0</v>
      </c>
    </row>
    <row r="119" spans="1:25" ht="21" x14ac:dyDescent="0.2">
      <c r="A119" s="2"/>
      <c r="B119" s="14"/>
      <c r="C119" s="34" t="s">
        <v>458</v>
      </c>
      <c r="D119" s="30" t="s">
        <v>197</v>
      </c>
      <c r="E119" s="31" t="s">
        <v>198</v>
      </c>
      <c r="F119" s="30"/>
      <c r="G119" s="30"/>
      <c r="H119" s="30"/>
      <c r="I119" s="30"/>
      <c r="J119" s="30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3">
        <f>V120+V121+V122+V123+V124+V125</f>
        <v>71986.400000000009</v>
      </c>
      <c r="W119" s="33">
        <v>58971.5</v>
      </c>
      <c r="X119" s="33">
        <v>49007.3</v>
      </c>
      <c r="Y119" s="33">
        <v>39525.9</v>
      </c>
    </row>
    <row r="120" spans="1:25" s="13" customFormat="1" ht="33.75" x14ac:dyDescent="0.2">
      <c r="A120" s="12"/>
      <c r="B120" s="16"/>
      <c r="C120" s="34" t="s">
        <v>459</v>
      </c>
      <c r="D120" s="34" t="s">
        <v>299</v>
      </c>
      <c r="E120" s="42" t="s">
        <v>300</v>
      </c>
      <c r="F120" s="34"/>
      <c r="G120" s="34"/>
      <c r="H120" s="34"/>
      <c r="I120" s="34"/>
      <c r="J120" s="34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6">
        <v>1000</v>
      </c>
      <c r="W120" s="36">
        <v>3517.7</v>
      </c>
      <c r="X120" s="36">
        <v>1832.2</v>
      </c>
      <c r="Y120" s="36">
        <v>91.6</v>
      </c>
    </row>
    <row r="121" spans="1:25" ht="45" x14ac:dyDescent="0.2">
      <c r="A121" s="3"/>
      <c r="B121" s="15"/>
      <c r="C121" s="34" t="s">
        <v>460</v>
      </c>
      <c r="D121" s="34" t="s">
        <v>199</v>
      </c>
      <c r="E121" s="29" t="s">
        <v>200</v>
      </c>
      <c r="F121" s="34"/>
      <c r="G121" s="34"/>
      <c r="H121" s="34"/>
      <c r="I121" s="34"/>
      <c r="J121" s="34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6">
        <v>1685.6</v>
      </c>
      <c r="W121" s="36">
        <v>3517.7</v>
      </c>
      <c r="X121" s="36">
        <v>1832.2</v>
      </c>
      <c r="Y121" s="36">
        <v>91.6</v>
      </c>
    </row>
    <row r="122" spans="1:25" ht="45" x14ac:dyDescent="0.2">
      <c r="A122" s="3"/>
      <c r="B122" s="15"/>
      <c r="C122" s="34" t="s">
        <v>461</v>
      </c>
      <c r="D122" s="34" t="s">
        <v>201</v>
      </c>
      <c r="E122" s="29" t="s">
        <v>202</v>
      </c>
      <c r="F122" s="34"/>
      <c r="G122" s="34"/>
      <c r="H122" s="34"/>
      <c r="I122" s="34"/>
      <c r="J122" s="34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6">
        <v>0</v>
      </c>
      <c r="W122" s="36">
        <v>6951</v>
      </c>
      <c r="X122" s="36">
        <v>0</v>
      </c>
      <c r="Y122" s="36">
        <v>0</v>
      </c>
    </row>
    <row r="123" spans="1:25" ht="45" x14ac:dyDescent="0.2">
      <c r="A123" s="3"/>
      <c r="B123" s="15"/>
      <c r="C123" s="34" t="s">
        <v>462</v>
      </c>
      <c r="D123" s="34" t="s">
        <v>203</v>
      </c>
      <c r="E123" s="29" t="s">
        <v>204</v>
      </c>
      <c r="F123" s="34"/>
      <c r="G123" s="34"/>
      <c r="H123" s="34"/>
      <c r="I123" s="34"/>
      <c r="J123" s="34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6">
        <v>4332.3999999999996</v>
      </c>
      <c r="W123" s="36">
        <v>13154.1</v>
      </c>
      <c r="X123" s="36">
        <v>13133.3</v>
      </c>
      <c r="Y123" s="36">
        <v>4540.2</v>
      </c>
    </row>
    <row r="124" spans="1:25" ht="22.5" x14ac:dyDescent="0.2">
      <c r="A124" s="3"/>
      <c r="B124" s="18"/>
      <c r="C124" s="34" t="s">
        <v>463</v>
      </c>
      <c r="D124" s="43" t="s">
        <v>301</v>
      </c>
      <c r="E124" s="42" t="s">
        <v>302</v>
      </c>
      <c r="F124" s="34"/>
      <c r="G124" s="34"/>
      <c r="H124" s="34"/>
      <c r="I124" s="34"/>
      <c r="J124" s="34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6">
        <v>3201.3</v>
      </c>
      <c r="W124" s="36">
        <v>0</v>
      </c>
      <c r="X124" s="36">
        <v>0</v>
      </c>
      <c r="Y124" s="36">
        <v>0</v>
      </c>
    </row>
    <row r="125" spans="1:25" x14ac:dyDescent="0.2">
      <c r="A125" s="2"/>
      <c r="B125" s="14"/>
      <c r="C125" s="34" t="s">
        <v>464</v>
      </c>
      <c r="D125" s="30" t="s">
        <v>205</v>
      </c>
      <c r="E125" s="31" t="s">
        <v>206</v>
      </c>
      <c r="F125" s="30"/>
      <c r="G125" s="30"/>
      <c r="H125" s="30"/>
      <c r="I125" s="30"/>
      <c r="J125" s="30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3">
        <f>V126</f>
        <v>61767.100000000006</v>
      </c>
      <c r="W125" s="33">
        <v>35348.699999999997</v>
      </c>
      <c r="X125" s="33">
        <v>34041.800000000003</v>
      </c>
      <c r="Y125" s="33">
        <v>34894.1</v>
      </c>
    </row>
    <row r="126" spans="1:25" x14ac:dyDescent="0.2">
      <c r="A126" s="2"/>
      <c r="B126" s="14"/>
      <c r="C126" s="34" t="s">
        <v>465</v>
      </c>
      <c r="D126" s="30" t="s">
        <v>207</v>
      </c>
      <c r="E126" s="31" t="s">
        <v>208</v>
      </c>
      <c r="F126" s="30"/>
      <c r="G126" s="30"/>
      <c r="H126" s="30"/>
      <c r="I126" s="30"/>
      <c r="J126" s="30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3">
        <f>SUM(V127:V143)</f>
        <v>61767.100000000006</v>
      </c>
      <c r="W126" s="33">
        <v>35348.699999999997</v>
      </c>
      <c r="X126" s="33">
        <v>34041.800000000003</v>
      </c>
      <c r="Y126" s="33">
        <v>34894.1</v>
      </c>
    </row>
    <row r="127" spans="1:25" ht="78.75" x14ac:dyDescent="0.2">
      <c r="A127" s="2"/>
      <c r="B127" s="19"/>
      <c r="C127" s="34" t="s">
        <v>466</v>
      </c>
      <c r="D127" s="34" t="s">
        <v>303</v>
      </c>
      <c r="E127" s="29" t="s">
        <v>304</v>
      </c>
      <c r="F127" s="30"/>
      <c r="G127" s="30"/>
      <c r="H127" s="30"/>
      <c r="I127" s="30"/>
      <c r="J127" s="30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6">
        <v>1663.2</v>
      </c>
      <c r="W127" s="36">
        <v>0</v>
      </c>
      <c r="X127" s="36">
        <v>0</v>
      </c>
      <c r="Y127" s="36">
        <v>0</v>
      </c>
    </row>
    <row r="128" spans="1:25" ht="112.5" x14ac:dyDescent="0.2">
      <c r="A128" s="2"/>
      <c r="B128" s="19"/>
      <c r="C128" s="34" t="s">
        <v>467</v>
      </c>
      <c r="D128" s="34" t="s">
        <v>305</v>
      </c>
      <c r="E128" s="29" t="s">
        <v>306</v>
      </c>
      <c r="F128" s="30"/>
      <c r="G128" s="30"/>
      <c r="H128" s="30"/>
      <c r="I128" s="30"/>
      <c r="J128" s="30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6">
        <v>1639.7</v>
      </c>
      <c r="W128" s="36">
        <v>0</v>
      </c>
      <c r="X128" s="36">
        <v>0</v>
      </c>
      <c r="Y128" s="36">
        <v>0</v>
      </c>
    </row>
    <row r="129" spans="1:25" ht="90" x14ac:dyDescent="0.2">
      <c r="A129" s="2"/>
      <c r="B129" s="19"/>
      <c r="C129" s="34" t="s">
        <v>468</v>
      </c>
      <c r="D129" s="34" t="s">
        <v>307</v>
      </c>
      <c r="E129" s="29" t="s">
        <v>308</v>
      </c>
      <c r="F129" s="30"/>
      <c r="G129" s="30"/>
      <c r="H129" s="30"/>
      <c r="I129" s="30"/>
      <c r="J129" s="30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6">
        <v>7605.4</v>
      </c>
      <c r="W129" s="36">
        <v>0</v>
      </c>
      <c r="X129" s="36">
        <v>0</v>
      </c>
      <c r="Y129" s="36">
        <v>0</v>
      </c>
    </row>
    <row r="130" spans="1:25" ht="101.25" x14ac:dyDescent="0.2">
      <c r="A130" s="3"/>
      <c r="B130" s="15"/>
      <c r="C130" s="34" t="s">
        <v>469</v>
      </c>
      <c r="D130" s="34" t="s">
        <v>209</v>
      </c>
      <c r="E130" s="29" t="s">
        <v>210</v>
      </c>
      <c r="F130" s="34"/>
      <c r="G130" s="34"/>
      <c r="H130" s="34"/>
      <c r="I130" s="34"/>
      <c r="J130" s="34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6">
        <v>379.5</v>
      </c>
      <c r="W130" s="36">
        <v>379.2</v>
      </c>
      <c r="X130" s="36">
        <v>379.2</v>
      </c>
      <c r="Y130" s="36">
        <v>379.2</v>
      </c>
    </row>
    <row r="131" spans="1:25" ht="78.75" x14ac:dyDescent="0.2">
      <c r="A131" s="3"/>
      <c r="B131" s="15"/>
      <c r="C131" s="34" t="s">
        <v>470</v>
      </c>
      <c r="D131" s="34" t="s">
        <v>211</v>
      </c>
      <c r="E131" s="37" t="s">
        <v>212</v>
      </c>
      <c r="F131" s="34"/>
      <c r="G131" s="34"/>
      <c r="H131" s="34"/>
      <c r="I131" s="34"/>
      <c r="J131" s="34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6">
        <v>1080</v>
      </c>
      <c r="W131" s="36">
        <v>2160</v>
      </c>
      <c r="X131" s="36">
        <v>0</v>
      </c>
      <c r="Y131" s="36">
        <v>0</v>
      </c>
    </row>
    <row r="132" spans="1:25" ht="78.75" x14ac:dyDescent="0.2">
      <c r="A132" s="3"/>
      <c r="B132" s="15"/>
      <c r="C132" s="34" t="s">
        <v>471</v>
      </c>
      <c r="D132" s="43" t="s">
        <v>309</v>
      </c>
      <c r="E132" s="44" t="s">
        <v>310</v>
      </c>
      <c r="F132" s="34"/>
      <c r="G132" s="34"/>
      <c r="H132" s="34"/>
      <c r="I132" s="34"/>
      <c r="J132" s="34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6">
        <v>265</v>
      </c>
      <c r="W132" s="36">
        <v>0</v>
      </c>
      <c r="X132" s="36">
        <v>0</v>
      </c>
      <c r="Y132" s="36">
        <v>0</v>
      </c>
    </row>
    <row r="133" spans="1:25" ht="90" x14ac:dyDescent="0.2">
      <c r="A133" s="3"/>
      <c r="B133" s="15"/>
      <c r="C133" s="34" t="s">
        <v>472</v>
      </c>
      <c r="D133" s="34" t="s">
        <v>213</v>
      </c>
      <c r="E133" s="37" t="s">
        <v>214</v>
      </c>
      <c r="F133" s="34"/>
      <c r="G133" s="34"/>
      <c r="H133" s="34"/>
      <c r="I133" s="34"/>
      <c r="J133" s="34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6">
        <v>988.6</v>
      </c>
      <c r="W133" s="36">
        <v>1382.4</v>
      </c>
      <c r="X133" s="36">
        <v>1382.4</v>
      </c>
      <c r="Y133" s="36">
        <v>1382.4</v>
      </c>
    </row>
    <row r="134" spans="1:25" ht="112.5" x14ac:dyDescent="0.2">
      <c r="A134" s="3"/>
      <c r="B134" s="15"/>
      <c r="C134" s="34" t="s">
        <v>473</v>
      </c>
      <c r="D134" s="34" t="s">
        <v>215</v>
      </c>
      <c r="E134" s="37" t="s">
        <v>216</v>
      </c>
      <c r="F134" s="34"/>
      <c r="G134" s="34"/>
      <c r="H134" s="34"/>
      <c r="I134" s="34"/>
      <c r="J134" s="34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6">
        <v>102</v>
      </c>
      <c r="W134" s="36">
        <v>200</v>
      </c>
      <c r="X134" s="36">
        <v>200</v>
      </c>
      <c r="Y134" s="36">
        <v>200</v>
      </c>
    </row>
    <row r="135" spans="1:25" ht="112.5" x14ac:dyDescent="0.2">
      <c r="A135" s="3"/>
      <c r="B135" s="15"/>
      <c r="C135" s="34" t="s">
        <v>474</v>
      </c>
      <c r="D135" s="43" t="s">
        <v>311</v>
      </c>
      <c r="E135" s="44" t="s">
        <v>312</v>
      </c>
      <c r="F135" s="34"/>
      <c r="G135" s="34"/>
      <c r="H135" s="34"/>
      <c r="I135" s="34"/>
      <c r="J135" s="34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6">
        <v>61.8</v>
      </c>
      <c r="W135" s="36">
        <v>0</v>
      </c>
      <c r="X135" s="36">
        <v>0</v>
      </c>
      <c r="Y135" s="36">
        <v>0</v>
      </c>
    </row>
    <row r="136" spans="1:25" ht="56.25" x14ac:dyDescent="0.2">
      <c r="A136" s="3"/>
      <c r="B136" s="15"/>
      <c r="C136" s="34" t="s">
        <v>475</v>
      </c>
      <c r="D136" s="34" t="s">
        <v>217</v>
      </c>
      <c r="E136" s="29" t="s">
        <v>218</v>
      </c>
      <c r="F136" s="34"/>
      <c r="G136" s="34"/>
      <c r="H136" s="34"/>
      <c r="I136" s="34"/>
      <c r="J136" s="34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6">
        <v>253.9</v>
      </c>
      <c r="W136" s="36">
        <v>245.3</v>
      </c>
      <c r="X136" s="36">
        <v>253.9</v>
      </c>
      <c r="Y136" s="36">
        <v>253.9</v>
      </c>
    </row>
    <row r="137" spans="1:25" ht="90" x14ac:dyDescent="0.2">
      <c r="A137" s="3"/>
      <c r="B137" s="15"/>
      <c r="C137" s="34" t="s">
        <v>476</v>
      </c>
      <c r="D137" s="43" t="s">
        <v>313</v>
      </c>
      <c r="E137" s="44" t="s">
        <v>314</v>
      </c>
      <c r="F137" s="34"/>
      <c r="G137" s="34"/>
      <c r="H137" s="34"/>
      <c r="I137" s="34"/>
      <c r="J137" s="34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6">
        <v>7000</v>
      </c>
      <c r="W137" s="36">
        <v>0</v>
      </c>
      <c r="X137" s="36">
        <v>0</v>
      </c>
      <c r="Y137" s="36">
        <v>0</v>
      </c>
    </row>
    <row r="138" spans="1:25" ht="78.75" x14ac:dyDescent="0.2">
      <c r="A138" s="3"/>
      <c r="B138" s="15"/>
      <c r="C138" s="34" t="s">
        <v>477</v>
      </c>
      <c r="D138" s="34" t="s">
        <v>219</v>
      </c>
      <c r="E138" s="37" t="s">
        <v>220</v>
      </c>
      <c r="F138" s="34"/>
      <c r="G138" s="34"/>
      <c r="H138" s="34"/>
      <c r="I138" s="34"/>
      <c r="J138" s="34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6">
        <v>112.4</v>
      </c>
      <c r="W138" s="36">
        <v>112.4</v>
      </c>
      <c r="X138" s="36">
        <v>112.4</v>
      </c>
      <c r="Y138" s="36">
        <v>112.4</v>
      </c>
    </row>
    <row r="139" spans="1:25" ht="78.75" x14ac:dyDescent="0.2">
      <c r="A139" s="3"/>
      <c r="B139" s="15"/>
      <c r="C139" s="34" t="s">
        <v>478</v>
      </c>
      <c r="D139" s="34" t="s">
        <v>221</v>
      </c>
      <c r="E139" s="37" t="s">
        <v>222</v>
      </c>
      <c r="F139" s="34"/>
      <c r="G139" s="34"/>
      <c r="H139" s="34"/>
      <c r="I139" s="34"/>
      <c r="J139" s="34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6">
        <v>19700.3</v>
      </c>
      <c r="W139" s="36">
        <v>20488.3</v>
      </c>
      <c r="X139" s="36">
        <v>21307.8</v>
      </c>
      <c r="Y139" s="36">
        <v>22160.1</v>
      </c>
    </row>
    <row r="140" spans="1:25" ht="78.75" x14ac:dyDescent="0.2">
      <c r="A140" s="3"/>
      <c r="B140" s="15"/>
      <c r="C140" s="34" t="s">
        <v>479</v>
      </c>
      <c r="D140" s="34" t="s">
        <v>223</v>
      </c>
      <c r="E140" s="37" t="s">
        <v>224</v>
      </c>
      <c r="F140" s="34"/>
      <c r="G140" s="34"/>
      <c r="H140" s="34"/>
      <c r="I140" s="34"/>
      <c r="J140" s="34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6">
        <v>9440.2999999999993</v>
      </c>
      <c r="W140" s="36">
        <v>10206.1</v>
      </c>
      <c r="X140" s="36">
        <v>10206.1</v>
      </c>
      <c r="Y140" s="36">
        <v>10206.1</v>
      </c>
    </row>
    <row r="141" spans="1:25" ht="56.25" x14ac:dyDescent="0.2">
      <c r="A141" s="3"/>
      <c r="B141" s="15"/>
      <c r="C141" s="34" t="s">
        <v>480</v>
      </c>
      <c r="D141" s="34" t="s">
        <v>225</v>
      </c>
      <c r="E141" s="29" t="s">
        <v>226</v>
      </c>
      <c r="F141" s="34"/>
      <c r="G141" s="34"/>
      <c r="H141" s="34"/>
      <c r="I141" s="34"/>
      <c r="J141" s="34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6">
        <v>225</v>
      </c>
      <c r="W141" s="36">
        <v>175</v>
      </c>
      <c r="X141" s="36">
        <v>200</v>
      </c>
      <c r="Y141" s="36">
        <v>200</v>
      </c>
    </row>
    <row r="142" spans="1:25" ht="180" x14ac:dyDescent="0.2">
      <c r="A142" s="3"/>
      <c r="B142" s="18"/>
      <c r="C142" s="34" t="s">
        <v>481</v>
      </c>
      <c r="D142" s="43" t="s">
        <v>315</v>
      </c>
      <c r="E142" s="44" t="s">
        <v>316</v>
      </c>
      <c r="F142" s="34"/>
      <c r="G142" s="34"/>
      <c r="H142" s="34"/>
      <c r="I142" s="34"/>
      <c r="J142" s="34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6">
        <v>8420</v>
      </c>
      <c r="W142" s="36">
        <v>0</v>
      </c>
      <c r="X142" s="36">
        <v>0</v>
      </c>
      <c r="Y142" s="36">
        <v>0</v>
      </c>
    </row>
    <row r="143" spans="1:25" ht="112.5" x14ac:dyDescent="0.2">
      <c r="A143" s="3"/>
      <c r="B143" s="18"/>
      <c r="C143" s="34" t="s">
        <v>482</v>
      </c>
      <c r="D143" s="43" t="s">
        <v>317</v>
      </c>
      <c r="E143" s="44" t="s">
        <v>318</v>
      </c>
      <c r="F143" s="34"/>
      <c r="G143" s="34"/>
      <c r="H143" s="34"/>
      <c r="I143" s="34"/>
      <c r="J143" s="34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6">
        <v>2830</v>
      </c>
      <c r="W143" s="36">
        <v>0</v>
      </c>
      <c r="X143" s="36">
        <v>0</v>
      </c>
      <c r="Y143" s="36">
        <v>0</v>
      </c>
    </row>
    <row r="144" spans="1:25" ht="21" x14ac:dyDescent="0.2">
      <c r="A144" s="2"/>
      <c r="B144" s="14"/>
      <c r="C144" s="34" t="s">
        <v>483</v>
      </c>
      <c r="D144" s="30" t="s">
        <v>227</v>
      </c>
      <c r="E144" s="31" t="s">
        <v>228</v>
      </c>
      <c r="F144" s="30"/>
      <c r="G144" s="30"/>
      <c r="H144" s="30"/>
      <c r="I144" s="30"/>
      <c r="J144" s="30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3">
        <f>V145</f>
        <v>365413.19999999995</v>
      </c>
      <c r="W144" s="33">
        <v>380694.7</v>
      </c>
      <c r="X144" s="33">
        <v>388628.3</v>
      </c>
      <c r="Y144" s="33">
        <v>388620.9</v>
      </c>
    </row>
    <row r="145" spans="1:25" ht="31.5" x14ac:dyDescent="0.2">
      <c r="A145" s="2"/>
      <c r="B145" s="14"/>
      <c r="C145" s="34" t="s">
        <v>484</v>
      </c>
      <c r="D145" s="30" t="s">
        <v>229</v>
      </c>
      <c r="E145" s="31" t="s">
        <v>230</v>
      </c>
      <c r="F145" s="30"/>
      <c r="G145" s="30"/>
      <c r="H145" s="30"/>
      <c r="I145" s="30"/>
      <c r="J145" s="30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3">
        <f>SUM(V146:V166)</f>
        <v>365413.19999999995</v>
      </c>
      <c r="W145" s="33">
        <v>378009.3</v>
      </c>
      <c r="X145" s="33">
        <v>385864.3</v>
      </c>
      <c r="Y145" s="33">
        <v>386506.5</v>
      </c>
    </row>
    <row r="146" spans="1:25" ht="101.25" x14ac:dyDescent="0.2">
      <c r="A146" s="3"/>
      <c r="B146" s="15"/>
      <c r="C146" s="34" t="s">
        <v>485</v>
      </c>
      <c r="D146" s="34" t="s">
        <v>231</v>
      </c>
      <c r="E146" s="37" t="s">
        <v>232</v>
      </c>
      <c r="F146" s="34"/>
      <c r="G146" s="34"/>
      <c r="H146" s="34"/>
      <c r="I146" s="34"/>
      <c r="J146" s="34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6">
        <v>1089.0999999999999</v>
      </c>
      <c r="W146" s="36">
        <v>1028.2</v>
      </c>
      <c r="X146" s="36">
        <v>1028.2</v>
      </c>
      <c r="Y146" s="36">
        <v>1028.2</v>
      </c>
    </row>
    <row r="147" spans="1:25" ht="168.75" x14ac:dyDescent="0.2">
      <c r="A147" s="3"/>
      <c r="B147" s="15"/>
      <c r="C147" s="34" t="s">
        <v>486</v>
      </c>
      <c r="D147" s="34" t="s">
        <v>233</v>
      </c>
      <c r="E147" s="37" t="s">
        <v>234</v>
      </c>
      <c r="F147" s="34"/>
      <c r="G147" s="34"/>
      <c r="H147" s="34"/>
      <c r="I147" s="34"/>
      <c r="J147" s="34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6">
        <v>35324.199999999997</v>
      </c>
      <c r="W147" s="36">
        <v>36657.4</v>
      </c>
      <c r="X147" s="36">
        <v>36657.4</v>
      </c>
      <c r="Y147" s="36">
        <v>36657.4</v>
      </c>
    </row>
    <row r="148" spans="1:25" ht="180" x14ac:dyDescent="0.2">
      <c r="A148" s="3"/>
      <c r="B148" s="15"/>
      <c r="C148" s="34" t="s">
        <v>487</v>
      </c>
      <c r="D148" s="34" t="s">
        <v>235</v>
      </c>
      <c r="E148" s="37" t="s">
        <v>236</v>
      </c>
      <c r="F148" s="34"/>
      <c r="G148" s="34"/>
      <c r="H148" s="34"/>
      <c r="I148" s="34"/>
      <c r="J148" s="34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6">
        <v>30832.799999999999</v>
      </c>
      <c r="W148" s="36">
        <v>32610.7</v>
      </c>
      <c r="X148" s="36">
        <v>32610.7</v>
      </c>
      <c r="Y148" s="36">
        <v>32610.7</v>
      </c>
    </row>
    <row r="149" spans="1:25" ht="90" x14ac:dyDescent="0.2">
      <c r="A149" s="3"/>
      <c r="B149" s="15"/>
      <c r="C149" s="34" t="s">
        <v>488</v>
      </c>
      <c r="D149" s="34" t="s">
        <v>237</v>
      </c>
      <c r="E149" s="37" t="s">
        <v>238</v>
      </c>
      <c r="F149" s="34"/>
      <c r="G149" s="34"/>
      <c r="H149" s="34"/>
      <c r="I149" s="34"/>
      <c r="J149" s="34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6">
        <v>36.4</v>
      </c>
      <c r="W149" s="36">
        <v>39.700000000000003</v>
      </c>
      <c r="X149" s="36">
        <v>39.700000000000003</v>
      </c>
      <c r="Y149" s="36">
        <v>39.700000000000003</v>
      </c>
    </row>
    <row r="150" spans="1:25" ht="123.75" x14ac:dyDescent="0.2">
      <c r="A150" s="3"/>
      <c r="B150" s="15"/>
      <c r="C150" s="34" t="s">
        <v>489</v>
      </c>
      <c r="D150" s="34" t="s">
        <v>239</v>
      </c>
      <c r="E150" s="37" t="s">
        <v>240</v>
      </c>
      <c r="F150" s="34"/>
      <c r="G150" s="34"/>
      <c r="H150" s="34"/>
      <c r="I150" s="34"/>
      <c r="J150" s="34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6">
        <v>960.2</v>
      </c>
      <c r="W150" s="36">
        <v>1049.3</v>
      </c>
      <c r="X150" s="36">
        <v>1049.3</v>
      </c>
      <c r="Y150" s="36">
        <v>1049.3</v>
      </c>
    </row>
    <row r="151" spans="1:25" ht="78.75" x14ac:dyDescent="0.2">
      <c r="A151" s="3"/>
      <c r="B151" s="15"/>
      <c r="C151" s="34" t="s">
        <v>490</v>
      </c>
      <c r="D151" s="34" t="s">
        <v>241</v>
      </c>
      <c r="E151" s="37" t="s">
        <v>242</v>
      </c>
      <c r="F151" s="34"/>
      <c r="G151" s="34"/>
      <c r="H151" s="34"/>
      <c r="I151" s="34"/>
      <c r="J151" s="34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6">
        <v>115.3</v>
      </c>
      <c r="W151" s="36">
        <v>118.4</v>
      </c>
      <c r="X151" s="36">
        <v>118.4</v>
      </c>
      <c r="Y151" s="36">
        <v>118.4</v>
      </c>
    </row>
    <row r="152" spans="1:25" ht="90" x14ac:dyDescent="0.2">
      <c r="A152" s="3"/>
      <c r="B152" s="15"/>
      <c r="C152" s="34" t="s">
        <v>491</v>
      </c>
      <c r="D152" s="34" t="s">
        <v>243</v>
      </c>
      <c r="E152" s="37" t="s">
        <v>244</v>
      </c>
      <c r="F152" s="34"/>
      <c r="G152" s="34"/>
      <c r="H152" s="34"/>
      <c r="I152" s="34"/>
      <c r="J152" s="34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6">
        <v>1637.6</v>
      </c>
      <c r="W152" s="36">
        <v>1686.8</v>
      </c>
      <c r="X152" s="36">
        <v>1686.8</v>
      </c>
      <c r="Y152" s="36">
        <v>1686.8</v>
      </c>
    </row>
    <row r="153" spans="1:25" ht="56.25" x14ac:dyDescent="0.2">
      <c r="A153" s="3"/>
      <c r="B153" s="15"/>
      <c r="C153" s="34" t="s">
        <v>492</v>
      </c>
      <c r="D153" s="34" t="s">
        <v>245</v>
      </c>
      <c r="E153" s="37" t="s">
        <v>246</v>
      </c>
      <c r="F153" s="34"/>
      <c r="G153" s="34"/>
      <c r="H153" s="34"/>
      <c r="I153" s="34"/>
      <c r="J153" s="34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6">
        <v>496.2</v>
      </c>
      <c r="W153" s="36">
        <v>515.1</v>
      </c>
      <c r="X153" s="36">
        <v>515.1</v>
      </c>
      <c r="Y153" s="36">
        <v>515.1</v>
      </c>
    </row>
    <row r="154" spans="1:25" ht="90" x14ac:dyDescent="0.2">
      <c r="A154" s="3"/>
      <c r="B154" s="15"/>
      <c r="C154" s="34" t="s">
        <v>493</v>
      </c>
      <c r="D154" s="34" t="s">
        <v>247</v>
      </c>
      <c r="E154" s="37" t="s">
        <v>248</v>
      </c>
      <c r="F154" s="34"/>
      <c r="G154" s="34"/>
      <c r="H154" s="34"/>
      <c r="I154" s="34"/>
      <c r="J154" s="34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6">
        <v>2017.3</v>
      </c>
      <c r="W154" s="36">
        <v>3000.4</v>
      </c>
      <c r="X154" s="36">
        <v>3000.4</v>
      </c>
      <c r="Y154" s="36">
        <v>3000.4</v>
      </c>
    </row>
    <row r="155" spans="1:25" ht="146.25" x14ac:dyDescent="0.2">
      <c r="A155" s="3"/>
      <c r="B155" s="15"/>
      <c r="C155" s="34" t="s">
        <v>494</v>
      </c>
      <c r="D155" s="34" t="s">
        <v>249</v>
      </c>
      <c r="E155" s="37" t="s">
        <v>250</v>
      </c>
      <c r="F155" s="34"/>
      <c r="G155" s="34"/>
      <c r="H155" s="34"/>
      <c r="I155" s="34"/>
      <c r="J155" s="34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6">
        <v>65.8</v>
      </c>
      <c r="W155" s="36">
        <v>83.5</v>
      </c>
      <c r="X155" s="36">
        <v>83.5</v>
      </c>
      <c r="Y155" s="36">
        <v>83.5</v>
      </c>
    </row>
    <row r="156" spans="1:25" ht="180" x14ac:dyDescent="0.2">
      <c r="A156" s="3"/>
      <c r="B156" s="15"/>
      <c r="C156" s="34" t="s">
        <v>495</v>
      </c>
      <c r="D156" s="34" t="s">
        <v>251</v>
      </c>
      <c r="E156" s="37" t="s">
        <v>252</v>
      </c>
      <c r="F156" s="34"/>
      <c r="G156" s="34"/>
      <c r="H156" s="34"/>
      <c r="I156" s="34"/>
      <c r="J156" s="34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6">
        <v>127156.2</v>
      </c>
      <c r="W156" s="36">
        <v>130000.1</v>
      </c>
      <c r="X156" s="36">
        <v>130000.1</v>
      </c>
      <c r="Y156" s="36">
        <v>130000.1</v>
      </c>
    </row>
    <row r="157" spans="1:25" ht="78.75" x14ac:dyDescent="0.2">
      <c r="A157" s="3"/>
      <c r="B157" s="15"/>
      <c r="C157" s="34" t="s">
        <v>496</v>
      </c>
      <c r="D157" s="34" t="s">
        <v>253</v>
      </c>
      <c r="E157" s="37" t="s">
        <v>254</v>
      </c>
      <c r="F157" s="34"/>
      <c r="G157" s="34"/>
      <c r="H157" s="34"/>
      <c r="I157" s="34"/>
      <c r="J157" s="34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6">
        <v>5841.4</v>
      </c>
      <c r="W157" s="36">
        <v>6482.4</v>
      </c>
      <c r="X157" s="36">
        <v>6115.2</v>
      </c>
      <c r="Y157" s="36">
        <v>6757.4</v>
      </c>
    </row>
    <row r="158" spans="1:25" ht="112.5" x14ac:dyDescent="0.2">
      <c r="A158" s="3"/>
      <c r="B158" s="15"/>
      <c r="C158" s="34" t="s">
        <v>497</v>
      </c>
      <c r="D158" s="34" t="s">
        <v>255</v>
      </c>
      <c r="E158" s="37" t="s">
        <v>256</v>
      </c>
      <c r="F158" s="34"/>
      <c r="G158" s="34"/>
      <c r="H158" s="34"/>
      <c r="I158" s="34"/>
      <c r="J158" s="34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6">
        <v>96363</v>
      </c>
      <c r="W158" s="36">
        <v>102654.7</v>
      </c>
      <c r="X158" s="36">
        <v>110876.9</v>
      </c>
      <c r="Y158" s="36">
        <v>110876.9</v>
      </c>
    </row>
    <row r="159" spans="1:25" ht="123.75" x14ac:dyDescent="0.2">
      <c r="A159" s="3"/>
      <c r="B159" s="15"/>
      <c r="C159" s="34" t="s">
        <v>498</v>
      </c>
      <c r="D159" s="34" t="s">
        <v>257</v>
      </c>
      <c r="E159" s="37" t="s">
        <v>258</v>
      </c>
      <c r="F159" s="34"/>
      <c r="G159" s="34"/>
      <c r="H159" s="34"/>
      <c r="I159" s="34"/>
      <c r="J159" s="34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6">
        <v>5438.8</v>
      </c>
      <c r="W159" s="36">
        <v>5438.8</v>
      </c>
      <c r="X159" s="36">
        <v>5438.8</v>
      </c>
      <c r="Y159" s="36">
        <v>5438.8</v>
      </c>
    </row>
    <row r="160" spans="1:25" ht="168.75" x14ac:dyDescent="0.2">
      <c r="A160" s="3"/>
      <c r="B160" s="15"/>
      <c r="C160" s="34" t="s">
        <v>499</v>
      </c>
      <c r="D160" s="34" t="s">
        <v>259</v>
      </c>
      <c r="E160" s="37" t="s">
        <v>260</v>
      </c>
      <c r="F160" s="34"/>
      <c r="G160" s="34"/>
      <c r="H160" s="34"/>
      <c r="I160" s="34"/>
      <c r="J160" s="34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6">
        <v>54735.199999999997</v>
      </c>
      <c r="W160" s="36">
        <v>51501.3</v>
      </c>
      <c r="X160" s="36">
        <v>51501.3</v>
      </c>
      <c r="Y160" s="36">
        <v>51501.3</v>
      </c>
    </row>
    <row r="161" spans="1:25" ht="90" x14ac:dyDescent="0.2">
      <c r="A161" s="3"/>
      <c r="B161" s="15"/>
      <c r="C161" s="34" t="s">
        <v>500</v>
      </c>
      <c r="D161" s="34" t="s">
        <v>261</v>
      </c>
      <c r="E161" s="37" t="s">
        <v>262</v>
      </c>
      <c r="F161" s="34"/>
      <c r="G161" s="34"/>
      <c r="H161" s="34"/>
      <c r="I161" s="34"/>
      <c r="J161" s="34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6">
        <v>953.6</v>
      </c>
      <c r="W161" s="36">
        <v>1042.5</v>
      </c>
      <c r="X161" s="36">
        <v>1042.5</v>
      </c>
      <c r="Y161" s="36">
        <v>1042.5</v>
      </c>
    </row>
    <row r="162" spans="1:25" ht="78.75" x14ac:dyDescent="0.2">
      <c r="A162" s="3"/>
      <c r="B162" s="15"/>
      <c r="C162" s="34" t="s">
        <v>501</v>
      </c>
      <c r="D162" s="34" t="s">
        <v>263</v>
      </c>
      <c r="E162" s="37" t="s">
        <v>264</v>
      </c>
      <c r="F162" s="34"/>
      <c r="G162" s="34"/>
      <c r="H162" s="34"/>
      <c r="I162" s="34"/>
      <c r="J162" s="34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6">
        <v>0</v>
      </c>
      <c r="W162" s="36">
        <v>4100</v>
      </c>
      <c r="X162" s="36">
        <v>4100</v>
      </c>
      <c r="Y162" s="36">
        <v>4100</v>
      </c>
    </row>
    <row r="163" spans="1:25" ht="56.25" x14ac:dyDescent="0.2">
      <c r="A163" s="3"/>
      <c r="B163" s="15"/>
      <c r="C163" s="34" t="s">
        <v>502</v>
      </c>
      <c r="D163" s="34" t="s">
        <v>265</v>
      </c>
      <c r="E163" s="29" t="s">
        <v>266</v>
      </c>
      <c r="F163" s="34"/>
      <c r="G163" s="34"/>
      <c r="H163" s="34"/>
      <c r="I163" s="34"/>
      <c r="J163" s="34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6">
        <v>1412.1</v>
      </c>
      <c r="W163" s="36">
        <v>2114.4</v>
      </c>
      <c r="X163" s="36">
        <v>2114.4</v>
      </c>
      <c r="Y163" s="36">
        <v>2114.4</v>
      </c>
    </row>
    <row r="164" spans="1:25" ht="33.75" x14ac:dyDescent="0.2">
      <c r="A164" s="3"/>
      <c r="B164" s="15"/>
      <c r="C164" s="34" t="s">
        <v>503</v>
      </c>
      <c r="D164" s="34" t="s">
        <v>267</v>
      </c>
      <c r="E164" s="29" t="s">
        <v>268</v>
      </c>
      <c r="F164" s="34"/>
      <c r="G164" s="34"/>
      <c r="H164" s="34"/>
      <c r="I164" s="34"/>
      <c r="J164" s="34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6">
        <v>578</v>
      </c>
      <c r="W164" s="36">
        <v>561.4</v>
      </c>
      <c r="X164" s="36">
        <v>573.5</v>
      </c>
      <c r="Y164" s="36"/>
    </row>
    <row r="165" spans="1:25" ht="45" x14ac:dyDescent="0.2">
      <c r="A165" s="3"/>
      <c r="B165" s="15"/>
      <c r="C165" s="34" t="s">
        <v>504</v>
      </c>
      <c r="D165" s="34" t="s">
        <v>269</v>
      </c>
      <c r="E165" s="29" t="s">
        <v>270</v>
      </c>
      <c r="F165" s="34"/>
      <c r="G165" s="34"/>
      <c r="H165" s="34"/>
      <c r="I165" s="34"/>
      <c r="J165" s="34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6">
        <v>9</v>
      </c>
      <c r="W165" s="36">
        <v>9.6</v>
      </c>
      <c r="X165" s="36">
        <v>76.099999999999994</v>
      </c>
      <c r="Y165" s="36"/>
    </row>
    <row r="166" spans="1:25" ht="22.5" x14ac:dyDescent="0.2">
      <c r="A166" s="3"/>
      <c r="B166" s="20"/>
      <c r="C166" s="34" t="s">
        <v>505</v>
      </c>
      <c r="D166" s="43" t="s">
        <v>319</v>
      </c>
      <c r="E166" s="42" t="s">
        <v>320</v>
      </c>
      <c r="F166" s="34"/>
      <c r="G166" s="34"/>
      <c r="H166" s="34"/>
      <c r="I166" s="34"/>
      <c r="J166" s="34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6">
        <v>351</v>
      </c>
      <c r="W166" s="36">
        <v>0</v>
      </c>
      <c r="X166" s="36">
        <v>0</v>
      </c>
      <c r="Y166" s="36">
        <v>0</v>
      </c>
    </row>
    <row r="167" spans="1:25" s="23" customFormat="1" x14ac:dyDescent="0.2">
      <c r="A167" s="21"/>
      <c r="B167" s="22"/>
      <c r="C167" s="34" t="s">
        <v>506</v>
      </c>
      <c r="D167" s="45" t="s">
        <v>321</v>
      </c>
      <c r="E167" s="46" t="s">
        <v>322</v>
      </c>
      <c r="F167" s="30"/>
      <c r="G167" s="30"/>
      <c r="H167" s="30"/>
      <c r="I167" s="30"/>
      <c r="J167" s="30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3">
        <f>SUM(V168:V171)</f>
        <v>6158.6</v>
      </c>
      <c r="W167" s="36">
        <v>0</v>
      </c>
      <c r="X167" s="36">
        <v>0</v>
      </c>
      <c r="Y167" s="36">
        <v>0</v>
      </c>
    </row>
    <row r="168" spans="1:25" ht="45" x14ac:dyDescent="0.2">
      <c r="A168" s="3"/>
      <c r="B168" s="20"/>
      <c r="C168" s="34" t="s">
        <v>507</v>
      </c>
      <c r="D168" s="43" t="s">
        <v>323</v>
      </c>
      <c r="E168" s="42" t="s">
        <v>324</v>
      </c>
      <c r="F168" s="34"/>
      <c r="G168" s="34"/>
      <c r="H168" s="34"/>
      <c r="I168" s="34"/>
      <c r="J168" s="34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6">
        <v>5796.5</v>
      </c>
      <c r="W168" s="36">
        <v>0</v>
      </c>
      <c r="X168" s="36">
        <v>0</v>
      </c>
      <c r="Y168" s="36">
        <v>0</v>
      </c>
    </row>
    <row r="169" spans="1:25" ht="101.25" x14ac:dyDescent="0.2">
      <c r="A169" s="3"/>
      <c r="B169" s="20"/>
      <c r="C169" s="34" t="s">
        <v>508</v>
      </c>
      <c r="D169" s="43" t="s">
        <v>325</v>
      </c>
      <c r="E169" s="44" t="s">
        <v>326</v>
      </c>
      <c r="F169" s="34"/>
      <c r="G169" s="34"/>
      <c r="H169" s="34"/>
      <c r="I169" s="34"/>
      <c r="J169" s="34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6">
        <v>113.5</v>
      </c>
      <c r="W169" s="36">
        <v>0</v>
      </c>
      <c r="X169" s="36">
        <v>0</v>
      </c>
      <c r="Y169" s="36">
        <v>0</v>
      </c>
    </row>
    <row r="170" spans="1:25" ht="202.5" x14ac:dyDescent="0.2">
      <c r="A170" s="3"/>
      <c r="B170" s="20"/>
      <c r="C170" s="34" t="s">
        <v>509</v>
      </c>
      <c r="D170" s="43" t="s">
        <v>327</v>
      </c>
      <c r="E170" s="44" t="s">
        <v>328</v>
      </c>
      <c r="F170" s="34"/>
      <c r="G170" s="34"/>
      <c r="H170" s="34"/>
      <c r="I170" s="34"/>
      <c r="J170" s="34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6">
        <v>170.8</v>
      </c>
      <c r="W170" s="36">
        <v>0</v>
      </c>
      <c r="X170" s="36">
        <v>0</v>
      </c>
      <c r="Y170" s="36">
        <v>0</v>
      </c>
    </row>
    <row r="171" spans="1:25" ht="112.5" x14ac:dyDescent="0.2">
      <c r="A171" s="3"/>
      <c r="B171" s="20"/>
      <c r="C171" s="34" t="s">
        <v>510</v>
      </c>
      <c r="D171" s="43" t="s">
        <v>329</v>
      </c>
      <c r="E171" s="44" t="s">
        <v>330</v>
      </c>
      <c r="F171" s="34"/>
      <c r="G171" s="34"/>
      <c r="H171" s="34"/>
      <c r="I171" s="34"/>
      <c r="J171" s="34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6">
        <v>77.8</v>
      </c>
      <c r="W171" s="36">
        <v>0</v>
      </c>
      <c r="X171" s="36">
        <v>0</v>
      </c>
      <c r="Y171" s="36">
        <v>0</v>
      </c>
    </row>
    <row r="172" spans="1:25" ht="21" x14ac:dyDescent="0.2">
      <c r="A172" s="3"/>
      <c r="B172" s="20"/>
      <c r="C172" s="34" t="s">
        <v>511</v>
      </c>
      <c r="D172" s="45" t="s">
        <v>331</v>
      </c>
      <c r="E172" s="46" t="s">
        <v>332</v>
      </c>
      <c r="F172" s="34"/>
      <c r="G172" s="34"/>
      <c r="H172" s="34"/>
      <c r="I172" s="34"/>
      <c r="J172" s="34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6">
        <v>30</v>
      </c>
      <c r="W172" s="36">
        <v>0</v>
      </c>
      <c r="X172" s="36">
        <v>0</v>
      </c>
      <c r="Y172" s="36">
        <v>0</v>
      </c>
    </row>
    <row r="173" spans="1:25" ht="45" x14ac:dyDescent="0.2">
      <c r="A173" s="3"/>
      <c r="B173" s="20"/>
      <c r="C173" s="34" t="s">
        <v>512</v>
      </c>
      <c r="D173" s="43" t="s">
        <v>333</v>
      </c>
      <c r="E173" s="42" t="s">
        <v>334</v>
      </c>
      <c r="F173" s="34"/>
      <c r="G173" s="34"/>
      <c r="H173" s="34"/>
      <c r="I173" s="34"/>
      <c r="J173" s="34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6">
        <v>30</v>
      </c>
      <c r="W173" s="36">
        <v>0</v>
      </c>
      <c r="X173" s="36">
        <v>0</v>
      </c>
      <c r="Y173" s="36">
        <v>0</v>
      </c>
    </row>
    <row r="174" spans="1:25" ht="21" x14ac:dyDescent="0.2">
      <c r="A174" s="3"/>
      <c r="B174" s="20"/>
      <c r="C174" s="34" t="s">
        <v>513</v>
      </c>
      <c r="D174" s="45" t="s">
        <v>335</v>
      </c>
      <c r="E174" s="46" t="s">
        <v>336</v>
      </c>
      <c r="F174" s="34"/>
      <c r="G174" s="34"/>
      <c r="H174" s="34"/>
      <c r="I174" s="34"/>
      <c r="J174" s="34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6">
        <v>156.30000000000001</v>
      </c>
      <c r="W174" s="36">
        <v>0</v>
      </c>
      <c r="X174" s="36">
        <v>0</v>
      </c>
      <c r="Y174" s="36">
        <v>0</v>
      </c>
    </row>
    <row r="175" spans="1:25" ht="33.75" x14ac:dyDescent="0.2">
      <c r="A175" s="3"/>
      <c r="B175" s="20"/>
      <c r="C175" s="34" t="s">
        <v>514</v>
      </c>
      <c r="D175" s="43" t="s">
        <v>337</v>
      </c>
      <c r="E175" s="42" t="s">
        <v>338</v>
      </c>
      <c r="F175" s="34"/>
      <c r="G175" s="34"/>
      <c r="H175" s="34"/>
      <c r="I175" s="34"/>
      <c r="J175" s="34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6">
        <v>156.30000000000001</v>
      </c>
      <c r="W175" s="36">
        <v>0</v>
      </c>
      <c r="X175" s="36">
        <v>0</v>
      </c>
      <c r="Y175" s="36">
        <v>0</v>
      </c>
    </row>
    <row r="176" spans="1:25" ht="63" x14ac:dyDescent="0.2">
      <c r="A176" s="3"/>
      <c r="B176" s="20"/>
      <c r="C176" s="34" t="s">
        <v>515</v>
      </c>
      <c r="D176" s="45" t="s">
        <v>339</v>
      </c>
      <c r="E176" s="47" t="s">
        <v>340</v>
      </c>
      <c r="F176" s="34"/>
      <c r="G176" s="34"/>
      <c r="H176" s="34"/>
      <c r="I176" s="34"/>
      <c r="J176" s="34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6">
        <v>775</v>
      </c>
      <c r="W176" s="36">
        <v>0</v>
      </c>
      <c r="X176" s="36">
        <v>0</v>
      </c>
      <c r="Y176" s="36">
        <v>0</v>
      </c>
    </row>
    <row r="177" spans="1:25" ht="22.5" x14ac:dyDescent="0.2">
      <c r="A177" s="3"/>
      <c r="B177" s="20"/>
      <c r="C177" s="34" t="s">
        <v>516</v>
      </c>
      <c r="D177" s="43" t="s">
        <v>341</v>
      </c>
      <c r="E177" s="42" t="s">
        <v>342</v>
      </c>
      <c r="F177" s="34"/>
      <c r="G177" s="34"/>
      <c r="H177" s="34"/>
      <c r="I177" s="34"/>
      <c r="J177" s="34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6">
        <v>775</v>
      </c>
      <c r="W177" s="36">
        <v>0</v>
      </c>
      <c r="X177" s="36">
        <v>0</v>
      </c>
      <c r="Y177" s="36">
        <v>0</v>
      </c>
    </row>
    <row r="178" spans="1:25" ht="42" x14ac:dyDescent="0.2">
      <c r="A178" s="3"/>
      <c r="B178" s="20"/>
      <c r="C178" s="34" t="s">
        <v>517</v>
      </c>
      <c r="D178" s="45" t="s">
        <v>343</v>
      </c>
      <c r="E178" s="46" t="s">
        <v>344</v>
      </c>
      <c r="F178" s="34"/>
      <c r="G178" s="34"/>
      <c r="H178" s="34"/>
      <c r="I178" s="34"/>
      <c r="J178" s="34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6">
        <v>-516.79999999999995</v>
      </c>
      <c r="W178" s="36">
        <v>0</v>
      </c>
      <c r="X178" s="36">
        <v>0</v>
      </c>
      <c r="Y178" s="36">
        <v>0</v>
      </c>
    </row>
    <row r="179" spans="1:25" ht="33.75" x14ac:dyDescent="0.2">
      <c r="A179" s="3"/>
      <c r="B179" s="20"/>
      <c r="C179" s="34" t="s">
        <v>518</v>
      </c>
      <c r="D179" s="43" t="s">
        <v>345</v>
      </c>
      <c r="E179" s="42" t="s">
        <v>346</v>
      </c>
      <c r="F179" s="34"/>
      <c r="G179" s="34"/>
      <c r="H179" s="34"/>
      <c r="I179" s="34"/>
      <c r="J179" s="34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6">
        <v>-516.79999999999995</v>
      </c>
      <c r="W179" s="36">
        <v>0</v>
      </c>
      <c r="X179" s="36">
        <v>0</v>
      </c>
      <c r="Y179" s="36">
        <v>0</v>
      </c>
    </row>
    <row r="180" spans="1:25" x14ac:dyDescent="0.2">
      <c r="A180" s="4"/>
      <c r="B180" s="5"/>
      <c r="C180" s="56"/>
      <c r="D180" s="6" t="s">
        <v>271</v>
      </c>
      <c r="E180" s="7"/>
      <c r="F180" s="6"/>
      <c r="G180" s="6"/>
      <c r="H180" s="6"/>
      <c r="I180" s="6"/>
      <c r="J180" s="6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9">
        <f>V115+V10</f>
        <v>3002158.0999999996</v>
      </c>
      <c r="W180" s="10">
        <v>2514083.6</v>
      </c>
      <c r="X180" s="10">
        <v>2510307</v>
      </c>
      <c r="Y180" s="10">
        <v>2531686.3999999999</v>
      </c>
    </row>
  </sheetData>
  <mergeCells count="24">
    <mergeCell ref="C4:Y4"/>
    <mergeCell ref="L7:L8"/>
    <mergeCell ref="I7:I8"/>
    <mergeCell ref="B7:B8"/>
    <mergeCell ref="V7:V8"/>
    <mergeCell ref="C7:C8"/>
    <mergeCell ref="D7:D8"/>
    <mergeCell ref="E7:E8"/>
    <mergeCell ref="X1:Y1"/>
    <mergeCell ref="X2:Y2"/>
    <mergeCell ref="M7:M8"/>
    <mergeCell ref="F7:F8"/>
    <mergeCell ref="H7:H8"/>
    <mergeCell ref="Y7:Y8"/>
    <mergeCell ref="W7:W8"/>
    <mergeCell ref="X7:X8"/>
    <mergeCell ref="A3:Y3"/>
    <mergeCell ref="A6:Y6"/>
    <mergeCell ref="N7:N8"/>
    <mergeCell ref="O7:O8"/>
    <mergeCell ref="G7:G8"/>
    <mergeCell ref="J7:J8"/>
    <mergeCell ref="K7:K8"/>
    <mergeCell ref="P7:P8"/>
  </mergeCells>
  <pageMargins left="0.59055118110236227" right="0.39370078740157483" top="0.39370078740157483" bottom="0.39370078740157483" header="0.51181102362204722" footer="0.51181102362204722"/>
  <pageSetup paperSize="9" scale="86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доходов</vt:lpstr>
      <vt:lpstr>'Роспись доходов'!LAST_CELL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49fonta</dc:creator>
  <dc:description>POI HSSF rep:2.51.0.102</dc:description>
  <cp:lastModifiedBy>user</cp:lastModifiedBy>
  <cp:lastPrinted>2020-11-10T09:49:04Z</cp:lastPrinted>
  <dcterms:created xsi:type="dcterms:W3CDTF">2020-11-10T07:15:11Z</dcterms:created>
  <dcterms:modified xsi:type="dcterms:W3CDTF">2020-11-11T05:39:26Z</dcterms:modified>
</cp:coreProperties>
</file>