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20" windowWidth="18060" windowHeight="6750"/>
  </bookViews>
  <sheets>
    <sheet name="Лист1" sheetId="1" r:id="rId1"/>
  </sheets>
  <calcPr calcId="144525"/>
</workbook>
</file>

<file path=xl/calcChain.xml><?xml version="1.0" encoding="utf-8"?>
<calcChain xmlns="http://schemas.openxmlformats.org/spreadsheetml/2006/main">
  <c r="BZ20" i="1" l="1"/>
  <c r="AG20" i="1"/>
  <c r="CH13" i="1" l="1"/>
  <c r="CH14" i="1"/>
  <c r="CH15" i="1"/>
  <c r="CH18" i="1"/>
  <c r="CH19" i="1"/>
  <c r="CH20" i="1"/>
  <c r="CH21" i="1"/>
  <c r="CH22" i="1"/>
  <c r="CH23" i="1"/>
  <c r="CH24" i="1"/>
  <c r="CH25" i="1"/>
  <c r="CH26" i="1"/>
  <c r="CH27" i="1"/>
  <c r="CH28" i="1"/>
  <c r="CH29" i="1"/>
  <c r="CH30" i="1"/>
  <c r="CH31" i="1"/>
  <c r="CH32" i="1"/>
  <c r="CH33" i="1"/>
  <c r="CH34" i="1"/>
  <c r="CH35" i="1"/>
  <c r="CH36" i="1"/>
  <c r="CH37" i="1"/>
  <c r="CH38" i="1"/>
  <c r="CH39" i="1"/>
  <c r="CH41" i="1"/>
  <c r="CH42" i="1"/>
  <c r="CH43" i="1"/>
  <c r="CH44" i="1"/>
  <c r="CH45" i="1"/>
  <c r="CH46" i="1"/>
  <c r="CH47" i="1"/>
  <c r="CH48" i="1"/>
  <c r="CH49" i="1"/>
  <c r="CH50" i="1"/>
  <c r="CH53" i="1"/>
  <c r="CH55" i="1"/>
  <c r="CH58" i="1"/>
  <c r="CH59" i="1"/>
  <c r="CH61" i="1"/>
  <c r="CH62" i="1"/>
  <c r="CH63" i="1"/>
  <c r="CH64" i="1"/>
  <c r="CH65" i="1"/>
  <c r="CH66" i="1"/>
  <c r="CH67" i="1"/>
  <c r="CH68" i="1"/>
  <c r="CH69" i="1"/>
  <c r="CH70" i="1"/>
  <c r="CH72" i="1"/>
  <c r="CH73" i="1"/>
  <c r="CH74" i="1"/>
  <c r="CH75" i="1"/>
  <c r="CG13" i="1"/>
  <c r="CG14" i="1"/>
  <c r="CG15" i="1"/>
  <c r="CG18" i="1"/>
  <c r="CG19" i="1"/>
  <c r="CG20" i="1"/>
  <c r="CG21" i="1"/>
  <c r="CG22" i="1"/>
  <c r="CG23" i="1"/>
  <c r="CG24" i="1"/>
  <c r="CG25" i="1"/>
  <c r="CG26" i="1"/>
  <c r="CG27" i="1"/>
  <c r="CG28" i="1"/>
  <c r="CG29" i="1"/>
  <c r="CG30" i="1"/>
  <c r="CG31" i="1"/>
  <c r="CG32" i="1"/>
  <c r="CG33" i="1"/>
  <c r="CG34" i="1"/>
  <c r="CG35" i="1"/>
  <c r="CG36" i="1"/>
  <c r="CG37" i="1"/>
  <c r="CG38" i="1"/>
  <c r="CG39" i="1"/>
  <c r="CG41" i="1"/>
  <c r="CG42" i="1"/>
  <c r="CG43" i="1"/>
  <c r="CG44" i="1"/>
  <c r="CG45" i="1"/>
  <c r="CG46" i="1"/>
  <c r="CG47" i="1"/>
  <c r="CG48" i="1"/>
  <c r="CG49" i="1"/>
  <c r="CG50" i="1"/>
  <c r="CG53" i="1"/>
  <c r="CG55" i="1"/>
  <c r="CG58" i="1"/>
  <c r="CG59" i="1"/>
  <c r="CG61" i="1"/>
  <c r="CG62" i="1"/>
  <c r="CG63" i="1"/>
  <c r="CG64" i="1"/>
  <c r="CG65" i="1"/>
  <c r="CG66" i="1"/>
  <c r="CG67" i="1"/>
  <c r="CG68" i="1"/>
  <c r="CG69" i="1"/>
  <c r="CG70" i="1"/>
  <c r="CG72" i="1"/>
  <c r="CG73" i="1"/>
  <c r="CG74" i="1"/>
  <c r="CG75" i="1"/>
  <c r="CF13" i="1"/>
  <c r="CF14" i="1"/>
  <c r="CF15" i="1"/>
  <c r="CF18" i="1"/>
  <c r="CF19" i="1"/>
  <c r="CF20" i="1"/>
  <c r="CF21" i="1"/>
  <c r="CF22" i="1"/>
  <c r="CF23" i="1"/>
  <c r="CF24" i="1"/>
  <c r="CF25" i="1"/>
  <c r="CF26" i="1"/>
  <c r="CF27" i="1"/>
  <c r="CF28" i="1"/>
  <c r="CF29" i="1"/>
  <c r="CF30" i="1"/>
  <c r="CF31" i="1"/>
  <c r="CF32" i="1"/>
  <c r="CF33" i="1"/>
  <c r="CF34" i="1"/>
  <c r="CF35" i="1"/>
  <c r="CF36" i="1"/>
  <c r="CF37" i="1"/>
  <c r="CF38" i="1"/>
  <c r="CF39" i="1"/>
  <c r="CF41" i="1"/>
  <c r="CF42" i="1"/>
  <c r="CF43" i="1"/>
  <c r="CF44" i="1"/>
  <c r="CF45" i="1"/>
  <c r="CF46" i="1"/>
  <c r="CF47" i="1"/>
  <c r="CF48" i="1"/>
  <c r="CF49" i="1"/>
  <c r="CF50" i="1"/>
  <c r="CF53" i="1"/>
  <c r="CF55" i="1"/>
  <c r="CF58" i="1"/>
  <c r="CF59" i="1"/>
  <c r="CF61" i="1"/>
  <c r="CF62" i="1"/>
  <c r="CF63" i="1"/>
  <c r="CF64" i="1"/>
  <c r="CF65" i="1"/>
  <c r="CF66" i="1"/>
  <c r="CF67" i="1"/>
  <c r="CF68" i="1"/>
  <c r="CF69" i="1"/>
  <c r="CF70" i="1"/>
  <c r="CF72" i="1"/>
  <c r="CF73" i="1"/>
  <c r="CF74" i="1"/>
  <c r="CF75" i="1"/>
  <c r="CE13" i="1"/>
  <c r="CE14" i="1"/>
  <c r="CE15" i="1"/>
  <c r="CE18" i="1"/>
  <c r="CE19" i="1"/>
  <c r="CE20" i="1"/>
  <c r="CE21" i="1"/>
  <c r="CE22" i="1"/>
  <c r="CE23" i="1"/>
  <c r="CE24" i="1"/>
  <c r="CE25" i="1"/>
  <c r="CE26" i="1"/>
  <c r="CE27" i="1"/>
  <c r="CE28" i="1"/>
  <c r="CE29" i="1"/>
  <c r="CE30" i="1"/>
  <c r="CE31" i="1"/>
  <c r="CE32" i="1"/>
  <c r="CE33" i="1"/>
  <c r="CE34" i="1"/>
  <c r="CE35" i="1"/>
  <c r="CE36" i="1"/>
  <c r="CE37" i="1"/>
  <c r="CE38" i="1"/>
  <c r="CE39" i="1"/>
  <c r="CE41" i="1"/>
  <c r="CE42" i="1"/>
  <c r="CE43" i="1"/>
  <c r="CE44" i="1"/>
  <c r="CE45" i="1"/>
  <c r="CE46" i="1"/>
  <c r="CE47" i="1"/>
  <c r="CE48" i="1"/>
  <c r="CE49" i="1"/>
  <c r="CE50" i="1"/>
  <c r="CE53" i="1"/>
  <c r="CE55" i="1"/>
  <c r="CE58" i="1"/>
  <c r="CE59" i="1"/>
  <c r="CE61" i="1"/>
  <c r="CE62" i="1"/>
  <c r="CE63" i="1"/>
  <c r="CE64" i="1"/>
  <c r="CE65" i="1"/>
  <c r="CE66" i="1"/>
  <c r="CE67" i="1"/>
  <c r="CE68" i="1"/>
  <c r="CE69" i="1"/>
  <c r="CE70" i="1"/>
  <c r="CE72" i="1"/>
  <c r="CE73" i="1"/>
  <c r="CE74" i="1"/>
  <c r="CE75" i="1"/>
  <c r="CD18" i="1"/>
  <c r="CC40" i="1"/>
  <c r="CH40" i="1" s="1"/>
  <c r="BZ12" i="1"/>
  <c r="CE12" i="1" s="1"/>
  <c r="CA12" i="1"/>
  <c r="CA11" i="1" s="1"/>
  <c r="CB12" i="1"/>
  <c r="CG12" i="1" s="1"/>
  <c r="CC12" i="1"/>
  <c r="CH12" i="1" s="1"/>
  <c r="AO13" i="1"/>
  <c r="AO14" i="1"/>
  <c r="AO15" i="1"/>
  <c r="AO18" i="1"/>
  <c r="AO19" i="1"/>
  <c r="AO20" i="1"/>
  <c r="AO21" i="1"/>
  <c r="AO22" i="1"/>
  <c r="AO23" i="1"/>
  <c r="AO24" i="1"/>
  <c r="AO25" i="1"/>
  <c r="AO26" i="1"/>
  <c r="AO27" i="1"/>
  <c r="AO28" i="1"/>
  <c r="AO29" i="1"/>
  <c r="AO30" i="1"/>
  <c r="AO31" i="1"/>
  <c r="AO32" i="1"/>
  <c r="AO33" i="1"/>
  <c r="AO34" i="1"/>
  <c r="AO35" i="1"/>
  <c r="AO36" i="1"/>
  <c r="AO37" i="1"/>
  <c r="AO38" i="1"/>
  <c r="AO39" i="1"/>
  <c r="AO41" i="1"/>
  <c r="AO42" i="1"/>
  <c r="AO43" i="1"/>
  <c r="AO44" i="1"/>
  <c r="AO45" i="1"/>
  <c r="AO46" i="1"/>
  <c r="AO47" i="1"/>
  <c r="AO48" i="1"/>
  <c r="AO49" i="1"/>
  <c r="AO50" i="1"/>
  <c r="AO53" i="1"/>
  <c r="AO55" i="1"/>
  <c r="AO58" i="1"/>
  <c r="AO59" i="1"/>
  <c r="AO61" i="1"/>
  <c r="AO62" i="1"/>
  <c r="AO63" i="1"/>
  <c r="AO64" i="1"/>
  <c r="AO65" i="1"/>
  <c r="AO66" i="1"/>
  <c r="AO67" i="1"/>
  <c r="AO68" i="1"/>
  <c r="AO69" i="1"/>
  <c r="AO70" i="1"/>
  <c r="AO72" i="1"/>
  <c r="AO73" i="1"/>
  <c r="AO74" i="1"/>
  <c r="AO75" i="1"/>
  <c r="AM13" i="1"/>
  <c r="AM14" i="1"/>
  <c r="AM15" i="1"/>
  <c r="AM18" i="1"/>
  <c r="AM19" i="1"/>
  <c r="AM20" i="1"/>
  <c r="AM21" i="1"/>
  <c r="AM22" i="1"/>
  <c r="AM23" i="1"/>
  <c r="AM24" i="1"/>
  <c r="AM25" i="1"/>
  <c r="AM26" i="1"/>
  <c r="AM27" i="1"/>
  <c r="AM28" i="1"/>
  <c r="AM29" i="1"/>
  <c r="AM30" i="1"/>
  <c r="AM31" i="1"/>
  <c r="AM32" i="1"/>
  <c r="AM33" i="1"/>
  <c r="AM34" i="1"/>
  <c r="AM35" i="1"/>
  <c r="AM36" i="1"/>
  <c r="AM37" i="1"/>
  <c r="AM38" i="1"/>
  <c r="AM39" i="1"/>
  <c r="AM41" i="1"/>
  <c r="AM42" i="1"/>
  <c r="AM43" i="1"/>
  <c r="AM44" i="1"/>
  <c r="AM45" i="1"/>
  <c r="AM46" i="1"/>
  <c r="AM47" i="1"/>
  <c r="AM48" i="1"/>
  <c r="AM49" i="1"/>
  <c r="AM50" i="1"/>
  <c r="AM53" i="1"/>
  <c r="AM55" i="1"/>
  <c r="AM58" i="1"/>
  <c r="AM59" i="1"/>
  <c r="AM61" i="1"/>
  <c r="AM62" i="1"/>
  <c r="AM63" i="1"/>
  <c r="AM64" i="1"/>
  <c r="AM65" i="1"/>
  <c r="AM66" i="1"/>
  <c r="AM67" i="1"/>
  <c r="AM68" i="1"/>
  <c r="AM69" i="1"/>
  <c r="AM70" i="1"/>
  <c r="AM72" i="1"/>
  <c r="AM73" i="1"/>
  <c r="AM74" i="1"/>
  <c r="AM75" i="1"/>
  <c r="AL13" i="1"/>
  <c r="AL14" i="1"/>
  <c r="AL15" i="1"/>
  <c r="AL18" i="1"/>
  <c r="AL19" i="1"/>
  <c r="AL20" i="1"/>
  <c r="AL21" i="1"/>
  <c r="AL22" i="1"/>
  <c r="AL23" i="1"/>
  <c r="AL24" i="1"/>
  <c r="AL25" i="1"/>
  <c r="AL26" i="1"/>
  <c r="AL27" i="1"/>
  <c r="AL28" i="1"/>
  <c r="AL29" i="1"/>
  <c r="AL30" i="1"/>
  <c r="AL31" i="1"/>
  <c r="AL32" i="1"/>
  <c r="AL33" i="1"/>
  <c r="AL34" i="1"/>
  <c r="AL35" i="1"/>
  <c r="AL36" i="1"/>
  <c r="AL37" i="1"/>
  <c r="AL38" i="1"/>
  <c r="AL39" i="1"/>
  <c r="AL41" i="1"/>
  <c r="AL42" i="1"/>
  <c r="AL43" i="1"/>
  <c r="AL44" i="1"/>
  <c r="AL45" i="1"/>
  <c r="AL46" i="1"/>
  <c r="AL47" i="1"/>
  <c r="AL48" i="1"/>
  <c r="AL49" i="1"/>
  <c r="AL50" i="1"/>
  <c r="AL53" i="1"/>
  <c r="AL55" i="1"/>
  <c r="AL58" i="1"/>
  <c r="AL59" i="1"/>
  <c r="AL61" i="1"/>
  <c r="AL62" i="1"/>
  <c r="AL63" i="1"/>
  <c r="AL64" i="1"/>
  <c r="AL65" i="1"/>
  <c r="AL66" i="1"/>
  <c r="AL67" i="1"/>
  <c r="AL68" i="1"/>
  <c r="AL69" i="1"/>
  <c r="AL70" i="1"/>
  <c r="AL72" i="1"/>
  <c r="AL73" i="1"/>
  <c r="AL74" i="1"/>
  <c r="AL75" i="1"/>
  <c r="AK18" i="1"/>
  <c r="CF11" i="1" l="1"/>
  <c r="CB11" i="1"/>
  <c r="CF12" i="1"/>
  <c r="CC11" i="1"/>
  <c r="BZ11" i="1"/>
  <c r="BY75" i="1"/>
  <c r="CD75" i="1" s="1"/>
  <c r="BY74" i="1"/>
  <c r="CD74" i="1" s="1"/>
  <c r="BY73" i="1"/>
  <c r="CD73" i="1" s="1"/>
  <c r="BY72" i="1"/>
  <c r="CD72" i="1" s="1"/>
  <c r="CC71" i="1"/>
  <c r="CH71" i="1" s="1"/>
  <c r="CB71" i="1"/>
  <c r="CG71" i="1" s="1"/>
  <c r="CA71" i="1"/>
  <c r="CF71" i="1" s="1"/>
  <c r="BZ71" i="1"/>
  <c r="CE71" i="1" s="1"/>
  <c r="BY71" i="1"/>
  <c r="CD71" i="1" s="1"/>
  <c r="BY70" i="1"/>
  <c r="CD70" i="1" s="1"/>
  <c r="BY69" i="1"/>
  <c r="CD69" i="1" s="1"/>
  <c r="BY68" i="1"/>
  <c r="CD68" i="1" s="1"/>
  <c r="BY67" i="1"/>
  <c r="CD67" i="1" s="1"/>
  <c r="BY66" i="1"/>
  <c r="CD66" i="1" s="1"/>
  <c r="BY65" i="1"/>
  <c r="CD65" i="1" s="1"/>
  <c r="BY64" i="1"/>
  <c r="CD64" i="1" s="1"/>
  <c r="BY63" i="1"/>
  <c r="CD63" i="1" s="1"/>
  <c r="BY62" i="1"/>
  <c r="CD62" i="1" s="1"/>
  <c r="BY61" i="1"/>
  <c r="CC60" i="1"/>
  <c r="CH60" i="1" s="1"/>
  <c r="CB60" i="1"/>
  <c r="CG60" i="1" s="1"/>
  <c r="CA60" i="1"/>
  <c r="CF60" i="1" s="1"/>
  <c r="BZ60" i="1"/>
  <c r="CE60" i="1" s="1"/>
  <c r="BY59" i="1"/>
  <c r="CD59" i="1" s="1"/>
  <c r="BY58" i="1"/>
  <c r="CD58" i="1" s="1"/>
  <c r="CC57" i="1"/>
  <c r="CB57" i="1"/>
  <c r="CG57" i="1" s="1"/>
  <c r="CA57" i="1"/>
  <c r="BZ57" i="1"/>
  <c r="CE57" i="1" s="1"/>
  <c r="BY57" i="1"/>
  <c r="CD57" i="1" s="1"/>
  <c r="CB56" i="1"/>
  <c r="CG56" i="1" s="1"/>
  <c r="BZ56" i="1"/>
  <c r="CE56" i="1" s="1"/>
  <c r="BY55" i="1"/>
  <c r="CC54" i="1"/>
  <c r="CH54" i="1" s="1"/>
  <c r="CB54" i="1"/>
  <c r="CG54" i="1" s="1"/>
  <c r="CA54" i="1"/>
  <c r="CF54" i="1" s="1"/>
  <c r="BZ54" i="1"/>
  <c r="CE54" i="1" s="1"/>
  <c r="BY53" i="1"/>
  <c r="CC52" i="1"/>
  <c r="CB52" i="1"/>
  <c r="CA52" i="1"/>
  <c r="CF52" i="1" s="1"/>
  <c r="BZ52" i="1"/>
  <c r="CA51" i="1"/>
  <c r="CF51" i="1" s="1"/>
  <c r="BY50" i="1"/>
  <c r="CD50" i="1" s="1"/>
  <c r="BY49" i="1"/>
  <c r="CD49" i="1" s="1"/>
  <c r="BY48" i="1"/>
  <c r="CD48" i="1" s="1"/>
  <c r="BY47" i="1"/>
  <c r="CD47" i="1" s="1"/>
  <c r="BY46" i="1"/>
  <c r="CD46" i="1" s="1"/>
  <c r="BY45" i="1"/>
  <c r="CD45" i="1" s="1"/>
  <c r="BY44" i="1"/>
  <c r="CD44" i="1" s="1"/>
  <c r="BY43" i="1"/>
  <c r="CD43" i="1" s="1"/>
  <c r="BY42" i="1"/>
  <c r="CD42" i="1" s="1"/>
  <c r="BY41" i="1"/>
  <c r="CB40" i="1"/>
  <c r="CG40" i="1" s="1"/>
  <c r="CA40" i="1"/>
  <c r="CF40" i="1" s="1"/>
  <c r="BZ40" i="1"/>
  <c r="CE40" i="1" s="1"/>
  <c r="BY39" i="1"/>
  <c r="CD39" i="1" s="1"/>
  <c r="BY38" i="1"/>
  <c r="CD38" i="1" s="1"/>
  <c r="BY37" i="1"/>
  <c r="CD37" i="1" s="1"/>
  <c r="BY36" i="1"/>
  <c r="CD36" i="1" s="1"/>
  <c r="BY35" i="1"/>
  <c r="CD35" i="1" s="1"/>
  <c r="BY34" i="1"/>
  <c r="CD34" i="1" s="1"/>
  <c r="BY33" i="1"/>
  <c r="CD33" i="1" s="1"/>
  <c r="BY32" i="1"/>
  <c r="CD32" i="1" s="1"/>
  <c r="BY31" i="1"/>
  <c r="CD31" i="1" s="1"/>
  <c r="BY30" i="1"/>
  <c r="CD30" i="1" s="1"/>
  <c r="BY29" i="1"/>
  <c r="CD29" i="1" s="1"/>
  <c r="BY28" i="1"/>
  <c r="CD28" i="1" s="1"/>
  <c r="BY27" i="1"/>
  <c r="CD27" i="1" s="1"/>
  <c r="BY26" i="1"/>
  <c r="CD26" i="1" s="1"/>
  <c r="BY25" i="1"/>
  <c r="CD25" i="1" s="1"/>
  <c r="BY24" i="1"/>
  <c r="CD24" i="1" s="1"/>
  <c r="BY23" i="1"/>
  <c r="CD23" i="1" s="1"/>
  <c r="BY22" i="1"/>
  <c r="CD22" i="1" s="1"/>
  <c r="BY21" i="1"/>
  <c r="CD21" i="1" s="1"/>
  <c r="BY20" i="1"/>
  <c r="CD20" i="1" s="1"/>
  <c r="BY19" i="1"/>
  <c r="CD19" i="1" s="1"/>
  <c r="BY15" i="1"/>
  <c r="CD15" i="1" s="1"/>
  <c r="BY14" i="1"/>
  <c r="CD14" i="1" s="1"/>
  <c r="BY13" i="1"/>
  <c r="CD13" i="1" s="1"/>
  <c r="BZ51" i="1" l="1"/>
  <c r="CE51" i="1" s="1"/>
  <c r="CE52" i="1"/>
  <c r="CB51" i="1"/>
  <c r="CG51" i="1" s="1"/>
  <c r="CG52" i="1"/>
  <c r="BY52" i="1"/>
  <c r="CD52" i="1" s="1"/>
  <c r="CD53" i="1"/>
  <c r="CA56" i="1"/>
  <c r="CF56" i="1" s="1"/>
  <c r="CF57" i="1"/>
  <c r="CC56" i="1"/>
  <c r="CH56" i="1" s="1"/>
  <c r="CH57" i="1"/>
  <c r="CA10" i="1"/>
  <c r="BY40" i="1"/>
  <c r="CD40" i="1" s="1"/>
  <c r="CD41" i="1"/>
  <c r="CH52" i="1"/>
  <c r="CC51" i="1"/>
  <c r="CH51" i="1" s="1"/>
  <c r="BY54" i="1"/>
  <c r="CD54" i="1" s="1"/>
  <c r="CD55" i="1"/>
  <c r="BY60" i="1"/>
  <c r="CD60" i="1" s="1"/>
  <c r="CD61" i="1"/>
  <c r="CH11" i="1"/>
  <c r="CC10" i="1"/>
  <c r="CB10" i="1"/>
  <c r="CG11" i="1"/>
  <c r="CE11" i="1"/>
  <c r="BZ10" i="1"/>
  <c r="BY12" i="1"/>
  <c r="BY51" i="1"/>
  <c r="CD51" i="1" s="1"/>
  <c r="BY56" i="1"/>
  <c r="CD56" i="1" s="1"/>
  <c r="CG10" i="1" l="1"/>
  <c r="CB76" i="1"/>
  <c r="CH10" i="1"/>
  <c r="CC76" i="1"/>
  <c r="CF10" i="1"/>
  <c r="CA76" i="1"/>
  <c r="CE10" i="1"/>
  <c r="BZ76" i="1"/>
  <c r="BY11" i="1"/>
  <c r="CD11" i="1" s="1"/>
  <c r="CD12" i="1"/>
  <c r="BT75" i="1"/>
  <c r="BT74" i="1"/>
  <c r="BT73" i="1"/>
  <c r="BT72" i="1"/>
  <c r="BT71" i="1" s="1"/>
  <c r="BX71" i="1"/>
  <c r="BW71" i="1"/>
  <c r="BV71" i="1"/>
  <c r="BU71" i="1"/>
  <c r="BT70" i="1"/>
  <c r="BT69" i="1"/>
  <c r="BT68" i="1"/>
  <c r="BT67" i="1"/>
  <c r="BT66" i="1"/>
  <c r="BT65" i="1"/>
  <c r="BT64" i="1"/>
  <c r="BT63" i="1"/>
  <c r="BT62" i="1"/>
  <c r="BT61" i="1"/>
  <c r="BX60" i="1"/>
  <c r="BW60" i="1"/>
  <c r="BV60" i="1"/>
  <c r="BU60" i="1"/>
  <c r="BT59" i="1"/>
  <c r="BT58" i="1"/>
  <c r="BX57" i="1"/>
  <c r="BX56" i="1" s="1"/>
  <c r="BW57" i="1"/>
  <c r="BV57" i="1"/>
  <c r="BV56" i="1" s="1"/>
  <c r="BU57" i="1"/>
  <c r="BT57" i="1"/>
  <c r="BW56" i="1"/>
  <c r="BU56" i="1"/>
  <c r="BT55" i="1"/>
  <c r="BT54" i="1" s="1"/>
  <c r="BX54" i="1"/>
  <c r="BX51" i="1" s="1"/>
  <c r="BW54" i="1"/>
  <c r="BV54" i="1"/>
  <c r="BU54" i="1"/>
  <c r="BT53" i="1"/>
  <c r="BT52" i="1" s="1"/>
  <c r="BT51" i="1" s="1"/>
  <c r="BX52" i="1"/>
  <c r="BW52" i="1"/>
  <c r="BW51" i="1" s="1"/>
  <c r="BV52" i="1"/>
  <c r="BU52" i="1"/>
  <c r="BU51" i="1" s="1"/>
  <c r="BV51" i="1"/>
  <c r="BT50" i="1"/>
  <c r="BT49" i="1"/>
  <c r="BT48" i="1"/>
  <c r="BT47" i="1"/>
  <c r="BT46" i="1"/>
  <c r="BT45" i="1"/>
  <c r="BT44" i="1"/>
  <c r="BT43" i="1"/>
  <c r="BT42" i="1"/>
  <c r="BT41" i="1"/>
  <c r="BT40" i="1" s="1"/>
  <c r="BX40" i="1"/>
  <c r="BW40" i="1"/>
  <c r="BV40" i="1"/>
  <c r="BU40" i="1"/>
  <c r="BT39" i="1"/>
  <c r="BT38" i="1"/>
  <c r="BX37" i="1"/>
  <c r="BT37" i="1" s="1"/>
  <c r="BT36" i="1"/>
  <c r="BT35" i="1"/>
  <c r="BT34" i="1"/>
  <c r="BT33" i="1"/>
  <c r="BT32" i="1"/>
  <c r="BT31" i="1"/>
  <c r="BT30" i="1"/>
  <c r="BT29" i="1"/>
  <c r="BT28" i="1"/>
  <c r="BT27" i="1"/>
  <c r="BT26" i="1"/>
  <c r="BT25" i="1"/>
  <c r="BT24" i="1"/>
  <c r="BT23" i="1"/>
  <c r="BT22" i="1"/>
  <c r="BT21" i="1"/>
  <c r="BT20" i="1"/>
  <c r="BT19" i="1"/>
  <c r="BT15" i="1"/>
  <c r="BT14" i="1"/>
  <c r="BT13" i="1"/>
  <c r="BX12" i="1"/>
  <c r="BX11" i="1" s="1"/>
  <c r="BW12" i="1"/>
  <c r="BW11" i="1" s="1"/>
  <c r="BV12" i="1"/>
  <c r="BV11" i="1" s="1"/>
  <c r="BU12" i="1"/>
  <c r="BU11" i="1" s="1"/>
  <c r="BY10" i="1" l="1"/>
  <c r="BY76" i="1" s="1"/>
  <c r="BT60" i="1"/>
  <c r="CA77" i="1"/>
  <c r="CF77" i="1" s="1"/>
  <c r="CF76" i="1"/>
  <c r="CC77" i="1"/>
  <c r="CH77" i="1" s="1"/>
  <c r="CH76" i="1"/>
  <c r="CB77" i="1"/>
  <c r="CG77" i="1" s="1"/>
  <c r="CG76" i="1"/>
  <c r="BW10" i="1"/>
  <c r="BW76" i="1" s="1"/>
  <c r="BW77" i="1" s="1"/>
  <c r="BT56" i="1"/>
  <c r="CD10" i="1"/>
  <c r="BZ77" i="1"/>
  <c r="CE77" i="1" s="1"/>
  <c r="CE76" i="1"/>
  <c r="BU10" i="1"/>
  <c r="BU76" i="1" s="1"/>
  <c r="BU77" i="1" s="1"/>
  <c r="BV10" i="1"/>
  <c r="BV76" i="1" s="1"/>
  <c r="BV77" i="1" s="1"/>
  <c r="BX10" i="1"/>
  <c r="BX76" i="1" s="1"/>
  <c r="BX77" i="1" s="1"/>
  <c r="BT12" i="1"/>
  <c r="BT11" i="1" s="1"/>
  <c r="BT10" i="1" s="1"/>
  <c r="BT76" i="1" s="1"/>
  <c r="BT77" i="1" s="1"/>
  <c r="AA43" i="1"/>
  <c r="AA50" i="1"/>
  <c r="BY77" i="1" l="1"/>
  <c r="CD77" i="1" s="1"/>
  <c r="CD76" i="1"/>
  <c r="AA75" i="1"/>
  <c r="BF12" i="1" l="1"/>
  <c r="BF11" i="1" s="1"/>
  <c r="BG12" i="1"/>
  <c r="BG11" i="1" s="1"/>
  <c r="BH12" i="1"/>
  <c r="BH11" i="1" s="1"/>
  <c r="BI12" i="1"/>
  <c r="BI11" i="1" s="1"/>
  <c r="BK12" i="1"/>
  <c r="BK11" i="1" s="1"/>
  <c r="BL12" i="1"/>
  <c r="BL11" i="1" s="1"/>
  <c r="BM12" i="1"/>
  <c r="BM11" i="1" s="1"/>
  <c r="BN12" i="1"/>
  <c r="BN11" i="1" s="1"/>
  <c r="BP12" i="1"/>
  <c r="BP11" i="1" s="1"/>
  <c r="BQ12" i="1"/>
  <c r="BQ11" i="1" s="1"/>
  <c r="BR12" i="1"/>
  <c r="BR11" i="1" s="1"/>
  <c r="BS12" i="1"/>
  <c r="BS11" i="1"/>
  <c r="V18" i="1" l="1"/>
  <c r="AZ18" i="1"/>
  <c r="AE37" i="1" l="1"/>
  <c r="BO75" i="1"/>
  <c r="BO74" i="1"/>
  <c r="BJ75" i="1"/>
  <c r="BJ74" i="1"/>
  <c r="BE75" i="1"/>
  <c r="BE74" i="1"/>
  <c r="AF75" i="1"/>
  <c r="AK75" i="1" s="1"/>
  <c r="AF74" i="1"/>
  <c r="AK74" i="1" s="1"/>
  <c r="AA74" i="1"/>
  <c r="W52" i="1"/>
  <c r="X52" i="1"/>
  <c r="Y52" i="1"/>
  <c r="Z52" i="1"/>
  <c r="AB52" i="1"/>
  <c r="AC52" i="1"/>
  <c r="AD52" i="1"/>
  <c r="AE52" i="1"/>
  <c r="AG52" i="1"/>
  <c r="AL52" i="1" s="1"/>
  <c r="AH52" i="1"/>
  <c r="AM52" i="1" s="1"/>
  <c r="AI52" i="1"/>
  <c r="AJ52" i="1"/>
  <c r="AO52" i="1" s="1"/>
  <c r="AN52" i="1"/>
  <c r="AR52" i="1"/>
  <c r="AS52" i="1"/>
  <c r="AT52" i="1"/>
  <c r="AU52" i="1"/>
  <c r="AV52" i="1"/>
  <c r="AW52" i="1"/>
  <c r="AX52" i="1"/>
  <c r="AY52" i="1"/>
  <c r="BA52" i="1"/>
  <c r="BB52" i="1"/>
  <c r="BC52" i="1"/>
  <c r="BD52" i="1"/>
  <c r="AZ21" i="1"/>
  <c r="AZ61" i="1" l="1"/>
  <c r="V61" i="1"/>
  <c r="BJ35" i="1" l="1"/>
  <c r="BJ36" i="1"/>
  <c r="BJ37" i="1"/>
  <c r="BJ38" i="1"/>
  <c r="BJ39" i="1"/>
  <c r="BO39" i="1"/>
  <c r="AN40" i="1"/>
  <c r="AR40" i="1"/>
  <c r="AS40" i="1"/>
  <c r="AT40" i="1"/>
  <c r="AU40" i="1"/>
  <c r="AV40" i="1"/>
  <c r="AW40" i="1"/>
  <c r="AX40" i="1"/>
  <c r="AY40" i="1"/>
  <c r="BA40" i="1"/>
  <c r="BB40" i="1"/>
  <c r="BC40" i="1"/>
  <c r="BD40" i="1"/>
  <c r="BF40" i="1"/>
  <c r="BG40" i="1"/>
  <c r="BH40" i="1"/>
  <c r="BI40" i="1"/>
  <c r="BK40" i="1"/>
  <c r="BL40" i="1"/>
  <c r="BM40" i="1"/>
  <c r="BN40" i="1"/>
  <c r="BP40" i="1"/>
  <c r="BQ40" i="1"/>
  <c r="BR40" i="1"/>
  <c r="BS40" i="1"/>
  <c r="N54" i="1" l="1"/>
  <c r="O54" i="1"/>
  <c r="P54" i="1"/>
  <c r="Q54" i="1"/>
  <c r="R54" i="1"/>
  <c r="S54" i="1"/>
  <c r="T54" i="1"/>
  <c r="U54" i="1"/>
  <c r="W54" i="1"/>
  <c r="X54" i="1"/>
  <c r="Y54" i="1"/>
  <c r="Z54" i="1"/>
  <c r="AB54" i="1"/>
  <c r="AC54" i="1"/>
  <c r="AD54" i="1"/>
  <c r="AE54" i="1"/>
  <c r="AG54" i="1"/>
  <c r="AL54" i="1" s="1"/>
  <c r="AH54" i="1"/>
  <c r="AM54" i="1" s="1"/>
  <c r="AI54" i="1"/>
  <c r="AJ54" i="1"/>
  <c r="AO54" i="1" s="1"/>
  <c r="AN54" i="1"/>
  <c r="AR54" i="1"/>
  <c r="AS54" i="1"/>
  <c r="AT54" i="1"/>
  <c r="AU54" i="1"/>
  <c r="AV54" i="1"/>
  <c r="AW54" i="1"/>
  <c r="AX54" i="1"/>
  <c r="AY54" i="1"/>
  <c r="BA54" i="1"/>
  <c r="BB54" i="1"/>
  <c r="BC54" i="1"/>
  <c r="BD54" i="1"/>
  <c r="BF54" i="1"/>
  <c r="BG54" i="1"/>
  <c r="BH54" i="1"/>
  <c r="BI54" i="1"/>
  <c r="BK54" i="1"/>
  <c r="BL54" i="1"/>
  <c r="BM54" i="1"/>
  <c r="BN54" i="1"/>
  <c r="BP54" i="1"/>
  <c r="BQ54" i="1"/>
  <c r="BR54" i="1"/>
  <c r="BS54" i="1"/>
  <c r="V70" i="1"/>
  <c r="AA70" i="1"/>
  <c r="AF70" i="1"/>
  <c r="AK70" i="1" s="1"/>
  <c r="AP70" i="1"/>
  <c r="AQ70" i="1"/>
  <c r="AZ70" i="1"/>
  <c r="BE70" i="1"/>
  <c r="BJ70" i="1"/>
  <c r="BO70" i="1"/>
  <c r="N71" i="1"/>
  <c r="O71" i="1"/>
  <c r="P71" i="1"/>
  <c r="Q71" i="1"/>
  <c r="R71" i="1"/>
  <c r="S71" i="1"/>
  <c r="T71" i="1"/>
  <c r="U71" i="1"/>
  <c r="W71" i="1"/>
  <c r="X71" i="1"/>
  <c r="Y71" i="1"/>
  <c r="Z71" i="1"/>
  <c r="AB71" i="1"/>
  <c r="AC71" i="1"/>
  <c r="AD71" i="1"/>
  <c r="AE71" i="1"/>
  <c r="AG71" i="1"/>
  <c r="AL71" i="1" s="1"/>
  <c r="AH71" i="1"/>
  <c r="AM71" i="1" s="1"/>
  <c r="AI71" i="1"/>
  <c r="AJ71" i="1"/>
  <c r="AO71" i="1" s="1"/>
  <c r="AN71" i="1"/>
  <c r="AR71" i="1"/>
  <c r="AS71" i="1"/>
  <c r="AT71" i="1"/>
  <c r="AU71" i="1"/>
  <c r="AV71" i="1"/>
  <c r="AW71" i="1"/>
  <c r="AX71" i="1"/>
  <c r="AY71" i="1"/>
  <c r="BA71" i="1"/>
  <c r="BB71" i="1"/>
  <c r="BC71" i="1"/>
  <c r="BD71" i="1"/>
  <c r="BF71" i="1"/>
  <c r="BG71" i="1"/>
  <c r="BH71" i="1"/>
  <c r="BI71" i="1"/>
  <c r="BK71" i="1"/>
  <c r="BL71" i="1"/>
  <c r="BM71" i="1"/>
  <c r="BN71" i="1"/>
  <c r="BP71" i="1"/>
  <c r="BQ71" i="1"/>
  <c r="BR71" i="1"/>
  <c r="BS71" i="1"/>
  <c r="X60" i="1" l="1"/>
  <c r="N12" i="1" l="1"/>
  <c r="N11" i="1" s="1"/>
  <c r="O12" i="1"/>
  <c r="O11" i="1" s="1"/>
  <c r="P12" i="1"/>
  <c r="P11" i="1" s="1"/>
  <c r="Q12" i="1"/>
  <c r="Q11" i="1" s="1"/>
  <c r="R12" i="1"/>
  <c r="R11" i="1" s="1"/>
  <c r="S12" i="1"/>
  <c r="S11" i="1" s="1"/>
  <c r="T12" i="1"/>
  <c r="T11" i="1" s="1"/>
  <c r="U12" i="1"/>
  <c r="U11" i="1" s="1"/>
  <c r="M74" i="1"/>
  <c r="AZ74" i="1"/>
  <c r="AQ74" i="1"/>
  <c r="AP74" i="1"/>
  <c r="V74" i="1"/>
  <c r="L74" i="1"/>
  <c r="BO73" i="1"/>
  <c r="BO72" i="1"/>
  <c r="BJ73" i="1"/>
  <c r="BJ72" i="1"/>
  <c r="BE73" i="1"/>
  <c r="BE72" i="1"/>
  <c r="AZ73" i="1"/>
  <c r="AZ72" i="1"/>
  <c r="AQ73" i="1"/>
  <c r="AP73" i="1"/>
  <c r="AQ72" i="1"/>
  <c r="AQ71" i="1" s="1"/>
  <c r="AP72" i="1"/>
  <c r="AF73" i="1"/>
  <c r="AK73" i="1" s="1"/>
  <c r="AF72" i="1"/>
  <c r="AK72" i="1" s="1"/>
  <c r="AA73" i="1"/>
  <c r="AA72" i="1"/>
  <c r="V73" i="1"/>
  <c r="V72" i="1"/>
  <c r="M73" i="1"/>
  <c r="L73" i="1"/>
  <c r="M72" i="1"/>
  <c r="M71" i="1" s="1"/>
  <c r="L72" i="1"/>
  <c r="L71" i="1" s="1"/>
  <c r="N60" i="1"/>
  <c r="O60" i="1"/>
  <c r="P60" i="1"/>
  <c r="Q60" i="1"/>
  <c r="R60" i="1"/>
  <c r="S60" i="1"/>
  <c r="T60" i="1"/>
  <c r="U60" i="1"/>
  <c r="W60" i="1"/>
  <c r="Y60" i="1"/>
  <c r="Z60" i="1"/>
  <c r="AB60" i="1"/>
  <c r="AC60" i="1"/>
  <c r="AD60" i="1"/>
  <c r="AE60" i="1"/>
  <c r="AG60" i="1"/>
  <c r="AL60" i="1" s="1"/>
  <c r="AH60" i="1"/>
  <c r="AM60" i="1" s="1"/>
  <c r="AI60" i="1"/>
  <c r="AJ60" i="1"/>
  <c r="AO60" i="1" s="1"/>
  <c r="AN60" i="1"/>
  <c r="AR60" i="1"/>
  <c r="AS60" i="1"/>
  <c r="AT60" i="1"/>
  <c r="AU60" i="1"/>
  <c r="AV60" i="1"/>
  <c r="AW60" i="1"/>
  <c r="AX60" i="1"/>
  <c r="AY60" i="1"/>
  <c r="BA60" i="1"/>
  <c r="BB60" i="1"/>
  <c r="BC60" i="1"/>
  <c r="BD60" i="1"/>
  <c r="BF60" i="1"/>
  <c r="BG60" i="1"/>
  <c r="BH60" i="1"/>
  <c r="BI60" i="1"/>
  <c r="BK60" i="1"/>
  <c r="BL60" i="1"/>
  <c r="BM60" i="1"/>
  <c r="BN60" i="1"/>
  <c r="BP60" i="1"/>
  <c r="BR60" i="1"/>
  <c r="BS60" i="1"/>
  <c r="BO62" i="1"/>
  <c r="BO63" i="1"/>
  <c r="BO64" i="1"/>
  <c r="BO65" i="1"/>
  <c r="BO66" i="1"/>
  <c r="BO67" i="1"/>
  <c r="BO68" i="1"/>
  <c r="BO69" i="1"/>
  <c r="BJ62" i="1"/>
  <c r="BJ63" i="1"/>
  <c r="BJ64" i="1"/>
  <c r="BJ65" i="1"/>
  <c r="BJ66" i="1"/>
  <c r="BJ67" i="1"/>
  <c r="BJ68" i="1"/>
  <c r="BJ69" i="1"/>
  <c r="BE62" i="1"/>
  <c r="BE63" i="1"/>
  <c r="BE64" i="1"/>
  <c r="BE65" i="1"/>
  <c r="BE66" i="1"/>
  <c r="BE67" i="1"/>
  <c r="BE68" i="1"/>
  <c r="BE69" i="1"/>
  <c r="AZ62" i="1"/>
  <c r="AZ63" i="1"/>
  <c r="AZ64" i="1"/>
  <c r="AZ65" i="1"/>
  <c r="AZ66" i="1"/>
  <c r="AZ67" i="1"/>
  <c r="AZ68" i="1"/>
  <c r="AZ69" i="1"/>
  <c r="AQ61" i="1"/>
  <c r="AQ62" i="1"/>
  <c r="AQ63" i="1"/>
  <c r="AQ64" i="1"/>
  <c r="AQ65" i="1"/>
  <c r="AQ66" i="1"/>
  <c r="AQ67" i="1"/>
  <c r="AQ68" i="1"/>
  <c r="AQ69" i="1"/>
  <c r="AP62" i="1"/>
  <c r="AP63" i="1"/>
  <c r="AP64" i="1"/>
  <c r="AP65" i="1"/>
  <c r="AP66" i="1"/>
  <c r="AP67" i="1"/>
  <c r="AP68" i="1"/>
  <c r="AP69" i="1"/>
  <c r="AF62" i="1"/>
  <c r="AK62" i="1" s="1"/>
  <c r="AF63" i="1"/>
  <c r="AK63" i="1" s="1"/>
  <c r="AF64" i="1"/>
  <c r="AK64" i="1" s="1"/>
  <c r="AF65" i="1"/>
  <c r="AK65" i="1" s="1"/>
  <c r="AF66" i="1"/>
  <c r="AK66" i="1" s="1"/>
  <c r="AF67" i="1"/>
  <c r="AK67" i="1" s="1"/>
  <c r="AF68" i="1"/>
  <c r="AK68" i="1" s="1"/>
  <c r="AF69" i="1"/>
  <c r="AK69" i="1" s="1"/>
  <c r="AA62" i="1"/>
  <c r="AA63" i="1"/>
  <c r="AA64" i="1"/>
  <c r="AA65" i="1"/>
  <c r="AA66" i="1"/>
  <c r="AA67" i="1"/>
  <c r="AA68" i="1"/>
  <c r="AA69" i="1"/>
  <c r="V62" i="1"/>
  <c r="V63" i="1"/>
  <c r="V64" i="1"/>
  <c r="V65" i="1"/>
  <c r="V66" i="1"/>
  <c r="V67" i="1"/>
  <c r="V68" i="1"/>
  <c r="V69" i="1"/>
  <c r="M61" i="1"/>
  <c r="M60" i="1" s="1"/>
  <c r="AA61" i="1"/>
  <c r="AF61" i="1"/>
  <c r="AK61" i="1" s="1"/>
  <c r="AP61" i="1"/>
  <c r="BE61" i="1"/>
  <c r="BJ61" i="1"/>
  <c r="BO61" i="1"/>
  <c r="BO60" i="1" s="1"/>
  <c r="L65" i="1"/>
  <c r="L67" i="1"/>
  <c r="L69" i="1"/>
  <c r="L70" i="1"/>
  <c r="L62" i="1"/>
  <c r="L63" i="1"/>
  <c r="L64" i="1"/>
  <c r="L66" i="1"/>
  <c r="L68" i="1"/>
  <c r="L61" i="1"/>
  <c r="N57" i="1"/>
  <c r="N56" i="1" s="1"/>
  <c r="O57" i="1"/>
  <c r="O56" i="1" s="1"/>
  <c r="P57" i="1"/>
  <c r="P56" i="1" s="1"/>
  <c r="Q57" i="1"/>
  <c r="Q56" i="1" s="1"/>
  <c r="R57" i="1"/>
  <c r="R56" i="1" s="1"/>
  <c r="S57" i="1"/>
  <c r="S56" i="1" s="1"/>
  <c r="T57" i="1"/>
  <c r="T56" i="1" s="1"/>
  <c r="U57" i="1"/>
  <c r="U56" i="1" s="1"/>
  <c r="W57" i="1"/>
  <c r="X57" i="1"/>
  <c r="X56" i="1" s="1"/>
  <c r="Y57" i="1"/>
  <c r="Y56" i="1" s="1"/>
  <c r="Z57" i="1"/>
  <c r="Z56" i="1" s="1"/>
  <c r="AB57" i="1"/>
  <c r="AB56" i="1" s="1"/>
  <c r="AC57" i="1"/>
  <c r="AD57" i="1"/>
  <c r="AD56" i="1" s="1"/>
  <c r="AE57" i="1"/>
  <c r="AE56" i="1" s="1"/>
  <c r="AG57" i="1"/>
  <c r="AH57" i="1"/>
  <c r="AM57" i="1" s="1"/>
  <c r="AI57" i="1"/>
  <c r="AI56" i="1" s="1"/>
  <c r="AJ57" i="1"/>
  <c r="AN57" i="1"/>
  <c r="AN56" i="1" s="1"/>
  <c r="AR57" i="1"/>
  <c r="AR56" i="1" s="1"/>
  <c r="AS57" i="1"/>
  <c r="AS56" i="1" s="1"/>
  <c r="AT57" i="1"/>
  <c r="AT56" i="1" s="1"/>
  <c r="AU57" i="1"/>
  <c r="AU56" i="1" s="1"/>
  <c r="AV57" i="1"/>
  <c r="AV56" i="1" s="1"/>
  <c r="AW57" i="1"/>
  <c r="AW56" i="1" s="1"/>
  <c r="AX57" i="1"/>
  <c r="AX56" i="1" s="1"/>
  <c r="AY57" i="1"/>
  <c r="AY56" i="1" s="1"/>
  <c r="BA57" i="1"/>
  <c r="BB57" i="1"/>
  <c r="BC57" i="1"/>
  <c r="BC56" i="1" s="1"/>
  <c r="BD57" i="1"/>
  <c r="BD56" i="1" s="1"/>
  <c r="BF57" i="1"/>
  <c r="BF56" i="1" s="1"/>
  <c r="BG57" i="1"/>
  <c r="BH57" i="1"/>
  <c r="BH56" i="1" s="1"/>
  <c r="BI57" i="1"/>
  <c r="BI56" i="1" s="1"/>
  <c r="BK57" i="1"/>
  <c r="BK56" i="1" s="1"/>
  <c r="BL57" i="1"/>
  <c r="BM57" i="1"/>
  <c r="BM56" i="1" s="1"/>
  <c r="BN57" i="1"/>
  <c r="BN56" i="1" s="1"/>
  <c r="BP57" i="1"/>
  <c r="BP56" i="1" s="1"/>
  <c r="BQ57" i="1"/>
  <c r="BQ56" i="1" s="1"/>
  <c r="BR57" i="1"/>
  <c r="BR56" i="1" s="1"/>
  <c r="BS57" i="1"/>
  <c r="BS56" i="1" s="1"/>
  <c r="BO59" i="1"/>
  <c r="BO58" i="1"/>
  <c r="BJ59" i="1"/>
  <c r="BJ58" i="1"/>
  <c r="BE59" i="1"/>
  <c r="BE58" i="1"/>
  <c r="AZ59" i="1"/>
  <c r="AZ58" i="1"/>
  <c r="AQ59" i="1"/>
  <c r="AP59" i="1"/>
  <c r="AQ58" i="1"/>
  <c r="AQ57" i="1" s="1"/>
  <c r="AP58" i="1"/>
  <c r="AP57" i="1" s="1"/>
  <c r="AF59" i="1"/>
  <c r="AK59" i="1" s="1"/>
  <c r="AF58" i="1"/>
  <c r="AA59" i="1"/>
  <c r="AA58" i="1"/>
  <c r="AJ56" i="1" l="1"/>
  <c r="AO56" i="1" s="1"/>
  <c r="AO57" i="1"/>
  <c r="AA57" i="1"/>
  <c r="AF57" i="1"/>
  <c r="AK57" i="1" s="1"/>
  <c r="AK58" i="1"/>
  <c r="AG56" i="1"/>
  <c r="AL56" i="1" s="1"/>
  <c r="AL57" i="1"/>
  <c r="BJ57" i="1"/>
  <c r="BJ60" i="1"/>
  <c r="AP60" i="1"/>
  <c r="AP56" i="1" s="1"/>
  <c r="AF60" i="1"/>
  <c r="AK60" i="1" s="1"/>
  <c r="AZ57" i="1"/>
  <c r="BE57" i="1"/>
  <c r="BO57" i="1"/>
  <c r="AQ60" i="1"/>
  <c r="BO56" i="1"/>
  <c r="AQ56" i="1"/>
  <c r="L60" i="1"/>
  <c r="AZ60" i="1"/>
  <c r="BL56" i="1"/>
  <c r="BG56" i="1"/>
  <c r="BB56" i="1"/>
  <c r="W56" i="1"/>
  <c r="V71" i="1"/>
  <c r="AA71" i="1"/>
  <c r="AP71" i="1"/>
  <c r="AZ71" i="1"/>
  <c r="BE71" i="1"/>
  <c r="BO71" i="1"/>
  <c r="AA60" i="1"/>
  <c r="AA56" i="1" s="1"/>
  <c r="BA56" i="1"/>
  <c r="V60" i="1"/>
  <c r="BE60" i="1"/>
  <c r="AH56" i="1"/>
  <c r="AM56" i="1" s="1"/>
  <c r="AC56" i="1"/>
  <c r="BJ71" i="1"/>
  <c r="AF71" i="1"/>
  <c r="AK71" i="1" s="1"/>
  <c r="V59" i="1"/>
  <c r="V58" i="1"/>
  <c r="M59" i="1"/>
  <c r="L59" i="1"/>
  <c r="M58" i="1"/>
  <c r="M57" i="1" s="1"/>
  <c r="M56" i="1" s="1"/>
  <c r="L58" i="1"/>
  <c r="L57" i="1" s="1"/>
  <c r="BO55" i="1"/>
  <c r="BO54" i="1" s="1"/>
  <c r="BJ55" i="1"/>
  <c r="BJ54" i="1" s="1"/>
  <c r="BE55" i="1"/>
  <c r="BE54" i="1" s="1"/>
  <c r="AZ55" i="1"/>
  <c r="AZ54" i="1" s="1"/>
  <c r="AQ55" i="1"/>
  <c r="AQ54" i="1" s="1"/>
  <c r="AP55" i="1"/>
  <c r="AP54" i="1" s="1"/>
  <c r="AF55" i="1"/>
  <c r="AA55" i="1"/>
  <c r="AA54" i="1" s="1"/>
  <c r="V55" i="1"/>
  <c r="V54" i="1" s="1"/>
  <c r="M55" i="1"/>
  <c r="M54" i="1" s="1"/>
  <c r="L55" i="1"/>
  <c r="L54" i="1" s="1"/>
  <c r="BO53" i="1"/>
  <c r="BJ53" i="1"/>
  <c r="BJ52" i="1" s="1"/>
  <c r="BE53" i="1"/>
  <c r="BE52" i="1" s="1"/>
  <c r="AZ53" i="1"/>
  <c r="AZ52" i="1" s="1"/>
  <c r="AQ53" i="1"/>
  <c r="AQ52" i="1" s="1"/>
  <c r="AP53" i="1"/>
  <c r="AP52" i="1" s="1"/>
  <c r="AF53" i="1"/>
  <c r="AA53" i="1"/>
  <c r="AA52" i="1" s="1"/>
  <c r="V53" i="1"/>
  <c r="M53" i="1"/>
  <c r="L53" i="1"/>
  <c r="BO42" i="1"/>
  <c r="BO43" i="1"/>
  <c r="BO44" i="1"/>
  <c r="BO45" i="1"/>
  <c r="BO46" i="1"/>
  <c r="BO47" i="1"/>
  <c r="BO48" i="1"/>
  <c r="BO49" i="1"/>
  <c r="BO50" i="1"/>
  <c r="BO41" i="1"/>
  <c r="BJ42" i="1"/>
  <c r="BJ43" i="1"/>
  <c r="BJ44" i="1"/>
  <c r="BJ45" i="1"/>
  <c r="BJ46" i="1"/>
  <c r="BJ47" i="1"/>
  <c r="BJ48" i="1"/>
  <c r="BJ49" i="1"/>
  <c r="BJ50" i="1"/>
  <c r="BJ41" i="1"/>
  <c r="BE42" i="1"/>
  <c r="BE43" i="1"/>
  <c r="BE44" i="1"/>
  <c r="BE45" i="1"/>
  <c r="BE46" i="1"/>
  <c r="BE47" i="1"/>
  <c r="BE48" i="1"/>
  <c r="BE49" i="1"/>
  <c r="BE50" i="1"/>
  <c r="BE41" i="1"/>
  <c r="AZ42" i="1"/>
  <c r="AZ43" i="1"/>
  <c r="AZ44" i="1"/>
  <c r="AZ45" i="1"/>
  <c r="AZ46" i="1"/>
  <c r="AZ47" i="1"/>
  <c r="AZ48" i="1"/>
  <c r="AZ49" i="1"/>
  <c r="AZ50" i="1"/>
  <c r="AZ41" i="1"/>
  <c r="AQ42" i="1"/>
  <c r="AQ43" i="1"/>
  <c r="AQ44" i="1"/>
  <c r="AQ45" i="1"/>
  <c r="AQ46" i="1"/>
  <c r="AQ47" i="1"/>
  <c r="AQ48" i="1"/>
  <c r="AQ49" i="1"/>
  <c r="AQ50" i="1"/>
  <c r="AP42" i="1"/>
  <c r="AP43" i="1"/>
  <c r="AP44" i="1"/>
  <c r="AP45" i="1"/>
  <c r="AP46" i="1"/>
  <c r="AP47" i="1"/>
  <c r="AP48" i="1"/>
  <c r="AP49" i="1"/>
  <c r="AP50" i="1"/>
  <c r="AQ41" i="1"/>
  <c r="AP41" i="1"/>
  <c r="AF42" i="1"/>
  <c r="AK42" i="1" s="1"/>
  <c r="AF43" i="1"/>
  <c r="AK43" i="1" s="1"/>
  <c r="AF44" i="1"/>
  <c r="AK44" i="1" s="1"/>
  <c r="AF45" i="1"/>
  <c r="AK45" i="1" s="1"/>
  <c r="AF46" i="1"/>
  <c r="AK46" i="1" s="1"/>
  <c r="AF47" i="1"/>
  <c r="AK47" i="1" s="1"/>
  <c r="AF48" i="1"/>
  <c r="AK48" i="1" s="1"/>
  <c r="AF49" i="1"/>
  <c r="AK49" i="1" s="1"/>
  <c r="AF50" i="1"/>
  <c r="AK50" i="1" s="1"/>
  <c r="AF41" i="1"/>
  <c r="AK41" i="1" s="1"/>
  <c r="AA42" i="1"/>
  <c r="AA44" i="1"/>
  <c r="AA45" i="1"/>
  <c r="AA46" i="1"/>
  <c r="AA47" i="1"/>
  <c r="AA48" i="1"/>
  <c r="AA49" i="1"/>
  <c r="AA41" i="1"/>
  <c r="V42" i="1"/>
  <c r="V43" i="1"/>
  <c r="V44" i="1"/>
  <c r="V45" i="1"/>
  <c r="V46" i="1"/>
  <c r="V47" i="1"/>
  <c r="V48" i="1"/>
  <c r="V49" i="1"/>
  <c r="V50" i="1"/>
  <c r="V41" i="1"/>
  <c r="N40" i="1"/>
  <c r="O40" i="1"/>
  <c r="P40" i="1"/>
  <c r="Q40" i="1"/>
  <c r="R40" i="1"/>
  <c r="S40" i="1"/>
  <c r="T40" i="1"/>
  <c r="U40" i="1"/>
  <c r="W40" i="1"/>
  <c r="X40" i="1"/>
  <c r="Y40" i="1"/>
  <c r="Z40" i="1"/>
  <c r="AB40" i="1"/>
  <c r="AC40" i="1"/>
  <c r="AD40" i="1"/>
  <c r="AE40" i="1"/>
  <c r="AG40" i="1"/>
  <c r="AL40" i="1" s="1"/>
  <c r="AH40" i="1"/>
  <c r="AM40" i="1" s="1"/>
  <c r="AI40" i="1"/>
  <c r="AJ40" i="1"/>
  <c r="AO40" i="1" s="1"/>
  <c r="M52" i="1"/>
  <c r="M51" i="1" s="1"/>
  <c r="N52" i="1"/>
  <c r="N51" i="1" s="1"/>
  <c r="O52" i="1"/>
  <c r="O51" i="1" s="1"/>
  <c r="P52" i="1"/>
  <c r="P51" i="1" s="1"/>
  <c r="Q52" i="1"/>
  <c r="Q51" i="1" s="1"/>
  <c r="R52" i="1"/>
  <c r="R51" i="1" s="1"/>
  <c r="S52" i="1"/>
  <c r="S51" i="1" s="1"/>
  <c r="T52" i="1"/>
  <c r="T51" i="1" s="1"/>
  <c r="U52" i="1"/>
  <c r="U51" i="1" s="1"/>
  <c r="V52" i="1"/>
  <c r="W51" i="1"/>
  <c r="X51" i="1"/>
  <c r="Y51" i="1"/>
  <c r="Z51" i="1"/>
  <c r="AA51" i="1"/>
  <c r="AB51" i="1"/>
  <c r="AC51" i="1"/>
  <c r="AD51" i="1"/>
  <c r="AE51" i="1"/>
  <c r="AG51" i="1"/>
  <c r="AL51" i="1" s="1"/>
  <c r="AH51" i="1"/>
  <c r="AM51" i="1" s="1"/>
  <c r="AI51" i="1"/>
  <c r="AJ51" i="1"/>
  <c r="AO51" i="1" s="1"/>
  <c r="AN51" i="1"/>
  <c r="AP51" i="1"/>
  <c r="AR51" i="1"/>
  <c r="AS51" i="1"/>
  <c r="AT51" i="1"/>
  <c r="AU51" i="1"/>
  <c r="AV51" i="1"/>
  <c r="AW51" i="1"/>
  <c r="AX51" i="1"/>
  <c r="AY51" i="1"/>
  <c r="BA51" i="1"/>
  <c r="BB51" i="1"/>
  <c r="BC51" i="1"/>
  <c r="BD51" i="1"/>
  <c r="BF52" i="1"/>
  <c r="BF51" i="1" s="1"/>
  <c r="BF10" i="1" s="1"/>
  <c r="BG52" i="1"/>
  <c r="BG51" i="1" s="1"/>
  <c r="BG10" i="1" s="1"/>
  <c r="BH52" i="1"/>
  <c r="BH51" i="1" s="1"/>
  <c r="BH10" i="1" s="1"/>
  <c r="BI52" i="1"/>
  <c r="BI51" i="1" s="1"/>
  <c r="BI10" i="1" s="1"/>
  <c r="BK52" i="1"/>
  <c r="BK51" i="1" s="1"/>
  <c r="BK10" i="1" s="1"/>
  <c r="BL52" i="1"/>
  <c r="BL51" i="1" s="1"/>
  <c r="BL10" i="1" s="1"/>
  <c r="BM52" i="1"/>
  <c r="BM51" i="1" s="1"/>
  <c r="BM10" i="1" s="1"/>
  <c r="BN52" i="1"/>
  <c r="BN51" i="1" s="1"/>
  <c r="BN10" i="1" s="1"/>
  <c r="BO52" i="1"/>
  <c r="BO51" i="1" s="1"/>
  <c r="BP52" i="1"/>
  <c r="BP51" i="1" s="1"/>
  <c r="BP10" i="1" s="1"/>
  <c r="BQ52" i="1"/>
  <c r="BQ51" i="1" s="1"/>
  <c r="BQ10" i="1" s="1"/>
  <c r="BR52" i="1"/>
  <c r="BR51" i="1" s="1"/>
  <c r="BR10" i="1" s="1"/>
  <c r="BS52" i="1"/>
  <c r="BS51" i="1" s="1"/>
  <c r="BS10" i="1" s="1"/>
  <c r="L52" i="1"/>
  <c r="M42" i="1"/>
  <c r="M43" i="1"/>
  <c r="M44" i="1"/>
  <c r="M45" i="1"/>
  <c r="M46" i="1"/>
  <c r="M47" i="1"/>
  <c r="M48" i="1"/>
  <c r="M49" i="1"/>
  <c r="M50" i="1"/>
  <c r="L42" i="1"/>
  <c r="L43" i="1"/>
  <c r="L44" i="1"/>
  <c r="L45" i="1"/>
  <c r="L46" i="1"/>
  <c r="L47" i="1"/>
  <c r="L48" i="1"/>
  <c r="L49" i="1"/>
  <c r="L50" i="1"/>
  <c r="M41" i="1"/>
  <c r="L41" i="1"/>
  <c r="L35" i="1"/>
  <c r="L36" i="1"/>
  <c r="L37" i="1"/>
  <c r="L38" i="1"/>
  <c r="L39" i="1"/>
  <c r="L34" i="1"/>
  <c r="M33" i="1"/>
  <c r="L33" i="1"/>
  <c r="M14" i="1"/>
  <c r="M15" i="1"/>
  <c r="M19" i="1"/>
  <c r="M20" i="1"/>
  <c r="M21" i="1"/>
  <c r="M22" i="1"/>
  <c r="M23" i="1"/>
  <c r="M24" i="1"/>
  <c r="M25" i="1"/>
  <c r="M26" i="1"/>
  <c r="M27" i="1"/>
  <c r="M28" i="1"/>
  <c r="M29" i="1"/>
  <c r="M30" i="1"/>
  <c r="M31" i="1"/>
  <c r="M32" i="1"/>
  <c r="L14" i="1"/>
  <c r="L15" i="1"/>
  <c r="L19" i="1"/>
  <c r="L20" i="1"/>
  <c r="L21" i="1"/>
  <c r="L22" i="1"/>
  <c r="L23" i="1"/>
  <c r="L24" i="1"/>
  <c r="L25" i="1"/>
  <c r="L26" i="1"/>
  <c r="L27" i="1"/>
  <c r="L28" i="1"/>
  <c r="L29" i="1"/>
  <c r="L30" i="1"/>
  <c r="L31" i="1"/>
  <c r="L32" i="1"/>
  <c r="M13" i="1"/>
  <c r="L13" i="1"/>
  <c r="BO35" i="1"/>
  <c r="BO36" i="1"/>
  <c r="BO37" i="1"/>
  <c r="BO38" i="1"/>
  <c r="BO34" i="1"/>
  <c r="BO33" i="1"/>
  <c r="BO14" i="1"/>
  <c r="BO15" i="1"/>
  <c r="BO19" i="1"/>
  <c r="BO20" i="1"/>
  <c r="BO21" i="1"/>
  <c r="BO22" i="1"/>
  <c r="BO23" i="1"/>
  <c r="BO24" i="1"/>
  <c r="BO25" i="1"/>
  <c r="BO26" i="1"/>
  <c r="BO27" i="1"/>
  <c r="BO28" i="1"/>
  <c r="BO29" i="1"/>
  <c r="BO30" i="1"/>
  <c r="BO31" i="1"/>
  <c r="BO32" i="1"/>
  <c r="BO13" i="1"/>
  <c r="BJ34" i="1"/>
  <c r="BJ33" i="1"/>
  <c r="BJ14" i="1"/>
  <c r="BJ15" i="1"/>
  <c r="BJ19" i="1"/>
  <c r="BJ20" i="1"/>
  <c r="BJ21" i="1"/>
  <c r="BJ22" i="1"/>
  <c r="BJ23" i="1"/>
  <c r="BJ24" i="1"/>
  <c r="BJ25" i="1"/>
  <c r="BJ26" i="1"/>
  <c r="BJ27" i="1"/>
  <c r="BJ28" i="1"/>
  <c r="BJ29" i="1"/>
  <c r="BJ30" i="1"/>
  <c r="BJ31" i="1"/>
  <c r="BJ32" i="1"/>
  <c r="BJ13" i="1"/>
  <c r="BE35" i="1"/>
  <c r="BE36" i="1"/>
  <c r="BE37" i="1"/>
  <c r="BE38" i="1"/>
  <c r="BE39" i="1"/>
  <c r="BE34" i="1"/>
  <c r="BE33" i="1"/>
  <c r="BE14" i="1"/>
  <c r="BE15" i="1"/>
  <c r="BE19" i="1"/>
  <c r="BE20" i="1"/>
  <c r="BE21" i="1"/>
  <c r="BE22" i="1"/>
  <c r="BE23" i="1"/>
  <c r="BE24" i="1"/>
  <c r="BE25" i="1"/>
  <c r="BE26" i="1"/>
  <c r="BE27" i="1"/>
  <c r="BE28" i="1"/>
  <c r="BE29" i="1"/>
  <c r="BE30" i="1"/>
  <c r="BE31" i="1"/>
  <c r="BE32" i="1"/>
  <c r="BE13" i="1"/>
  <c r="AZ35" i="1"/>
  <c r="AZ36" i="1"/>
  <c r="AZ37" i="1"/>
  <c r="AZ38" i="1"/>
  <c r="AZ39" i="1"/>
  <c r="AZ34" i="1"/>
  <c r="AZ33" i="1"/>
  <c r="AZ14" i="1"/>
  <c r="AZ15" i="1"/>
  <c r="AZ19" i="1"/>
  <c r="AZ20" i="1"/>
  <c r="AZ22" i="1"/>
  <c r="AZ23" i="1"/>
  <c r="AZ24" i="1"/>
  <c r="AZ25" i="1"/>
  <c r="AZ26" i="1"/>
  <c r="AZ27" i="1"/>
  <c r="AZ28" i="1"/>
  <c r="AZ29" i="1"/>
  <c r="AZ30" i="1"/>
  <c r="AZ31" i="1"/>
  <c r="AZ32" i="1"/>
  <c r="AZ13" i="1"/>
  <c r="AQ35" i="1"/>
  <c r="AQ36" i="1"/>
  <c r="AQ37" i="1"/>
  <c r="AQ38" i="1"/>
  <c r="AQ39" i="1"/>
  <c r="AP35" i="1"/>
  <c r="AP36" i="1"/>
  <c r="AP37" i="1"/>
  <c r="AP38" i="1"/>
  <c r="AP39" i="1"/>
  <c r="AQ34" i="1"/>
  <c r="AP34" i="1"/>
  <c r="AQ33" i="1"/>
  <c r="AP33" i="1"/>
  <c r="AQ14" i="1"/>
  <c r="AQ15" i="1"/>
  <c r="AQ19" i="1"/>
  <c r="AQ20" i="1"/>
  <c r="AQ21" i="1"/>
  <c r="AQ22" i="1"/>
  <c r="AQ23" i="1"/>
  <c r="AQ24" i="1"/>
  <c r="AQ25" i="1"/>
  <c r="AQ26" i="1"/>
  <c r="AQ27" i="1"/>
  <c r="AQ28" i="1"/>
  <c r="AQ29" i="1"/>
  <c r="AQ30" i="1"/>
  <c r="AQ31" i="1"/>
  <c r="AQ32" i="1"/>
  <c r="AP14" i="1"/>
  <c r="AP15" i="1"/>
  <c r="AP19" i="1"/>
  <c r="AP20" i="1"/>
  <c r="AP21" i="1"/>
  <c r="AP22" i="1"/>
  <c r="AP23" i="1"/>
  <c r="AP24" i="1"/>
  <c r="AP25" i="1"/>
  <c r="AP26" i="1"/>
  <c r="AP27" i="1"/>
  <c r="AP28" i="1"/>
  <c r="AP29" i="1"/>
  <c r="AP30" i="1"/>
  <c r="AP31" i="1"/>
  <c r="AP32" i="1"/>
  <c r="AQ13" i="1"/>
  <c r="AP13" i="1"/>
  <c r="AF35" i="1"/>
  <c r="AK35" i="1" s="1"/>
  <c r="AF36" i="1"/>
  <c r="AK36" i="1" s="1"/>
  <c r="AF37" i="1"/>
  <c r="AK37" i="1" s="1"/>
  <c r="AF38" i="1"/>
  <c r="AK38" i="1" s="1"/>
  <c r="AF39" i="1"/>
  <c r="AK39" i="1" s="1"/>
  <c r="AF34" i="1"/>
  <c r="AK34" i="1" s="1"/>
  <c r="AF33" i="1"/>
  <c r="AK33" i="1" s="1"/>
  <c r="AF14" i="1"/>
  <c r="AK14" i="1" s="1"/>
  <c r="AF15" i="1"/>
  <c r="AK15" i="1" s="1"/>
  <c r="AF19" i="1"/>
  <c r="AK19" i="1" s="1"/>
  <c r="AF20" i="1"/>
  <c r="AK20" i="1" s="1"/>
  <c r="AF21" i="1"/>
  <c r="AK21" i="1" s="1"/>
  <c r="AF22" i="1"/>
  <c r="AK22" i="1" s="1"/>
  <c r="AF23" i="1"/>
  <c r="AK23" i="1" s="1"/>
  <c r="AF24" i="1"/>
  <c r="AK24" i="1" s="1"/>
  <c r="AF25" i="1"/>
  <c r="AK25" i="1" s="1"/>
  <c r="AF26" i="1"/>
  <c r="AK26" i="1" s="1"/>
  <c r="AF27" i="1"/>
  <c r="AK27" i="1" s="1"/>
  <c r="AF28" i="1"/>
  <c r="AK28" i="1" s="1"/>
  <c r="AF29" i="1"/>
  <c r="AK29" i="1" s="1"/>
  <c r="AF30" i="1"/>
  <c r="AK30" i="1" s="1"/>
  <c r="AF31" i="1"/>
  <c r="AK31" i="1" s="1"/>
  <c r="AF32" i="1"/>
  <c r="AK32" i="1" s="1"/>
  <c r="AF13" i="1"/>
  <c r="AK13" i="1" s="1"/>
  <c r="AA35" i="1"/>
  <c r="AA36" i="1"/>
  <c r="AA37" i="1"/>
  <c r="AA38" i="1"/>
  <c r="AA39" i="1"/>
  <c r="AA34" i="1"/>
  <c r="AA33" i="1"/>
  <c r="AA31" i="1"/>
  <c r="AA32" i="1"/>
  <c r="AA14" i="1"/>
  <c r="AA15" i="1"/>
  <c r="AA19" i="1"/>
  <c r="AA20" i="1"/>
  <c r="AA21" i="1"/>
  <c r="AA22" i="1"/>
  <c r="AA23" i="1"/>
  <c r="AA24" i="1"/>
  <c r="AA25" i="1"/>
  <c r="AA26" i="1"/>
  <c r="AA27" i="1"/>
  <c r="AA28" i="1"/>
  <c r="AA29" i="1"/>
  <c r="AA30" i="1"/>
  <c r="AA13" i="1"/>
  <c r="BE12" i="1" l="1"/>
  <c r="BE11" i="1" s="1"/>
  <c r="L12" i="1"/>
  <c r="L11" i="1" s="1"/>
  <c r="BO12" i="1"/>
  <c r="BO11" i="1" s="1"/>
  <c r="AF52" i="1"/>
  <c r="AK52" i="1" s="1"/>
  <c r="AK53" i="1"/>
  <c r="AQ51" i="1"/>
  <c r="BE51" i="1"/>
  <c r="AF56" i="1"/>
  <c r="AK56" i="1" s="1"/>
  <c r="BJ56" i="1"/>
  <c r="BJ12" i="1"/>
  <c r="BJ11" i="1" s="1"/>
  <c r="AF54" i="1"/>
  <c r="AK54" i="1" s="1"/>
  <c r="AK55" i="1"/>
  <c r="AF51" i="1"/>
  <c r="AK51" i="1" s="1"/>
  <c r="AZ51" i="1"/>
  <c r="M40" i="1"/>
  <c r="T10" i="1"/>
  <c r="T76" i="1" s="1"/>
  <c r="T77" i="1" s="1"/>
  <c r="R10" i="1"/>
  <c r="R76" i="1" s="1"/>
  <c r="R77" i="1" s="1"/>
  <c r="P10" i="1"/>
  <c r="P76" i="1" s="1"/>
  <c r="P77" i="1" s="1"/>
  <c r="N10" i="1"/>
  <c r="N76" i="1" s="1"/>
  <c r="N77" i="1" s="1"/>
  <c r="AQ40" i="1"/>
  <c r="AZ56" i="1"/>
  <c r="L40" i="1"/>
  <c r="L10" i="1" s="1"/>
  <c r="U10" i="1"/>
  <c r="U76" i="1" s="1"/>
  <c r="U77" i="1" s="1"/>
  <c r="S10" i="1"/>
  <c r="S76" i="1" s="1"/>
  <c r="S77" i="1" s="1"/>
  <c r="Q10" i="1"/>
  <c r="Q76" i="1" s="1"/>
  <c r="Q77" i="1" s="1"/>
  <c r="O10" i="1"/>
  <c r="O76" i="1" s="1"/>
  <c r="O77" i="1" s="1"/>
  <c r="BE56" i="1"/>
  <c r="BE10" i="1" s="1"/>
  <c r="AA40" i="1"/>
  <c r="M12" i="1"/>
  <c r="M11" i="1" s="1"/>
  <c r="M10" i="1" s="1"/>
  <c r="M76" i="1" s="1"/>
  <c r="M77" i="1" s="1"/>
  <c r="AF40" i="1"/>
  <c r="AK40" i="1" s="1"/>
  <c r="AP40" i="1"/>
  <c r="BE40" i="1"/>
  <c r="BJ40" i="1"/>
  <c r="BO40" i="1"/>
  <c r="BJ51" i="1"/>
  <c r="L51" i="1"/>
  <c r="L56" i="1"/>
  <c r="V51" i="1"/>
  <c r="AZ40" i="1"/>
  <c r="V40" i="1"/>
  <c r="V57" i="1"/>
  <c r="V56" i="1" s="1"/>
  <c r="W12" i="1"/>
  <c r="W11" i="1" s="1"/>
  <c r="W10" i="1" s="1"/>
  <c r="W76" i="1" s="1"/>
  <c r="W77" i="1" s="1"/>
  <c r="X12" i="1"/>
  <c r="X11" i="1" s="1"/>
  <c r="X10" i="1" s="1"/>
  <c r="X76" i="1" s="1"/>
  <c r="X77" i="1" s="1"/>
  <c r="Y12" i="1"/>
  <c r="Y11" i="1" s="1"/>
  <c r="Y10" i="1" s="1"/>
  <c r="Y76" i="1" s="1"/>
  <c r="Y77" i="1" s="1"/>
  <c r="Z12" i="1"/>
  <c r="Z11" i="1" s="1"/>
  <c r="Z10" i="1" s="1"/>
  <c r="Z76" i="1" s="1"/>
  <c r="Z77" i="1" s="1"/>
  <c r="AA12" i="1"/>
  <c r="AA11" i="1" s="1"/>
  <c r="AB12" i="1"/>
  <c r="AB11" i="1" s="1"/>
  <c r="AB10" i="1" s="1"/>
  <c r="AB76" i="1" s="1"/>
  <c r="AB77" i="1" s="1"/>
  <c r="AC12" i="1"/>
  <c r="AC11" i="1" s="1"/>
  <c r="AC10" i="1" s="1"/>
  <c r="AC76" i="1" s="1"/>
  <c r="AC77" i="1" s="1"/>
  <c r="AD12" i="1"/>
  <c r="AD11" i="1" s="1"/>
  <c r="AD10" i="1" s="1"/>
  <c r="AD76" i="1" s="1"/>
  <c r="AD77" i="1" s="1"/>
  <c r="AE12" i="1"/>
  <c r="AE11" i="1" s="1"/>
  <c r="AE10" i="1" s="1"/>
  <c r="AE76" i="1" s="1"/>
  <c r="AE77" i="1" s="1"/>
  <c r="AF12" i="1"/>
  <c r="AG12" i="1"/>
  <c r="AH12" i="1"/>
  <c r="AI12" i="1"/>
  <c r="AI11" i="1" s="1"/>
  <c r="AJ12" i="1"/>
  <c r="AN12" i="1"/>
  <c r="AN11" i="1" s="1"/>
  <c r="AP12" i="1"/>
  <c r="AP11" i="1" s="1"/>
  <c r="AQ12" i="1"/>
  <c r="AQ11" i="1" s="1"/>
  <c r="AR12" i="1"/>
  <c r="AR11" i="1" s="1"/>
  <c r="AS12" i="1"/>
  <c r="AS11" i="1" s="1"/>
  <c r="AT12" i="1"/>
  <c r="AT11" i="1" s="1"/>
  <c r="AU12" i="1"/>
  <c r="AU11" i="1" s="1"/>
  <c r="AV12" i="1"/>
  <c r="AV11" i="1" s="1"/>
  <c r="AW12" i="1"/>
  <c r="AW11" i="1" s="1"/>
  <c r="AX12" i="1"/>
  <c r="AX11" i="1" s="1"/>
  <c r="AY12" i="1"/>
  <c r="AY11" i="1" s="1"/>
  <c r="AZ12" i="1"/>
  <c r="AZ11" i="1" s="1"/>
  <c r="BA12" i="1"/>
  <c r="BA11" i="1" s="1"/>
  <c r="BB12" i="1"/>
  <c r="BB11" i="1" s="1"/>
  <c r="BC12" i="1"/>
  <c r="BC11" i="1" s="1"/>
  <c r="BD12" i="1"/>
  <c r="BD11" i="1" s="1"/>
  <c r="BK76" i="1"/>
  <c r="BK77" i="1" s="1"/>
  <c r="BL76" i="1"/>
  <c r="BL77" i="1" s="1"/>
  <c r="BM76" i="1"/>
  <c r="BM77" i="1" s="1"/>
  <c r="BN76" i="1"/>
  <c r="BN77" i="1" s="1"/>
  <c r="BP76" i="1"/>
  <c r="BP77" i="1" s="1"/>
  <c r="BQ76" i="1"/>
  <c r="BQ77" i="1" s="1"/>
  <c r="BR76" i="1"/>
  <c r="BR77" i="1" s="1"/>
  <c r="BS76" i="1"/>
  <c r="BS77" i="1" s="1"/>
  <c r="V39" i="1"/>
  <c r="V37" i="1"/>
  <c r="V38" i="1"/>
  <c r="V35" i="1"/>
  <c r="V36" i="1"/>
  <c r="V34" i="1"/>
  <c r="V33" i="1"/>
  <c r="V31" i="1"/>
  <c r="V32" i="1"/>
  <c r="V28" i="1"/>
  <c r="V29" i="1"/>
  <c r="V30" i="1"/>
  <c r="V25" i="1"/>
  <c r="V26" i="1"/>
  <c r="V27" i="1"/>
  <c r="V24" i="1"/>
  <c r="V15" i="1"/>
  <c r="V19" i="1"/>
  <c r="V20" i="1"/>
  <c r="V21" i="1"/>
  <c r="V22" i="1"/>
  <c r="V23" i="1"/>
  <c r="V14" i="1"/>
  <c r="V13" i="1"/>
  <c r="AJ11" i="1" l="1"/>
  <c r="AO11" i="1" s="1"/>
  <c r="AO12" i="1"/>
  <c r="AH11" i="1"/>
  <c r="AM11" i="1" s="1"/>
  <c r="AM12" i="1"/>
  <c r="BO10" i="1"/>
  <c r="BO76" i="1" s="1"/>
  <c r="BO77" i="1" s="1"/>
  <c r="BJ10" i="1"/>
  <c r="BJ76" i="1" s="1"/>
  <c r="BJ77" i="1" s="1"/>
  <c r="AF11" i="1"/>
  <c r="AK11" i="1" s="1"/>
  <c r="AK12" i="1"/>
  <c r="AG11" i="1"/>
  <c r="AL11" i="1" s="1"/>
  <c r="AL12" i="1"/>
  <c r="BG76" i="1"/>
  <c r="BG77" i="1" s="1"/>
  <c r="BC10" i="1"/>
  <c r="BC76" i="1" s="1"/>
  <c r="BC77" i="1" s="1"/>
  <c r="AY10" i="1"/>
  <c r="AY76" i="1" s="1"/>
  <c r="AY77" i="1" s="1"/>
  <c r="AU10" i="1"/>
  <c r="AU76" i="1" s="1"/>
  <c r="AU77" i="1" s="1"/>
  <c r="AS10" i="1"/>
  <c r="AS76" i="1" s="1"/>
  <c r="AS77" i="1" s="1"/>
  <c r="BH76" i="1"/>
  <c r="BH77" i="1" s="1"/>
  <c r="BF76" i="1"/>
  <c r="BF77" i="1" s="1"/>
  <c r="BD10" i="1"/>
  <c r="BD76" i="1" s="1"/>
  <c r="BD77" i="1" s="1"/>
  <c r="BB10" i="1"/>
  <c r="BB76" i="1" s="1"/>
  <c r="BB77" i="1" s="1"/>
  <c r="AX10" i="1"/>
  <c r="AX76" i="1" s="1"/>
  <c r="AX77" i="1" s="1"/>
  <c r="AV10" i="1"/>
  <c r="AV76" i="1" s="1"/>
  <c r="AV77" i="1" s="1"/>
  <c r="AT10" i="1"/>
  <c r="AT76" i="1" s="1"/>
  <c r="AT77" i="1" s="1"/>
  <c r="AR10" i="1"/>
  <c r="AR76" i="1" s="1"/>
  <c r="AR77" i="1" s="1"/>
  <c r="BI76" i="1"/>
  <c r="BI77" i="1" s="1"/>
  <c r="BA10" i="1"/>
  <c r="BA76" i="1" s="1"/>
  <c r="BA77" i="1" s="1"/>
  <c r="AW10" i="1"/>
  <c r="AW76" i="1" s="1"/>
  <c r="AW77" i="1" s="1"/>
  <c r="AI10" i="1"/>
  <c r="BE76" i="1"/>
  <c r="BE77" i="1" s="1"/>
  <c r="AQ10" i="1"/>
  <c r="AQ76" i="1" s="1"/>
  <c r="AQ77" i="1" s="1"/>
  <c r="AZ10" i="1"/>
  <c r="AZ76" i="1" s="1"/>
  <c r="AZ77" i="1" s="1"/>
  <c r="AP10" i="1"/>
  <c r="AP76" i="1" s="1"/>
  <c r="AP77" i="1" s="1"/>
  <c r="L76" i="1"/>
  <c r="L77" i="1" s="1"/>
  <c r="AA10" i="1"/>
  <c r="AA76" i="1" s="1"/>
  <c r="AA77" i="1" s="1"/>
  <c r="V12" i="1"/>
  <c r="V11" i="1" s="1"/>
  <c r="V10" i="1" s="1"/>
  <c r="V76" i="1" s="1"/>
  <c r="AH10" i="1" l="1"/>
  <c r="AH76" i="1" s="1"/>
  <c r="AJ10" i="1"/>
  <c r="AO10" i="1" s="1"/>
  <c r="AG10" i="1"/>
  <c r="AG76" i="1" s="1"/>
  <c r="AI76" i="1"/>
  <c r="AI77" i="1" s="1"/>
  <c r="AN10" i="1"/>
  <c r="AN76" i="1" s="1"/>
  <c r="AN77" i="1" s="1"/>
  <c r="AM10" i="1"/>
  <c r="AJ76" i="1"/>
  <c r="AL10" i="1"/>
  <c r="AF10" i="1"/>
  <c r="V77" i="1"/>
  <c r="AJ77" i="1" l="1"/>
  <c r="AO77" i="1" s="1"/>
  <c r="AO76" i="1"/>
  <c r="AH77" i="1"/>
  <c r="AM77" i="1" s="1"/>
  <c r="AM76" i="1"/>
  <c r="AF76" i="1"/>
  <c r="AK10" i="1"/>
  <c r="AG77" i="1"/>
  <c r="AL77" i="1" s="1"/>
  <c r="AL76" i="1"/>
  <c r="AF77" i="1" l="1"/>
  <c r="AK77" i="1" s="1"/>
  <c r="AK76" i="1"/>
</calcChain>
</file>

<file path=xl/sharedStrings.xml><?xml version="1.0" encoding="utf-8"?>
<sst xmlns="http://schemas.openxmlformats.org/spreadsheetml/2006/main" count="762" uniqueCount="371">
  <si>
    <t/>
  </si>
  <si>
    <t>Единица измерения: тыс руб (с точностью до первого десятичного знака)</t>
  </si>
  <si>
    <t>Наименование полномочия, расходного обязательства</t>
  </si>
  <si>
    <t>Правовое основание финансового обеспечения расходного полномочия субъекта Российской Федерации</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</si>
  <si>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</si>
  <si>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</si>
  <si>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Российской Федерации</t>
  </si>
  <si>
    <t>субъекта Российской Федерации</t>
  </si>
  <si>
    <t xml:space="preserve">плановый период </t>
  </si>
  <si>
    <t>Код расхода по БК</t>
  </si>
  <si>
    <t>Всего</t>
  </si>
  <si>
    <t xml:space="preserve">в т.ч. за счет целевых средств федерального бюджета </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</si>
  <si>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</si>
  <si>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</si>
  <si>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</si>
  <si>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2022 г</t>
  </si>
  <si>
    <t>в т.ч. за счет целевых средств федерального бюджета</t>
  </si>
  <si>
    <t>Код строки</t>
  </si>
  <si>
    <t>утвержденные бюджетные назначения</t>
  </si>
  <si>
    <t>исполнено</t>
  </si>
  <si>
    <t>за счет целевых  средств федерального бюджета</t>
  </si>
  <si>
    <t>1</t>
  </si>
  <si>
    <t>2</t>
  </si>
  <si>
    <t>3</t>
  </si>
  <si>
    <t>4</t>
  </si>
  <si>
    <t>5</t>
  </si>
  <si>
    <t>6</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</si>
  <si>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</si>
  <si>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</si>
  <si>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</si>
  <si>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</si>
  <si>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</si>
  <si>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</si>
  <si>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</si>
  <si>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</si>
  <si>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</si>
  <si>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</si>
  <si>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</si>
  <si>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</si>
  <si>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</si>
  <si>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</si>
  <si>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</si>
  <si>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</si>
  <si>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</si>
  <si>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</si>
  <si>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</si>
  <si>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</si>
  <si>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</si>
  <si>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</si>
  <si>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</si>
  <si>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</si>
  <si>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</si>
  <si>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</si>
  <si>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</si>
  <si>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</si>
  <si>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</si>
  <si>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</si>
  <si>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</si>
  <si>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</si>
  <si>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</si>
  <si>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</si>
  <si>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</si>
  <si>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</si>
  <si>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</si>
  <si>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</si>
  <si>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</si>
  <si>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</si>
  <si>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</si>
  <si>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</si>
  <si>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</si>
  <si>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</si>
  <si>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</si>
  <si>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</si>
  <si>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</si>
  <si>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</si>
  <si>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</si>
  <si>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</si>
  <si>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</si>
  <si>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</si>
  <si>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</si>
  <si>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</si>
  <si>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</si>
  <si>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</si>
  <si>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</si>
  <si>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</si>
  <si>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</si>
  <si>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</si>
  <si>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</si>
  <si>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</si>
  <si>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X</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</si>
  <si>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</si>
  <si>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</si>
  <si>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</si>
  <si>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</si>
  <si>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</si>
  <si>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</si>
  <si>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</si>
  <si>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</si>
  <si>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</si>
  <si>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1301</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</si>
  <si>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</si>
  <si>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</si>
  <si>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</si>
  <si>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</si>
  <si>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</si>
  <si>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</si>
  <si>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1.4.2. за счет субвенций, предоставленных из бюджета субъекта Российской Федерации, всего</t>
  </si>
  <si>
    <t>1800</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</si>
  <si>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</si>
  <si>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</si>
  <si>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</si>
  <si>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</si>
  <si>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 xml:space="preserve"> Итого расходных обязательств муниципальных образований, без учета внутренних оборотов</t>
  </si>
  <si>
    <t>10600</t>
  </si>
  <si>
    <t xml:space="preserve"> Итого расходных обязательств муниципальных образований</t>
  </si>
  <si>
    <t>10700</t>
  </si>
  <si>
    <t>муниципального образования</t>
  </si>
  <si>
    <t>Раздел, подраздел</t>
  </si>
  <si>
    <t>отчетный 2019 г</t>
  </si>
  <si>
    <t>текущий 2020 г</t>
  </si>
  <si>
    <t>очередной 2021 г</t>
  </si>
  <si>
    <t>2023 г</t>
  </si>
  <si>
    <t>2022 г.</t>
  </si>
  <si>
    <t>РЕЕСТР  РАСХОДНЫХ  ОБЯЗАТЕЛЬСТВ  СЕВЕРО-ЕНИСЕЙСКОГО РАЙОНА</t>
  </si>
  <si>
    <t>1.1.1.3. владение, пользование и распоряжение имуществом, находящимся в муниципальной собственности муниципального района</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</si>
  <si>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</si>
  <si>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1.1.1.13. участие в предупреждении и ликвидации последствий чрезвычайных ситуаций на территории муниципального района</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</si>
  <si>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</si>
  <si>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</si>
  <si>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</si>
  <si>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</si>
  <si>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</si>
  <si>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</si>
  <si>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</si>
  <si>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1.1.1.30.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</si>
  <si>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</si>
  <si>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1.1.1.39. создание условий для расширения рынка сельскохозяйственной продукции, сырья и продовольствия</t>
  </si>
  <si>
    <t>1.1.1.42. содействие развитию малого и среднего предпринимательства</t>
  </si>
  <si>
    <t>1.1.1.44. обеспечение условий для развития на территории муниципального района физической культуры, школьного спорта и массового спорта</t>
  </si>
  <si>
    <t>1.1.1.45. организация проведения официальных физкультурно-оздоровительных и спортивных мероприятий муниципального района</t>
  </si>
  <si>
    <t>1.1.1.46. организация и осуществление мероприятий межпоселенческого характера по работе с детьми и молодежью</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</si>
  <si>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</si>
  <si>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</si>
  <si>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</si>
  <si>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1.1.1.66. организация библиотечного обслуживания населения, комплектование и обеспечение сохранности библиотечных фондов библиотек сельского поселения</t>
  </si>
  <si>
    <t>1.1.1.69.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</si>
  <si>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1.1.1.72. организация ритуальных услуг и содержание мест захоронения на территории сельского поселения</t>
  </si>
  <si>
    <t>1.1.1.74.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</si>
  <si>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</si>
  <si>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</si>
  <si>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и местных бюджетов</t>
  </si>
  <si>
    <t>1.2.4. обслуживание долговых обязательств в части процентов, пеней и штрафных санкций по бюджетным кредитам, полученным из региональных бюджетов</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</si>
  <si>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</si>
  <si>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</si>
  <si>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</si>
  <si>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</si>
  <si>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</si>
  <si>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1.2.23. предоставление доплаты за выслугу лет к трудовой пенсии муниципальным служащим за счет средств местного бюджета</t>
  </si>
  <si>
    <t>1.3.1.1. создание музеев муниципального района</t>
  </si>
  <si>
    <t>1.3.3.2. обеспечение мер социальной поддержки населения</t>
  </si>
  <si>
    <t>1.4.1.2. по составлению (изменению) списков кандидатов в присяжные заседатели</t>
  </si>
  <si>
    <t>1.4.1.21. на осуществление первичного воинского учета на территориях, где отсутствуют военные комиссариаты</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</si>
  <si>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</si>
  <si>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</si>
  <si>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</si>
  <si>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1.4.2.35.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</si>
  <si>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</si>
  <si>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</si>
  <si>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1.4.2.41. 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регионального контроля за соблюдением требований законодательства Российской Федерации в сфере организации отдыха и оздоровления детей, осуществление иных полномочий, предусмотренных Федеральным законом от 24 июля 1998 г. № 124-ФЗ «Об основных гарантиях прав ребенка в Российской Федерации»</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</si>
  <si>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</si>
  <si>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1.4.2.60. на установление подлежащих государственному регулированию цен (тарифов) на товары (услуги) в соответствии с законодательством Российской Федерации</t>
  </si>
  <si>
    <t>1.4.2.89. 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</si>
  <si>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</si>
  <si>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</si>
  <si>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1005</t>
  </si>
  <si>
    <t>1010</t>
  </si>
  <si>
    <t>1015</t>
  </si>
  <si>
    <t>1019</t>
  </si>
  <si>
    <t>1021</t>
  </si>
  <si>
    <t>1022</t>
  </si>
  <si>
    <t>1023</t>
  </si>
  <si>
    <t>1024</t>
  </si>
  <si>
    <t>1026</t>
  </si>
  <si>
    <t>1027</t>
  </si>
  <si>
    <t>1032</t>
  </si>
  <si>
    <t>1034</t>
  </si>
  <si>
    <t>1041</t>
  </si>
  <si>
    <t>1044</t>
  </si>
  <si>
    <t>1046</t>
  </si>
  <si>
    <t>1047</t>
  </si>
  <si>
    <t>1048</t>
  </si>
  <si>
    <t>1056</t>
  </si>
  <si>
    <t>1058</t>
  </si>
  <si>
    <t>1059</t>
  </si>
  <si>
    <t>1068</t>
  </si>
  <si>
    <t>1071</t>
  </si>
  <si>
    <t>1074</t>
  </si>
  <si>
    <t>1076</t>
  </si>
  <si>
    <t>1201</t>
  </si>
  <si>
    <t>1202</t>
  </si>
  <si>
    <t>1203</t>
  </si>
  <si>
    <t>1204</t>
  </si>
  <si>
    <t>1208</t>
  </si>
  <si>
    <t>1213</t>
  </si>
  <si>
    <t>1217</t>
  </si>
  <si>
    <t>1219</t>
  </si>
  <si>
    <t>1221</t>
  </si>
  <si>
    <t>1223</t>
  </si>
  <si>
    <t>1302</t>
  </si>
  <si>
    <t>1502</t>
  </si>
  <si>
    <t>1703</t>
  </si>
  <si>
    <t>1722</t>
  </si>
  <si>
    <t>1801</t>
  </si>
  <si>
    <t>1802</t>
  </si>
  <si>
    <t>1828</t>
  </si>
  <si>
    <t>1835</t>
  </si>
  <si>
    <t>1836</t>
  </si>
  <si>
    <t>1837</t>
  </si>
  <si>
    <t>1841</t>
  </si>
  <si>
    <t>1854</t>
  </si>
  <si>
    <t>1860</t>
  </si>
  <si>
    <t>1889</t>
  </si>
  <si>
    <t>2002</t>
  </si>
  <si>
    <t>2003</t>
  </si>
  <si>
    <t>х</t>
  </si>
  <si>
    <t>Исполнитель Красовская И.Ю., Ковтун Т.В.</t>
  </si>
  <si>
    <t>Постановление  администрации Красноярского  края от 06.04.2000 № 255-п "Об утверждении Положения по установлению ставок для проведения паспортизации и плановой технической инвентаризации жилых строений и жилых помещений" в целом с 30.04.2000</t>
  </si>
  <si>
    <t>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01.01.2018</t>
  </si>
  <si>
    <t>Группа полномочий</t>
  </si>
  <si>
    <t>1. Расходные обязательства по полномочиям в сфере содержания органов государственной власти субъекта Российской Федерации и органов местного самоуправления</t>
  </si>
  <si>
    <t>Организация транспортного обслуживания населения</t>
  </si>
  <si>
    <t>Полномочия в сфере тушения пожаров (за исключением лесных пожаров), ликвидации чрезвычайных ситуаций, первичных мер пожарной безопасности</t>
  </si>
  <si>
    <t>Осуществление полномочий в сфере образования</t>
  </si>
  <si>
    <t>Расходные обязательства по вопросам местного значения - Обязательства в сфере коммунального хозяйства</t>
  </si>
  <si>
    <t>Расходные обязательства по вопросам местного значения - Обязательства в сфере градостроительства и землепользования</t>
  </si>
  <si>
    <t>Расходные обязательства по прочим вопросам местного значения и прочим полномочиям
Консолидированный свод реестров расходных обязательств муниципальных образований, входящих в состав субъекта Российской Федерации</t>
  </si>
  <si>
    <t>Осуществление полномочий в сфере культуры</t>
  </si>
  <si>
    <t>Расходные обязательства по полномочиям в сфере поддержки экономики и малого и среднего предпринимательства</t>
  </si>
  <si>
    <t>Полномочия в сфере физкультуры и спорта</t>
  </si>
  <si>
    <t>Осуществление дорожной деятельности</t>
  </si>
  <si>
    <t>Расходные обязательства по вопросам местного значения - Обязательства в сфере строительства жилья</t>
  </si>
  <si>
    <t>Расходные обязательства по вопросам местного значения - Обязательства в сфере благоустройства</t>
  </si>
  <si>
    <t>Расходы на обслуживание долговых обязательств</t>
  </si>
  <si>
    <t>не определен</t>
  </si>
  <si>
    <t>Расходные обязательства по полномочиям, связанным с предоставлением гарантий и компенсаций для лиц работающих и проживающих в районах Крайнего Севера и приравненных к ним местностям</t>
  </si>
  <si>
    <t>Социальная поддержка населения</t>
  </si>
  <si>
    <t>Расходные обязательства по правам всех видов муниципальных образований</t>
  </si>
  <si>
    <t>Расходные обязательства по прочим полномочиям, отраженным в пункте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(далее - Закон № 184-ФЗ)3</t>
  </si>
  <si>
    <t>Осуществление полномочий по тарифному регулированию в сфере коммунального хозяйства</t>
  </si>
  <si>
    <t>0113</t>
  </si>
  <si>
    <t>0408</t>
  </si>
  <si>
    <t>Закон Красноярского края от 09.12.2010 № 11-5424 "О транспортном обслуживании населения в Красноярском крае" ст.7 с 08.01.2011</t>
  </si>
  <si>
    <t xml:space="preserve">Постановление администрации Северо-Енисейского района от 28.10.2013 № 561-п «Об утверждении муниципальной программы «Развитие транспортной системы Северо-Енисейского района»  в целом с 01.01.2014. </t>
  </si>
  <si>
    <t>Федеральный закон от 06.10.2003 № 131-ФЗ "Об общих принципах организации местного самоуправления в Российской Федерации" ст. 15, п.1, п/п 3, с 01.01.2009</t>
  </si>
  <si>
    <t>Федеральный закон от 06.10.2003 № 131-ФЗ "Об общих принципах организации местного самоуправления в Российской Федерации" ст. 15, п.1, п/п 6, с 01.01.2009</t>
  </si>
  <si>
    <t>Закон Красноярского края от 10.02.2000 № 9-631 "О защите населения и территории Красноярского края от чрезвычайных ситуаций природного и техногенного характера" ст. 9, п. 1, п/п "и" с 01.03.2000</t>
  </si>
  <si>
    <t>Федеральный закон от 06.10.2003 № 131-ФЗ "Об общих принципах организации местного самоуправления в Российской Федерации" ст. 15, п.1, п/п 11 с 01.01.2009</t>
  </si>
  <si>
    <t>0701</t>
  </si>
  <si>
    <t>0702</t>
  </si>
  <si>
    <t>Нормативные правовые акты, договоры, соглашения РФ (наименование, номер статьи (подстатьи), пункта (подпункта),  дата вступления в силу и срок действия)</t>
  </si>
  <si>
    <t>Нормативные правовые акты, договоры, соглашения субъекта РФ ( номер пункта, подпункта, дата вступления в силу и срок действия)</t>
  </si>
  <si>
    <t>Нормативные правовые акты, договоры, соглашения муниципального образования ( номер пункта, подпункта, дата вступления в силу и срок действия)</t>
  </si>
  <si>
    <t>Указы Президента Российской Федерации ( номер пункта, подпункта, дата вступления в силу и срок действия)</t>
  </si>
  <si>
    <t>Постановление администрации Северо-Енисейского района от 29.10.2013 № 566-п «Об утверждении муниципальной программы «Развитие образования» в целом, с 01.01.2014.</t>
  </si>
  <si>
    <t>0707</t>
  </si>
  <si>
    <t>0709</t>
  </si>
  <si>
    <t>0502, 0503</t>
  </si>
  <si>
    <t>0412</t>
  </si>
  <si>
    <t>0801</t>
  </si>
  <si>
    <t>Закон Красноярского края от 21.12.2010 № 11-5566 "О физической культуре и спорте в Красноярском крае" ст. 14, с 10.01.2011.</t>
  </si>
  <si>
    <t>Федеральный закон от 06.10.2003 № 131-ФЗ "Об общих принципах организации местного самоуправления в Российской Федерации" ст. 15, п.1, п/п 26, с  01.01.2009.</t>
  </si>
  <si>
    <t>Федеральный закон от 24.07.2007 № 209-ФЗ "О развитии малого и среднего предпринимательства в Российской Федерации" ст.11, с 01.01.2008.</t>
  </si>
  <si>
    <t>Постановление администрации Северо-Енисейского района от 21.10.2013 № 514-п «Об утверждении муниципальной программы «Развитие местного самоуправления» в целом, с 01.01.2014.</t>
  </si>
  <si>
    <t>Федеральный закон от 06.10.2003 № 131-ФЗ "Об общих принципах организации местного самоуправления в Российской Федерации" ст. 15, п.1, п/п 25, с  01.01.2009.</t>
  </si>
  <si>
    <t>Закон Красноярского края от 17.05.1999 № 6-400 "О библиотечном деле в Красноярском крае" ст. 9, с 27.06.1999.</t>
  </si>
  <si>
    <t>Федеральный закон от 06.10.2003 № 131-ФЗ "Об общих принципах организации местного самоуправления в Российской Федерации" ст. 15, п.1, подпункт 19. с  01.01.2009.</t>
  </si>
  <si>
    <t>Федеральный закон от 06.10.2003 № 131-ФЗ "Об общих принципах организации местного самоуправления в Российской Федерации" ст. 15, п.1, п/п 15с 01.01.2009.</t>
  </si>
  <si>
    <t>Закон Красноярского края от 04.12.2008 № 7-2542 "О регулировании земельных отношений в Красноярском крае" ст.7 с 04.01.2009.</t>
  </si>
  <si>
    <t>Постановление администрации Северо-Енисейского района от 21.10.2013 № 515-п «Об утверждении муниципальной программы «Реформирование и модернизация жилищно-коммунального хозяйства и повышение энергетической эффективности» в целом, 01.01.2014.</t>
  </si>
  <si>
    <t>Закон Красноярского края от 07.07.2009 № 8-3618  "Об обеспечении прав детей на отдых, оздоровление и занятость в Красноярском крае" ст.7, с 31.07.2009.</t>
  </si>
  <si>
    <t>Федеральный закон от 06.10.2003 № 131-ФЗ "Об общих принципах организации местного самоуправления в Российской Федерации" ст. 15, п.1, п/п 11 с 01.01.2009.</t>
  </si>
  <si>
    <t>1102</t>
  </si>
  <si>
    <t>0703, 1103</t>
  </si>
  <si>
    <t xml:space="preserve">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t>
  </si>
  <si>
    <t>Федеральный закон от 06.10.2003 № 131-ФЗ "Об общих принципах организации местного самоуправления в Российской Федерации" ст. 15, п.1, п/п 27, с  01.01.2009.</t>
  </si>
  <si>
    <t>Постановление администрации Северо-Енисейского района от 29.10.2013 № 564-п «Об утверждении муниципальной программы «Развитие культуры» в целом,с  01.01.2014. 
Приказ Отдела культуры администрации Северо-Енисейского района от 26.12.2019 № 175 "Об утверждении муниципальных заданий на 2020 год и плановый период 2021 и 2022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01.01.2020-31.12.2022</t>
  </si>
  <si>
    <t xml:space="preserve">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пункт 1, с 11.02.2017.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20.02.2017 № 52-п "Об утверждении Положения об оплате труда работников муниципальных образовательных учреждений Северо-Енисейского района" в целом, с 21.02.2017. Распоряжение Управления образования администрации Северо-Енисейского района от 26.12.2019 № 214 "Об утверждении муниципальных заданий на  на оказание муниципальных услуг муниципальными бюджетными образовательными учреждениями Северо-Енисейского района на 2020 и плановый период 2021-2022 годы" пункт 1, 01.01.2020-31.12.2022. Распоряжение Управления образования администрации Северо-Енисейского района от 28.12.2018 № 256 "Об утверждении муниципальных заданий на  на оказание муниципальных услуг (выполнение работ) муниципальными бюджетными образовательными учреждениями Северо-Енисейского района на 2019 и плановый период 2020-2021 годы" пункт 1,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t>
  </si>
  <si>
    <t>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06.05.2011 № 290-19 "Об утверждении Положения об Управлении образования администрации Северо-Енисейского района" пункт 1, с 06.05.2011.</t>
  </si>
  <si>
    <t>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в целом с 01.01.2014.</t>
  </si>
  <si>
    <t>Приказ отдела физической культуры, спорта и молодежной политики администрации Северо-Енисейского района от 21.12.2018 № 112-ос "Об утверждении муниципальных заданий на 2019 год и плановый период 2020 и 2021 годов по муниципальным услугам (работам) оказываемым (выполняемым) муниципальными бюджетными учреждениями, в отношении которых отдел физической культуры, спорта и молодежной политики администрации Северо-Енисейского района осуществляет функции и полномочия главного распорядителя бюджетных средств" п.2, 01.01.2019-31.12.2019. 
Приказ отдела физической культуры, спорта и молодежной политики администрации Северо-Енисейского района от 20.12.2019 № 109-ос "Об утверждении муниципальных заданий на 2020 год и ппановый период 2021 и 2022 годов по муниципальным работам, выполняемым муниципальными бюджетными учреждениями, в отношении которых отдел физической культуры, спорта и молодежной политики администрации Северо-Енисейского района осуществляет функции и полномочия главного распорядителя бюджетных средств" п.1, 01.01.2020-31.12.2022.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Постановление администрации Северо- Енисейского района от 16.07.2015 № 396-п «Об утверждении Положения  об оплате труда работников муниципального бюджетного физкультурно-оздоровительного учреждения "Бассейн "Аяхта" Северо-Енисейского района" в целом, с 24.07.2015.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в целом, с 11.02.2017.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t>
  </si>
  <si>
    <t xml:space="preserve">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Приказ отдела физической культуры, спорта и молодежной политики администрации Северо-Енисейского района от 20.12.2019 № 109-ос "Об утверждении муниципальных заданий на 2020 год и ппановый период 2021 и 2022 годов по муниципальным работам, выполняемым муниципальными бюджетными учреждениями, в отношении которых отдел физической культуры, спорта и молодежной политики администрации Северо-Енисейского района осуществляет функции и полномочия главного распорядителя бюджетных средств" п. 1, с 01.01.2020-31.12.2022. 
Приказ отдела физической культуры, спорта и молодежной политики администрации Северо-Енисейского района от 21.12.2018 № 112-ос "Об утверждении муниципальных заданий на 2019 год и ппановый период 2020 и 2021 годов по муниципальным услугам (работам) оказываемым (выполняемым) муниципальными бюджетными учреждениями, в отношении которых отдел физической культуры, спорта и молодежной политики администрации Северо-Енисейского района осуществляет функции и полномочия главного распорядителя бюджетных средств". п.1, 01.01.2019.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в целом, с 11.02.2017.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t>
  </si>
  <si>
    <t>Федеральный закон от 06.10.2003 № 131-ФЗ "Об общих принципах организации местного самоуправления в Российской Федерации" ст. 15, п.1, п/п 4, с  01.01.2009.</t>
  </si>
  <si>
    <t>0409</t>
  </si>
  <si>
    <t xml:space="preserve">Постановление Правительства Красноярского края от 30.09.2013 № 514-п "Молодежь Красноярского края в XXI веке" в целом, с 01.01.2014. 
Закон Красноярского края от 08.12.2006 № 20-5445 "О государственной молодежной политике Красноярского края" ст. 8, с 06.01.2008.   </t>
  </si>
  <si>
    <t xml:space="preserve">Постановление Правительства Красноярского края от 30.09.2013 № 510-п "Развитие транспортной системы" в целом, с 01.01.2014. 
</t>
  </si>
  <si>
    <t>Федеральный закон от 06.10.2003 № 131-ФЗ "Об общих принципах организации местного самоуправления в Российской Федерации" ст. 15, п.1, п/п 7, с 01.01.2009.
Федеральный закон от 21.12.1994 № 68-ФЗ "О защите населения и территорий от чрезвычайных ситуаций природного и техногенного характера" ст. 11, п. 2, с 24.12.1994</t>
  </si>
  <si>
    <t>Федеральный закон от 06.10.2003 № 131-ФЗ "Об общих принципах организации местного самоуправления в Российской Федерации" ст. 14, п.1, п/п 6, с  01.01.2009.</t>
  </si>
  <si>
    <t>0501, 1003</t>
  </si>
  <si>
    <t xml:space="preserve">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п.1, с 01.01.2014.
Решение Северо-Енисейского районного Совета депутатов от 22.11.2019 № 726-54 "О субсидии на возмещение фактически понесенных затрат, связанных с организацией содержания муниципального жилищного фонда в части ремонта жилых домов и жилых помещений" в целом, 22.11.2019-31.12.2019.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t>
  </si>
  <si>
    <t>Постановление администрации Северо-Енисейского района от 29.10.2013 № 564-п «Об утверждении муниципальной программы «Развитие культуры» в целом,с  01.01.2014. 
Решение Северо-Енисейского районного Совета депутатов от 17.12.2013 № 783-59 «Об учреждении Отдела культуры администрации Северо-Енисейского района в качестве отраслевого (функционального) органа администрации Северо-Енисейского района с правами юридического лица» в целом, с 01.01.2014.
Постановление администрации Северо- Енисейского района от 30.05.2012 № 217-п «Об утверждении Положения  об оплате труда работников муниципальных  учреждений  культуры" п.1, с 30.05.2012.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Приказ Отдела культуры администрации Северо-Енисейского района от 26.12.2018 № 187 "Об утверждении муниципальных заданий на 2019 год и плановый период 2020 и 2021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01.01.2019-31.12.2019. Приказ Отдела культуры администрации Северо-Енисейского района от 26.12.2019 № 175 "Об утверждении муниципальных заданий на 2020 год и плановый период 2021 и 2022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01.01.2020-31.12.2022.</t>
  </si>
  <si>
    <t>Закон Красноярского края от 28.06.2007 № 2-190 "О культуре" ст. 10, п.1, п/п "б", с 27.06.1999.</t>
  </si>
  <si>
    <t>0314, 0503</t>
  </si>
  <si>
    <t>Постановление администрации Северо-Енисейского района от 29.10.2013 № 564-п «Об утверждении муниципальной программы «Развитие культуры» в целом,с  01.01.2014.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Приказ Отдела культуры администрации Северо-Енисейского района от 26.12.2018 № 187 "Об утверждении муниципальных заданий на 2019 год и плановый период 2020 и 2021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01.01.2019-31.12.2019. Приказ Отдела культуры администрации Северо-Енисейского района от 26.12.2019 № 175 "Об утверждении муниципальных заданий на 2020 год и плановый период 2021 и 2022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01.01.2020-31.12.2022.</t>
  </si>
  <si>
    <t xml:space="preserve">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29.10.2013 № 568/1 «Об утверждении муниципальной программы «Благоустройство территории" в целом, с 01.01.2014.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t>
  </si>
  <si>
    <t>0503</t>
  </si>
  <si>
    <t>Закон Красноярского края от 24.04.1997 № 13-487 "О семейных (родовых) захоронениях на территории Красноярского края" в целом, с 18.05.1997.</t>
  </si>
  <si>
    <t>Постановление администрации Северо-Енисейского района от 29.10.2013 № 568/1 «Об утверждении муниципальной программы «Благоустройство территории" в целом, с 01.01.2014.
Решение Северо-Енисейского районного Совета депутатов от 24 октября 2013  № 756-57 "О субсидии на возмещение фактически понесенных затрат,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 " в целом, 01.01.2014-31.12.2022</t>
  </si>
  <si>
    <t>0309</t>
  </si>
  <si>
    <t>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30.09.2013 года № 472-п «Об утверждении Положения  об оплате  труда работников муниципального казенного учреждения «Аварийно-спасательное формиро-вание Северо-Енисейского района» п.1, с 30.09.2013.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 1, с 10.02.2017.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t>
  </si>
  <si>
    <t>0102, 0103, 0104, 0106, 0113, 0709, 0804, 1006, 1105</t>
  </si>
  <si>
    <t>Федеральный закон от 06.10.2003 № 131-ФЗ "Об общих принципах организации местного самоуправления в Российской Федерации" ст. 18, п.2; ст. 35, п.15; ст. 58, п.2 с  01.01.2009.
Федеральный закон от 02.03.2007 № 25-ФЗ "О муниципальной службе в Российской Федерации" ст. 22, п. 2 с 01.06.2007.</t>
  </si>
  <si>
    <t>Закон Красноярского края от 24.04.2008 № 5-1565 "Об особенностях правового регулирования муниципальной службы в Красноярском крае" в целом, с 01.07.2008.</t>
  </si>
  <si>
    <t xml:space="preserve">Решение Северо-Енисейского районного Совета депутатов  от 30.10.2007 № 295-30 "Об утверждении Положения о Комитете по управлению муниципальным имуществом администрации Северо-Енисейского района" П. 1 С 30.10.2007.
Решение Северо-Енисейского районного Совета депутатов  от 23.12.2011 № 420-28и "Об утверждении Положения о Контрольно-счетной комиссии Северо-Енисейского района" п.1, с 01.01.2012.
Решение Северо-Енисейского районного Совета депутатов  от 13.10.2006 № 195-19 "Об утверждении Положения о Финансовом управлении администрации Северо-Енисейского района" п. 1, 13.10.2006.
Постановление администрации Северо-Енисейского района от 22.10.2013 № 536-п «Об утверждении муниципальной программы Северо-Енисейского района «Управление муниципальными финансами»» в целом, с 01.01.2014.
Решение Северо-Енисейского районного Совета депутатов  от 17.12.2010 № 203-14 "О создании отдела социальной защиты населения администрации Северо-Енисейского района в качестве отраслевого (функционального) органа администрации района с правами юридического лица" п.1, с 17.12.2010.
Постановление администрации Северо-Енисейского района от 21.10.2013 № 527-п «Об утверждении муниципальной программы «Система социальной защиты граждан в  Северо-Енисейском районе» в целом, с 01.01.2014.
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Решение Северо-Енисейского районного Совета депутатов от 10.10.2016 № 160-14 "О создании Отдела физической культуры, спорта и молодежной политики администрации Северо-Енисейского района с правами юридического лица" п.1, с 11.10.2016.
Решение Северо-Енисейского районного Совета депутатов от 25.05.2010 № 35-5 "О поощрениях и наградах Северо-Енисейского района" п.1, с 25.05.2010.
Постановление администрации Северо-Енисейского района от 29.10.2013 № 564-п «Об утверждении муниципальной программы «Развитие культуры» в целом, с 01.01.2014.
Постановление администрации Северо-Енисейского района от 29.10.2013 № 566-п «Об утверждении муниципальной программы «Развитие образования» в целом, с 01.01.2014.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t>
  </si>
  <si>
    <t>Постановление администрации Северо-Енисейского района от 22.10.2013 № 536-п «Об утверждении муниципальной программы Северо-Енисейского района «Управление муниципальными финансами»» в целом, с 01.01.2014.</t>
  </si>
  <si>
    <t>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п.1, с 11.02.2017.
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в целом, с 01.01.2014.
Постановление администрации Северо-Енисейского района от 29.10.2013 № 564-п «Об утверждении муниципальной программы «Развитие культуры» в целом, с 01.01.2014.
Постановление администрации Северо-Енисейского района от 15.06.2017 № 237-п "О создании муниципального казенного учреждения "Центр обслуживания муниципальных учреждений Северо-Енисейского роайона" в целом, с 15.06.2017.</t>
  </si>
  <si>
    <t>0505, 0804</t>
  </si>
  <si>
    <t xml:space="preserve">Постановление администрации Северо-Енисейского района от  30.09.2013 года № 470-п «Об утверждении Положения  об оплате труда работников муниципального казенного учреждения «Северо-Енисейская муниципальная информационная служба" п. 1, с 30.09.2013.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п.1, с 11.02.2017.
Постановление администрации Северо-Енисейского района от 28.10.2013 № 560-п «Об утверждении муниципальной программы «Содействие развитию гражданского общества»  в целом, с 01.01.2014.
</t>
  </si>
  <si>
    <t>0102, 0103, 0104, 0106, 0113, 0707, 0709, 0801, 0804, 1006, 1105</t>
  </si>
  <si>
    <t>Закон Красноярского края от 24.04.2008 № 5-1565 "Об особенностях правового регулирования муниципальной службы в Красноярском крае" ст. 9, с 01.07.2008.</t>
  </si>
  <si>
    <t xml:space="preserve">Решение Северо-Енисейского районного Совета депутатов  от 31.01.2011 № 227-16 "Об утверждении Положения о порядке выплаты пенсии за выслугу лет лицам. замещавшим должности муниципальной службы в органах местного самоуправления Северо-Енисейского района Красноярского края" п.1, с 01.07.2008.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t>
  </si>
  <si>
    <t>Федеральный закон от 06.10.2003 № 131-ФЗ "Об общих принципах организации местного самоуправления в Российской Федерации" ст. 17, п.1, п/п 3, с 01.01.2009.</t>
  </si>
  <si>
    <t>Федеральный закон от 06.10.2003 № 131-ФЗ "Об общих принципах организации местного самоуправления в Российской Федерации" ст. 17, п.1, п/п 7, с 01.01.2009.</t>
  </si>
  <si>
    <t>Федеральный закон от 06.10.2003 № 131-ФЗ "Об общих принципах организации местного самоуправления в Российской Федерации" ст. 20, п.5, с 01.01.2009.</t>
  </si>
  <si>
    <t>Постановление администрации Северо-Енисейского района от 29.10.2013 № 564-п «Об утверждении муниципальной программы «Развитие культуры" в целом с 01.01.2014.
Приказ Отдела культуры администрации Северо-Енисейского района от 26.12.2019 № 175 "Об утверждении муниципальных заданий на 2020 год и плановый период 2021 и 2022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01.01.2020-31.12.2022. 
Приказ отдела культуры администрации Северо-Енисейского района от 26.12.2018 № 187 "Об утверждении муниципальных заданий на 2019 год и плановый период 2020 и 2021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осущестляет функции и полномочия главного распорядителя бюджетных средств" в целом, 01.01.2019-31.12.2019.</t>
  </si>
  <si>
    <t>1003, 1006</t>
  </si>
  <si>
    <t>Федеральный закон от 06.10.1999 № 184-ФЗ "Об общих принципах организации законодательных (представительных) и исполнительных органов государственно власти субъектов Российской Федерации" ст. 26.2 с 18.10.1999.</t>
  </si>
  <si>
    <t>Постановление Правительства Красноярского края от 31.07.2009 № 391-п "О Порядке и сроках составления общего и запасного списков кандидатов в присяжные заседатели Красноярского края" в целом, с 18.08.2009.</t>
  </si>
  <si>
    <t>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t>
  </si>
  <si>
    <t>0105</t>
  </si>
  <si>
    <t>0203</t>
  </si>
  <si>
    <t>0104, 0113, 0709, 1006</t>
  </si>
  <si>
    <t>1004</t>
  </si>
  <si>
    <t>Закон Красноярского края от 27.12.2005 № 17-4379 "О наделении органов местного самоуправления муниципальных районов и городских округов края государственными полномочиями по обеспечению содержания в муниципальных дошкольных образовательных учреждениях (группах) детей без взимания родительской платы" в целом, с 01.01.2006.</t>
  </si>
  <si>
    <t>0502</t>
  </si>
  <si>
    <t>1003, 1004</t>
  </si>
  <si>
    <t>0707, 1003</t>
  </si>
  <si>
    <t>0107</t>
  </si>
  <si>
    <t>Постановление  администрации Красноярского  края от 24.05.1999 № 286-п "О Концепции реформирования и модернизации жилищно-коммунального хозяйства Красноярского края" в целом, с 24.05.1999.</t>
  </si>
  <si>
    <t xml:space="preserve">Постановление администрации Северо-Енисейского района от 28.10.2013 № 561-п «Об утверждении муниципальной программы «Развитие транспортной системы Северо-Енисейского района» в целом, с 01.01.2014.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Решение Северо-Енисейского районного Совета депутатов от 10.10.2016  № 176-14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2019 году» в целом, 01.01.2019-31.12.2019 .
Решение Северо-Енисейского районного Совета депутатов от 21.09.2017  № 347-28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2020 году» в целом, 01.01.2020-31.12.2020. 
Решение Северо-Енисейского районного Совета депутатов от 23.11.2018  № 511-41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2021 году» в целом, 01.01.2021-31.12.2021.
Решение Северо-Енисейского районного Совета депутатов от 30.10.2019  № 704-53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2022 году» в целом, 01.01.2014-31.12.2022.
</t>
  </si>
  <si>
    <t>Закон Красноярского края "Об образовании в Красноярском крае"от 26.06.2014 № 6-2519 ст. 24, с 26.07.2014</t>
  </si>
  <si>
    <t>Федеральный закон от 06.10.2003 № 131-ФЗ "Об общих принципах организации местного самоуправления в Российской Федерации" ст. 15, п.1, п/п 14, с 01.01.2009.</t>
  </si>
  <si>
    <t>Федеральный закон от 06.10.2003 № 131-ФЗ "Об общих принципах организации местного самоуправления в Российской Федерации" ст. 14, п.10, с  01.01.2009.</t>
  </si>
  <si>
    <t>Федеральный закон от 06.10.2003 № 131-ФЗ "Об общих принципах организации местного самоуправления в Российской Федерации" ст. 14, п.1, подпункт 12, с  01.01.2009.</t>
  </si>
  <si>
    <t>Закон Красноярского края от 21.02.2006 № 17-4487 "О государственной поддержке субъектов агропромышленного комплекса края" в целом, с 29.12.2006.</t>
  </si>
  <si>
    <t>Закон Красноярского края "О развитии малого и среднего предпринимательства а Красноярском крае" от 04.12.2008 № 7-2528 ст.6, с 01.01.2009</t>
  </si>
  <si>
    <t>Федеральный закон от 06.10.2003 № 131-ФЗ "Об общих принципах организации местного самоуправления в Российской Федерации" ст. 14, п.1, п/п 5, с  01.01.2009.</t>
  </si>
  <si>
    <t>Федеральный закон от 06.10.2003 № 131-ФЗ "Об общих принципах организации местного самоуправления в Российской Федерации" ст. 14, п.1, п/п 15 с  01.01.2009.</t>
  </si>
  <si>
    <t>Федеральный закон от 06.10.2003 № 131-ФЗ "Об общих принципах организации местного самоуправления в Российской Федерации" ст. 14, п.1, п/п 22, с  01.01.2009.</t>
  </si>
  <si>
    <t>Федеральный закон от 06.10.2003 № 131-ФЗ "Об общих принципах организации местного самоуправления в Российской Федерации" ст. 14, п.1, п/п 24, с  01.01.2009.
Федеральный закон от 21.12.1994 № 68-ФЗ "О защите населения и территорий от чрезвычайных ситуаций природного и техногенного характера" ст. 11, п.2, с 24.12.1994.</t>
  </si>
  <si>
    <t xml:space="preserve">Решение Северо-Енисейского районного Совета депутатов  от 05.03.2010 № 697-60 "Об оплате труда муниципальных служащих Северо-Енисейского района, выборных и иных должностных лиц местного самоуправления Северо-Енисейского района" в целом, с 15.03.2010.
Решение Северо-Енисейского районного Совета депутатов от 25.05.2010 № 36-5 "Об утверждении Положения о премировании и выплате материальной помощи муниципальным служащим Северо-Енисейского района" в целом, с 10.05.2010.
Постановление администрации Северо-Енисейского района от  30.09.2013 № 469-п «Об утверждении Положения  об оплате труда работников органов местного самоуправления Северо-Енисейского района, замещающих должности, не относящиеся к должностям муниципальной службы» п.1, с 30.09.2013.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в целом, с 11.02.2017.
</t>
  </si>
  <si>
    <t>Федеральный закон от 06.10.2003 № 131-ФЗ "Об общих принципах организации местного самоуправления в Российской Федерации" ст. 14, п. 1, п/п 1, ст. 15, п.1, п/п 1, с  01.01.2009.</t>
  </si>
  <si>
    <t>Закон Красноярского края от 24.04.2008 № 5-1565 "Об особенностях правового регулирования муниципальной службы в Красноярском крае" в целом, с 01.07.2008. Постановление Совета администрации Красноярского края от 29.12.2007 № 512-п "О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иные муниципальные должности, и муниципальных служащих" в целом, с 01.01.2008.</t>
  </si>
  <si>
    <t xml:space="preserve">Постановление администрации Северо-Енисейского района от 02.04.2012 № 115-п "О муниципальной долговой книге Северо-Енисейского района" в целом, с 02.04.2012. </t>
  </si>
  <si>
    <t>Устав Северо-Енисейского района, принятый на референдуме  населением Северо-Енисейского 8 декабря 1996 года, зарегистрирован Управлением юстиции администрации Красноярского края 25 марта 1997 ст. 41, с 25.03.1997.</t>
  </si>
  <si>
    <t>Федеральный закон от 06.10.2003 № 131-ФЗ "Об общих принципах организации местного самоуправления в Российской Федерации" ст. 23, с 01.01.2009.</t>
  </si>
  <si>
    <t>Постановление администрации Северо-Енисейского района от 07.11.2008 № 514-п  "Об утверждении порядка определения периодов работы для целей оплаты стоимости проезда и провоза багажа к месту использования отпуска и обратно и порядка компенсации расходов на оплату стоимости проезда и провоза багажа к месту использования отпуска и обратно лицам, работающим в Северо-Енисейском районе в организациях, финансируемых за счет средств бюджета района" п.1, с 07.11.2008.
Решение Северо-Енисейского районного Совета депутатов от 30.06.2010 № 51-7 "О гарантиях и компенсациях для лиц,работающих .в Северо-Енисейском районе в организациях, финансируемых за счет средств бюджета района" в целом, с 01.07.2010.</t>
  </si>
  <si>
    <t>Федеральный закон от 06.10.2003 № 131-ФЗ "Об общих принципах организации местного самоуправления в Российской Федерации" ст.14.1, п.1, п/п 1, с 01.01.2009.</t>
  </si>
  <si>
    <t>Федеральный закон от 06.10.2003 № 131-ФЗ "Об общих принципах организации местного самоуправления в Российской Федерации" ст. 20, с 01.01.2009.</t>
  </si>
  <si>
    <t xml:space="preserve">Федеральный закон от 28.03.1998 № 53-ФЗ "О воинской обязанности и военной службе" в целом, с 12.12.2006. Федеральный закон от 06.10.1999 № 184-ФЗ "Об общих принципах организации законодательных (представительных) и исполнительных органов государственно власти субъектов Российской Федерации" ст. 26.2 с 18.10.1999.
</t>
  </si>
  <si>
    <t xml:space="preserve">Постановление администрации Северо-Енисейского района от 22.10.2013 № 536-п «Об утверждении муниципальной программы Северо-Енисейского района «Управление муниципальными финансами»» в целом, с 01.01.2014.
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Постановление администрации Северо-Енисейского района от 29.10.2013 № 564-п «Об утверждении муниципальной программы «Развитие культуры» в целом, с 01.01.2014.
Постановление администрации Северо-Енисейского района от 29.10.2013 № 566-п «Об утверждении муниципальной программы «Развитие образования» в целом, с 01.01.2014.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в целом, с 01.01.2014.
Постановление администрации Северо-Енисейского района от 28.10.2013 № 560-п «Об утверждении муниципальной программы «Содействие развитию гражданского общества»  в целом, с 01.01.2014.
</t>
  </si>
  <si>
    <t>Заместитель главы района по финансам и бюджетному устройству, руководитель Финансового управления администрации Северо-Енисейского района __________________________________А.Э.Перепелица</t>
  </si>
  <si>
    <t>0703</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</si>
  <si>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</si>
  <si>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1.1.1.16.организация мероприятий межпоселенческого характера по охране окружающей среды</t>
  </si>
  <si>
    <t>Федеральный закон от 06.10.2003 № 131-ФЗ "Об общих принципах организации местного самоуправления в Российской Федерации" ст. 15, п.1, п/п 9 с 01.01.2009</t>
  </si>
  <si>
    <t>Постановление администрации Северо-Енисейского района от 21.10.2013 № 527-п «Об утверждении муниципальной программы «Система социальной защиты граждан в  Северо-Енисейском районе» в целом, с 01.01.2014-31.12.2019.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31.01.2011 № 226-16 "О бесплатном питании учащихся образовательных учреждений" п.1, с 01.01.2011.
Распоряжение администрации Северо-Енисейского района от 10.08.2020 № 1392-р "О выделении денежных средств из резервного фонда администрации Северо-Енисейского района а 2020 году" в целом, с 10.08.2020.</t>
  </si>
  <si>
    <t xml:space="preserve">Постановление администрации Северо-Енисейского района от 21.10.2013 № 515-п «Об утверждении муниципальной программы «Реформирование и модернизация жилищно-коммунального хозяйства и повышение энергетической эффективности» в целом, с 01.01.2014.
Постановление администрации Северо-Енисейского района от 29.10.2013 № 568/1 «Об утверждении муниципальной программы «Благоустройство территории" в целом, с 01.01.2014-31.12.2022.
Решение Северо-Енисейского районного Совета депутатов от 11.09.2013 № 718-56 "О субсидии возмещение фактически понесенных затрат, связанных с организацией благоустройства территории района в части освещения улиц" в целом, 01.01.2014-31.12.2022.
Решение Северо-Енисейского районного Совета депутатов от 11.09.2013  № 721-56 "О субсидии на возмещение фактически понесенных затрат, связанных с организацией в границах района теплоснабжения населения теплоснабжающим и энергосбытовым  организациям, осуществляющим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 в целом, с 01.01.2014-31.12.2022.
 Решение Северо-Енисейского районного Совета депутатов от 11.09.2013  № 720-56 «О субсидии на финансовое обеспечение затрат, связанных с организацией в границах района теплоснабжения населения в части затрат по приобретению (закупу) котельно-печного топлива" в целом, 01.01.201-31.12.2022. Решение Северо-Енисейского районного Совета депу-татов от 22.10.2013  № 735-57 "О субсидии на возмещение фактически понесенных затрат, связанных с организацией в границах района теплоснабжения населения в части производства и (или) реализации топлива твердого (швырок всех групп пород)" в целом, 01.01.2014-31.12.2022.
Решение Северо-Енисейского районного Совета депутатов от 05 октября 2020  № 11-2  «О субсидии на возмещение фактически понесенных затрат, связанных с владением, пользованием имуществом, находящимся в муниципальной собственности района в части осуществления уставной деятельности юридических лиц  в  сфере содержания  объектов  тепло-, водоснабжения населения  при подготовке котельных к эксплуатации в отопительном периоде 2020-2021 годов», в целом, с 07.10.2020-31.12.2020
Решение Северо-Енисейского районного Совета депутатов от 22.11.2019  №  728-54  «О субсидии на возмещение фактически понесенных затрат, связанных с владением, пользованием имуществом, находящимся в муниципальной собственности района в части осуществления уставной деятельности юридических лиц  в  сфере содержания  объектов  тепло-, водоснабжения населения» в целом, 22.11.2019-31.12.2019.I31
Решение Северо-Енисейского районного Совета депутатов от  16.12.2019  №   753-55  «О субсидии на возмещение фактически понесенных затрат, связанных с владением, пользованием муниципальных объектов теплоснабжения населения» в целом, 16.12.2019-31.12.2019. I31
Решение Северо-Енисейского районного Совета депутатов от  16.12.2019  № 754-55   «О субсидии  на возмещение I31фактически понесенных затрат, связанных с организацией содержания муниципального жилищного фонда, в том числе по ремонту объектов теплоснабжения, сетей электроснабжения жилых домов и жилых помещений» в целом, 16.12.2019-31.12.2019.
Решение Северо-Енисейского районного Совета депутатов от  24.05.2019  №  623-49 «О субсидии на возмещение фактически понесенных затрат, связанных с владением, пользованием и распоряжением имущества, находящимся в муниципальной собственности в части осуществления уставной деятельности юридических лиц в сфере жилищно-коммунального хозяйства» в целом, 01.01.2019-31.12.2019.
Решение Северо-Енисейского районного Совета депутатов от  16.12.2019  № 755-55 «О субсидии на финансовое обеспечение затрат в целях формирования (увеличения) уставного фонда муниципальных унитарных предприятий (муниципальных предприятий) для осуществления ими уставной деятельности» в целом, 16.12.2019-31.12.2019.
Решение Северо-Енисейского районного Совета депутатов от 22.11.2019 № 727-54 «О субсидии на  возмещение I30фактически понесенных затрат, связанных с  владением, пользованием и распоряжением имуществом, находящимся в муниципальной собственности  в части осуществления уставной деятельности юридических лиц  в сфере жилищно-коммунального хозяйства» в целом, 22.11.2019-31.12.2019.
Решение Северо-Енисейского районного Совета депутатов от 20.10.2015  № 28-3 «О субсидии на возмещение фактически понесенных затрат по организации водоснабжения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Северо-Енисейский» в целом, 01.01.2016-31.12.2022.  
Решение Северо-Енисейского районного Совета депу-татов от 11 сентября 2013  № 716-56 "О субсидии на возмещение недополученных доходов по созданию условий для обеспечения жителей района услугами  бытового обслуживания в части услуг муниципальных бань" в целом, 01.01.2014-31.12.2022.
Решение Северо-Енисейского районного Совета депутатов от  25.12.2018  №  569-44 «О субсидии на финансовое обеспечение затрат в целях формирования (увеличения) уставного фонда муниципальных предприятий для осуществления ими уставной деятельности» в целом, 01.01.2019-31.12.2019.
Решение Северо-Енисейского районного Совета депутатов  от 22 июля 2020 № 835-62   «О субсидии на финансовое обеспечение затрат в целях формирования (увеличения) уставного фонда муниципальных предприятий для осуществления ими уставной деятельности» в целом, 22.07.2020-31.12.2020
Решение Северо-Енисейского районного Совета депутатов от 08.09.2020 № 844-63 "О на финансовое обеспечение затрат в целях формирования (увеличения) уставного фонда муниципальных унитарных предприятий (муниципальных предприятий) для осуществления ими уставной деятельности", в целом, с 09.09.2020-31.12.2020 
</t>
  </si>
  <si>
    <t>0106,0113, 0309, 0310, 0505, 0901</t>
  </si>
  <si>
    <t>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Постановление администрации Северо-Енисейского района от 21.10.2013 № 514-п «Об утверждении муниципальной программы «Развитие местного самоуправления» в целом с 01.01.2014.
Решение Северо-Енисейского районного Совета депутатов от 11 сентября 2013  № 719-56 "О субсидии на возмещение фактически понесенных затрат, связанных  с созданием условий для обеспечения жителей услугами торговли (реализации населению района продуктов питания) в части затрат по доставке в район указанных  продуктов (включая транспортно-заготовительные расходы)" в целом, с 01.01.2014. 
Решение Северо-Енисейского районного Совета депутатов от  25.12.2018  № 568-44 «О субсидии на возмещение фактически понесенных затрат,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 осуществляющих реализацию товаров первой необходимости» в целом 01.01.2019-31.12.2019. 
Решение Северо-Енисейского районного Совета депутатов от  16.12.2019  № 752-55   «О субсидии на возмещение фактически понесенных затрат, связанных с созданием условий по обеспечению жителей района услугами торговли по реализации основных продуктов питания и товаров первой необходимости» в целом, с 16.12.2019. Решение Северо-Енисейского районного Совета депутатов от  17.09.2019  № 669-52 «О субсидии на возмещение фактически понесенных затрат,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 осуществляющих реализацию товаров первой необходимости» в целом, с 18.09.2019-31.12.2019.
Решение Северо-Енисейского районного Совета депутатов от 22.04.2020 № 794-59 "О субсидии на финансовое обеспечение затрат в связи с производством (реализацией товаров), выполнением работ, оказанием услуг в части закупки сверхнормативных запасов продуктов питания и товаров первой необходимости в условиях ухудшения ситуации в связи с распространением новой коронавирусной инфекции (2019-nCoV) в целом, с 22.04.2020-31.12.2020
.Решение Северо-Енисейского районного Совета депутатов от 08.09.2020 № 843-63 "О субсидии на финансовое обеспечение затрат в связи с производством (реализацией) товаров, выполнением работ, оказанием услуг,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 реализующих товары первой необходимости, в 2020 году" в целом, с 08.09.2020-31.12.2020
Решение Северо-Енисейского районного Совета депутатов от 14 декабря 2020 года № 44-5 «О субсидии на возмещение фактически понесенных затрат, связанных с производством (реализацией) товаров, выполнением работ, оказанием услуг,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 реализующих отдельные виды социально значимых продовольственных товаров первой необходимости, в 2020 году» в целом, с 14.12.2020-31.12.2020.</t>
  </si>
  <si>
    <t xml:space="preserve">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11.01.2019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01.01.2019-31.12.2019. 
Постановление администрации Северо-Енисейского района  от 27.12.2019 № 523-п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01.01.2020-31.12.2020.
Распоряжение администрации Северо-Енисейского районаот 14 июля 2020 года № 1207-р «О субсидиях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временным развертыванием дополнительного коечного фонда для лечения на территории Северо-Енисейского района лиц, заболевших новой коронавирусной инфекцией (COVID-19)» в целом, с 22.07.2020-31.12.2020.
Распоряжение администрации Северо-Енисейского районаот 14 июля 2020 № 1208-р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дезинфекцией общественных мест, профилактикой распространения коронавирусной инфекции, по состоянию на 01.06.2020 года», с 22.07.2020-31.12.2020.
Распоряжение администрации Северо-Енисейского районаот 21 августа 2020 № 1513-р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дезинфекцией общественных мест, профилактикой распространения коронавирусной инфекции, по состоянию с  01.06.2020 по 31.07.2020» с 22.07.2020-31.12.2020.
Распоряжение администрации Северо-Енисейского районаот 21 августа 2020 № 1514-р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со сбором и утилизацией промышленных, коммунальных отходов в части сбора отходов от населения Северо-Енисейского района без взимания платы в период с 01.06.2020 по 31.08.2020»  с 22.07.2020-31.12.2020.
Распоряжение администрации Северо-Енисейского районаот 04 сентября 2020 года № 1607-р «О субсидии на финансовое обеспечение мероприятий (выполнение работ),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перепланировки кабинетов № 37 и № 38 в здании хирургического отделения краевого государственного бюджетного учреждения здравоохранения «Северо-Енисейская районная больница» I15(расположенного по адресу Гоголя ул., 7/2 зд., Северо-Енисейский гп Северо-Енисейского района Красноярского края, 663282) для установки компьютерного томографа» в целом, с 04.09.2020-31.12.2020
Распоряжение администрации Северо-Енисейского района от 07.12.2020 № 2308-р  «О субсидии на финансовое обеспечение мероприятий (выполнение работ), связанных с предотвращением влияния ухудшения экономической ситуации на развитие отраслей экономики, с профилактикой и ус+I15транением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содержанием административного здания, расположенного по адресу: Маяковского ул., 12 зд., Северо-Енисейский гп Северо-Енисейского района Красноярского края, 663282, на базе которого временно развернут дополнительно к имеющемуся (в краевом государственном бюджетном учреждении здравоохранения «Северо-Енисейская районная больница») коечный фонд для лечения на территории Северо-Енисейского района лиц, заболевших новой коронавирусной инфекцией (COVID-19), в количестве 47 коек в период с 01.09.2020 года по 01.11.2020 года», в целом, с 07.12.2020-31.12.2020.
Распоряжение администрации Северо-Енисейского района от 07.12.2020 № 2306-р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дезинфекцией общественных мест, профилактикой распространения коронавирусной инфекции, по состоянию с 01.08.2020 по 31.10.2020» в целом, с 07.12.2020-31.12.2020
Распоряжение администрации Северо-Енисейского района от 17.12.2020 № 2400-р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дезинфекцией общественных мест, профилактикой распространения коронавирусной инфекции, по состоянию с 01.11.2020 по 30.11.2020» в целом С 17.12.2020 по 31.12.2020
распоряжение администрации Северо-Енисейского района от 22.12.2020 № 2433-р «О внесении изменений в распоряжение администрации Северо-Енисейского района от 14.07.2020 № 1207-р «О субсидии на финансовое обеспечение мероприятий (выполнение работ),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содержанием административного здания, расположенного по адресу: Маяковского ул., 12 зд., Северо-Енисейский гп Северо-Енисейского района Красноярского края, 663282, на базе которого временно развернут дополнительно к имеющемуся (в краевом государственном бюджетном учреждении здравоохранения «Северо-Енисейская районная больница») коечный фонд для лечения на территории Северо-Енисейского района лиц, заболевших новой коронавирусной инфекцией (COVID-19), в количестве 47 коек в период с 01.11.2020 года по 31.12.2020 года» в целом, с 22.12.2020 по 31.12.2020
  </t>
  </si>
  <si>
    <t>на 23 декабря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</si>
</sst>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19]###\ ###\ ###\ ###\ ##0.0"/>
    <numFmt numFmtId="165" formatCode="0.0"/>
    <numFmt numFmtId="166" formatCode="#,##0.0"/>
  </numFmts>
  <fonts count="12" x14ac:knownFonts="1">
    <font>
      <sz val="11"/>
      <color rgb="FF000000"/>
      <name val="Calibri"/>
      <family val="2"/>
      <scheme val="minor"/>
    </font>
    <font>
      <sz val="11"/>
      <name val="Calibri"/>
      <family val="2"/>
      <charset val="204"/>
    </font>
    <font>
      <sz val="10"/>
      <color rgb="FF000000"/>
      <name val="Arial"/>
      <family val="2"/>
      <charset val="204"/>
    </font>
    <font>
      <b/>
      <sz val="10"/>
      <color rgb="FF000000"/>
      <name val="Arial"/>
      <family val="2"/>
      <charset val="204"/>
    </font>
    <font>
      <sz val="9"/>
      <color rgb="FF000000"/>
      <name val="Arial"/>
      <family val="2"/>
      <charset val="204"/>
    </font>
    <font>
      <sz val="9"/>
      <color rgb="FF000000"/>
      <name val="Arial Narrow"/>
      <family val="2"/>
      <charset val="204"/>
    </font>
    <font>
      <sz val="8"/>
      <color rgb="FF000000"/>
      <name val="Arial"/>
      <family val="2"/>
      <charset val="204"/>
    </font>
    <font>
      <sz val="11"/>
      <color rgb="FF000000"/>
      <name val="Calibri"/>
      <family val="2"/>
      <scheme val="minor"/>
    </font>
    <font>
      <sz val="9"/>
      <name val="Arial Narrow"/>
      <family val="2"/>
      <charset val="204"/>
    </font>
    <font>
      <sz val="9"/>
      <color rgb="FF000000"/>
      <name val="Arial Narrow"/>
      <family val="2"/>
      <charset val="204"/>
    </font>
    <font>
      <b/>
      <sz val="10"/>
      <color rgb="FF000000"/>
      <name val="Arial"/>
      <family val="2"/>
      <charset val="204"/>
    </font>
    <font>
      <sz val="11"/>
      <name val="Calibri"/>
      <family val="2"/>
      <charset val="204"/>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rgb="FF000000"/>
      </bottom>
      <diagonal/>
    </border>
    <border>
      <left/>
      <right style="thin">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s>
  <cellStyleXfs count="2">
    <xf numFmtId="0" fontId="0" fillId="0" borderId="0"/>
    <xf numFmtId="0" fontId="7" fillId="0" borderId="0"/>
  </cellStyleXfs>
  <cellXfs count="198">
    <xf numFmtId="0" fontId="1" fillId="0" borderId="0" xfId="0" applyFont="1" applyFill="1" applyBorder="1"/>
    <xf numFmtId="0" fontId="2" fillId="0" borderId="0" xfId="1" applyNumberFormat="1" applyFont="1" applyFill="1" applyBorder="1" applyAlignment="1">
      <alignment vertical="top" wrapText="1" readingOrder="1"/>
    </xf>
    <xf numFmtId="0" fontId="3" fillId="0" borderId="0" xfId="1" applyNumberFormat="1" applyFont="1" applyFill="1" applyBorder="1" applyAlignment="1">
      <alignment horizontal="center" vertical="top" wrapText="1" readingOrder="1"/>
    </xf>
    <xf numFmtId="0" fontId="2" fillId="0" borderId="0" xfId="1" applyNumberFormat="1" applyFont="1" applyFill="1" applyBorder="1" applyAlignment="1">
      <alignment horizontal="center" vertical="top" wrapText="1" readingOrder="1"/>
    </xf>
    <xf numFmtId="0" fontId="5" fillId="0" borderId="1" xfId="1" applyNumberFormat="1" applyFont="1" applyFill="1" applyBorder="1" applyAlignment="1">
      <alignment horizontal="center" vertical="top" wrapText="1" readingOrder="1"/>
    </xf>
    <xf numFmtId="0" fontId="5" fillId="0" borderId="3" xfId="1" applyNumberFormat="1" applyFont="1" applyFill="1" applyBorder="1" applyAlignment="1">
      <alignment horizontal="center" vertical="top" wrapText="1" readingOrder="1"/>
    </xf>
    <xf numFmtId="0" fontId="5" fillId="0" borderId="6"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0" fontId="6" fillId="0" borderId="3" xfId="1" applyNumberFormat="1" applyFont="1" applyFill="1" applyBorder="1" applyAlignment="1">
      <alignment horizontal="center" vertical="top" wrapText="1" readingOrder="1"/>
    </xf>
    <xf numFmtId="164" fontId="5" fillId="0" borderId="1" xfId="1" applyNumberFormat="1" applyFont="1" applyFill="1" applyBorder="1" applyAlignment="1">
      <alignment horizontal="right" vertical="top" wrapText="1" readingOrder="1"/>
    </xf>
    <xf numFmtId="164" fontId="5" fillId="0" borderId="1" xfId="1" applyNumberFormat="1" applyFont="1" applyFill="1" applyBorder="1" applyAlignment="1">
      <alignment vertical="top" wrapText="1" readingOrder="1"/>
    </xf>
    <xf numFmtId="0" fontId="1" fillId="0" borderId="0" xfId="0" applyFont="1" applyFill="1" applyBorder="1" applyAlignment="1">
      <alignment wrapText="1"/>
    </xf>
    <xf numFmtId="0" fontId="1" fillId="0" borderId="0" xfId="0" applyFont="1" applyFill="1" applyBorder="1"/>
    <xf numFmtId="0" fontId="5" fillId="0" borderId="11" xfId="1" applyNumberFormat="1" applyFont="1" applyFill="1" applyBorder="1" applyAlignment="1">
      <alignment vertical="top" wrapText="1" readingOrder="1"/>
    </xf>
    <xf numFmtId="0" fontId="6" fillId="0" borderId="8" xfId="1" applyNumberFormat="1" applyFont="1" applyFill="1" applyBorder="1" applyAlignment="1">
      <alignment horizontal="center" vertical="top" wrapText="1" readingOrder="1"/>
    </xf>
    <xf numFmtId="0" fontId="8" fillId="0" borderId="0" xfId="0" applyFont="1" applyFill="1" applyBorder="1" applyAlignment="1">
      <alignment horizontal="center"/>
    </xf>
    <xf numFmtId="0" fontId="8" fillId="0" borderId="12" xfId="1" applyNumberFormat="1" applyFont="1" applyFill="1" applyBorder="1" applyAlignment="1">
      <alignment vertical="top" wrapText="1"/>
    </xf>
    <xf numFmtId="0" fontId="9" fillId="0" borderId="9" xfId="1" applyNumberFormat="1" applyFont="1" applyFill="1" applyBorder="1" applyAlignment="1">
      <alignment horizontal="center" vertical="center" wrapText="1" readingOrder="1"/>
    </xf>
    <xf numFmtId="0" fontId="1" fillId="0" borderId="0" xfId="0" applyFont="1" applyFill="1" applyBorder="1"/>
    <xf numFmtId="0" fontId="5" fillId="0" borderId="6" xfId="1" applyNumberFormat="1" applyFont="1" applyFill="1" applyBorder="1" applyAlignment="1">
      <alignment horizontal="center" vertical="top" wrapText="1" readingOrder="1"/>
    </xf>
    <xf numFmtId="0" fontId="5" fillId="0" borderId="1" xfId="1" applyNumberFormat="1" applyFont="1" applyFill="1" applyBorder="1" applyAlignment="1">
      <alignment vertical="top" wrapText="1" readingOrder="1"/>
    </xf>
    <xf numFmtId="0" fontId="5" fillId="0" borderId="1" xfId="1" applyNumberFormat="1" applyFont="1" applyFill="1" applyBorder="1" applyAlignment="1">
      <alignment horizontal="center" vertical="top" wrapText="1" readingOrder="1"/>
    </xf>
    <xf numFmtId="0" fontId="6" fillId="0" borderId="3" xfId="1" applyNumberFormat="1" applyFont="1" applyFill="1" applyBorder="1" applyAlignment="1">
      <alignment horizontal="center" vertical="top" wrapText="1" readingOrder="1"/>
    </xf>
    <xf numFmtId="0" fontId="6" fillId="0" borderId="8"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0" fontId="5" fillId="0" borderId="1" xfId="1" applyNumberFormat="1" applyFont="1" applyFill="1" applyBorder="1" applyAlignment="1">
      <alignment vertical="top" wrapText="1" readingOrder="1"/>
    </xf>
    <xf numFmtId="0" fontId="5" fillId="0" borderId="13" xfId="1" applyNumberFormat="1" applyFont="1" applyFill="1" applyBorder="1" applyAlignment="1">
      <alignment vertical="top" wrapText="1" readingOrder="1"/>
    </xf>
    <xf numFmtId="0" fontId="5" fillId="0" borderId="18" xfId="1" applyNumberFormat="1" applyFont="1" applyFill="1" applyBorder="1" applyAlignment="1">
      <alignment vertical="top" wrapText="1" readingOrder="1"/>
    </xf>
    <xf numFmtId="0" fontId="5" fillId="0" borderId="12" xfId="1" applyNumberFormat="1" applyFont="1" applyFill="1" applyBorder="1" applyAlignment="1">
      <alignment vertical="top" wrapText="1" readingOrder="1"/>
    </xf>
    <xf numFmtId="0" fontId="1" fillId="0" borderId="11" xfId="0" applyFont="1" applyFill="1" applyBorder="1" applyAlignment="1">
      <alignment vertical="top" readingOrder="1"/>
    </xf>
    <xf numFmtId="0" fontId="5" fillId="0" borderId="2" xfId="1" applyNumberFormat="1" applyFont="1" applyFill="1" applyBorder="1" applyAlignment="1">
      <alignment vertical="top" wrapText="1" readingOrder="1"/>
    </xf>
    <xf numFmtId="0" fontId="9" fillId="0" borderId="1" xfId="1" applyNumberFormat="1" applyFont="1" applyFill="1" applyBorder="1" applyAlignment="1">
      <alignment vertical="top" wrapText="1" readingOrder="1"/>
    </xf>
    <xf numFmtId="0" fontId="9" fillId="0" borderId="1" xfId="1" applyNumberFormat="1" applyFont="1" applyFill="1" applyBorder="1" applyAlignment="1">
      <alignment horizontal="center" vertical="top" wrapText="1" readingOrder="1"/>
    </xf>
    <xf numFmtId="0" fontId="9" fillId="0" borderId="3" xfId="1" applyNumberFormat="1" applyFont="1" applyFill="1" applyBorder="1" applyAlignment="1">
      <alignment horizontal="center" vertical="top" wrapText="1" readingOrder="1"/>
    </xf>
    <xf numFmtId="164" fontId="9" fillId="0" borderId="1" xfId="1" applyNumberFormat="1" applyFont="1" applyFill="1" applyBorder="1" applyAlignment="1">
      <alignment horizontal="right" vertical="top" wrapText="1" readingOrder="1"/>
    </xf>
    <xf numFmtId="164" fontId="9" fillId="0" borderId="1" xfId="1" applyNumberFormat="1" applyFont="1" applyFill="1" applyBorder="1" applyAlignment="1">
      <alignment vertical="top" wrapText="1" readingOrder="1"/>
    </xf>
    <xf numFmtId="0" fontId="9" fillId="0" borderId="1" xfId="1" applyNumberFormat="1" applyFont="1" applyFill="1" applyBorder="1" applyAlignment="1">
      <alignment horizontal="right" vertical="top" wrapText="1" readingOrder="1"/>
    </xf>
    <xf numFmtId="49" fontId="5" fillId="0" borderId="1" xfId="1" applyNumberFormat="1" applyFont="1" applyFill="1" applyBorder="1" applyAlignment="1">
      <alignment horizontal="center" vertical="top" wrapText="1"/>
    </xf>
    <xf numFmtId="49" fontId="1" fillId="0" borderId="11" xfId="0" applyNumberFormat="1" applyFont="1" applyFill="1" applyBorder="1"/>
    <xf numFmtId="49" fontId="9" fillId="0" borderId="1" xfId="1" applyNumberFormat="1" applyFont="1" applyFill="1" applyBorder="1" applyAlignment="1">
      <alignment horizontal="center" vertical="top" wrapText="1"/>
    </xf>
    <xf numFmtId="164" fontId="9" fillId="0" borderId="3" xfId="1" applyNumberFormat="1" applyFont="1" applyFill="1" applyBorder="1" applyAlignment="1">
      <alignment horizontal="right" vertical="top" wrapText="1" readingOrder="1"/>
    </xf>
    <xf numFmtId="0" fontId="1" fillId="0" borderId="11" xfId="0" applyFont="1" applyFill="1" applyBorder="1" applyAlignment="1">
      <alignment vertical="top" wrapText="1" readingOrder="1"/>
    </xf>
    <xf numFmtId="0" fontId="8" fillId="0" borderId="11" xfId="0" applyFont="1" applyFill="1" applyBorder="1" applyAlignment="1">
      <alignment vertical="top" wrapText="1" readingOrder="1"/>
    </xf>
    <xf numFmtId="49" fontId="8" fillId="0" borderId="11" xfId="0" applyNumberFormat="1" applyFont="1" applyFill="1" applyBorder="1" applyAlignment="1">
      <alignment horizontal="center" vertical="top" wrapText="1"/>
    </xf>
    <xf numFmtId="0" fontId="8" fillId="0" borderId="14" xfId="0" applyFont="1" applyFill="1" applyBorder="1" applyAlignment="1">
      <alignment vertical="top" wrapText="1" readingOrder="1"/>
    </xf>
    <xf numFmtId="49" fontId="8" fillId="0" borderId="11" xfId="0" applyNumberFormat="1" applyFont="1" applyFill="1" applyBorder="1" applyAlignment="1">
      <alignment horizontal="center" vertical="top"/>
    </xf>
    <xf numFmtId="49" fontId="8" fillId="0" borderId="14" xfId="0" applyNumberFormat="1" applyFont="1" applyFill="1" applyBorder="1" applyAlignment="1">
      <alignment horizontal="center" vertical="top"/>
    </xf>
    <xf numFmtId="0" fontId="1" fillId="0" borderId="0" xfId="0" applyFont="1" applyFill="1" applyBorder="1" applyAlignment="1"/>
    <xf numFmtId="0" fontId="11" fillId="0" borderId="0" xfId="0" applyFont="1" applyFill="1" applyBorder="1" applyAlignment="1"/>
    <xf numFmtId="0" fontId="11" fillId="0" borderId="0" xfId="0" applyFont="1" applyFill="1" applyBorder="1"/>
    <xf numFmtId="164" fontId="9" fillId="0" borderId="1" xfId="1" applyNumberFormat="1" applyFont="1" applyFill="1" applyBorder="1" applyAlignment="1">
      <alignment horizontal="right" vertical="top" wrapText="1" readingOrder="1"/>
    </xf>
    <xf numFmtId="0" fontId="9" fillId="0" borderId="1" xfId="1" applyNumberFormat="1" applyFont="1" applyFill="1" applyBorder="1" applyAlignment="1">
      <alignment horizontal="right" vertical="top" wrapText="1" readingOrder="1"/>
    </xf>
    <xf numFmtId="0" fontId="1" fillId="0" borderId="0" xfId="0" applyFont="1" applyFill="1" applyBorder="1"/>
    <xf numFmtId="0" fontId="5" fillId="0" borderId="1" xfId="1" applyNumberFormat="1" applyFont="1" applyFill="1" applyBorder="1" applyAlignment="1">
      <alignment vertical="top" wrapText="1" readingOrder="1"/>
    </xf>
    <xf numFmtId="0" fontId="9" fillId="0" borderId="1" xfId="1" applyNumberFormat="1" applyFont="1" applyFill="1" applyBorder="1" applyAlignment="1">
      <alignment horizontal="center" vertical="top" wrapText="1" readingOrder="1"/>
    </xf>
    <xf numFmtId="164" fontId="9" fillId="0" borderId="1" xfId="1" applyNumberFormat="1" applyFont="1" applyFill="1" applyBorder="1" applyAlignment="1">
      <alignment horizontal="right" vertical="top" wrapText="1" readingOrder="1"/>
    </xf>
    <xf numFmtId="165" fontId="1" fillId="0" borderId="0" xfId="0" applyNumberFormat="1" applyFont="1" applyFill="1" applyBorder="1"/>
    <xf numFmtId="0" fontId="5" fillId="0" borderId="1" xfId="1" applyNumberFormat="1" applyFont="1" applyFill="1" applyBorder="1" applyAlignment="1">
      <alignment vertical="top" wrapText="1" readingOrder="1"/>
    </xf>
    <xf numFmtId="164" fontId="9" fillId="0" borderId="1" xfId="1" applyNumberFormat="1" applyFont="1" applyFill="1" applyBorder="1" applyAlignment="1">
      <alignment horizontal="right" vertical="top" wrapText="1" readingOrder="1"/>
    </xf>
    <xf numFmtId="0" fontId="5" fillId="0" borderId="1" xfId="1" applyNumberFormat="1" applyFont="1" applyFill="1" applyBorder="1" applyAlignment="1">
      <alignment vertical="top" wrapText="1" readingOrder="1"/>
    </xf>
    <xf numFmtId="166" fontId="9" fillId="0" borderId="1" xfId="1" applyNumberFormat="1" applyFont="1" applyFill="1" applyBorder="1" applyAlignment="1">
      <alignment vertical="top" wrapText="1" readingOrder="1"/>
    </xf>
    <xf numFmtId="166" fontId="9" fillId="0" borderId="1" xfId="1" applyNumberFormat="1" applyFont="1" applyFill="1" applyBorder="1" applyAlignment="1">
      <alignment horizontal="right" vertical="top" wrapText="1" readingOrder="1"/>
    </xf>
    <xf numFmtId="0" fontId="5" fillId="0" borderId="1" xfId="1" applyNumberFormat="1" applyFont="1" applyFill="1" applyBorder="1" applyAlignment="1">
      <alignment vertical="top" wrapText="1" readingOrder="1"/>
    </xf>
    <xf numFmtId="0" fontId="5" fillId="0" borderId="1" xfId="1" applyNumberFormat="1" applyFont="1" applyFill="1" applyBorder="1" applyAlignment="1">
      <alignment horizontal="center" vertical="top" wrapText="1" readingOrder="1"/>
    </xf>
    <xf numFmtId="0" fontId="5" fillId="0" borderId="1" xfId="1" applyNumberFormat="1" applyFont="1" applyFill="1" applyBorder="1" applyAlignment="1">
      <alignment horizontal="left" vertical="top" wrapText="1" readingOrder="1"/>
    </xf>
    <xf numFmtId="49" fontId="9" fillId="0" borderId="1" xfId="1" applyNumberFormat="1" applyFont="1" applyFill="1" applyBorder="1" applyAlignment="1">
      <alignment vertical="top" wrapText="1"/>
    </xf>
    <xf numFmtId="0" fontId="5" fillId="0" borderId="1" xfId="1" applyNumberFormat="1" applyFont="1" applyFill="1" applyBorder="1" applyAlignment="1">
      <alignment vertical="top" wrapText="1" readingOrder="1"/>
    </xf>
    <xf numFmtId="0" fontId="5" fillId="0" borderId="1" xfId="1" applyNumberFormat="1" applyFont="1" applyFill="1" applyBorder="1" applyAlignment="1">
      <alignment horizontal="center" vertical="top" wrapText="1" readingOrder="1"/>
    </xf>
    <xf numFmtId="0" fontId="6" fillId="0" borderId="13" xfId="1" applyNumberFormat="1" applyFont="1" applyFill="1" applyBorder="1" applyAlignment="1">
      <alignment horizontal="center" vertical="top" wrapText="1" readingOrder="1"/>
    </xf>
    <xf numFmtId="164" fontId="9" fillId="0" borderId="18" xfId="1" applyNumberFormat="1" applyFont="1" applyFill="1" applyBorder="1" applyAlignment="1">
      <alignment horizontal="right" vertical="top" wrapText="1" readingOrder="1"/>
    </xf>
    <xf numFmtId="0" fontId="9" fillId="0" borderId="18" xfId="1" applyNumberFormat="1" applyFont="1" applyFill="1" applyBorder="1" applyAlignment="1">
      <alignment horizontal="right" vertical="top" wrapText="1" readingOrder="1"/>
    </xf>
    <xf numFmtId="164" fontId="9" fillId="0" borderId="18" xfId="1" applyNumberFormat="1" applyFont="1" applyFill="1" applyBorder="1" applyAlignment="1">
      <alignment vertical="top" wrapText="1" readingOrder="1"/>
    </xf>
    <xf numFmtId="164" fontId="9" fillId="0" borderId="13" xfId="1" applyNumberFormat="1" applyFont="1" applyFill="1" applyBorder="1" applyAlignment="1">
      <alignment horizontal="right" vertical="top" wrapText="1" readingOrder="1"/>
    </xf>
    <xf numFmtId="0" fontId="1" fillId="2" borderId="0" xfId="0" applyFont="1" applyFill="1" applyBorder="1"/>
    <xf numFmtId="0" fontId="3" fillId="2" borderId="0" xfId="1" applyNumberFormat="1" applyFont="1" applyFill="1" applyBorder="1" applyAlignment="1">
      <alignment horizontal="center" vertical="top" wrapText="1" readingOrder="1"/>
    </xf>
    <xf numFmtId="0" fontId="2" fillId="2" borderId="0" xfId="1" applyNumberFormat="1" applyFont="1" applyFill="1" applyBorder="1" applyAlignment="1">
      <alignment horizontal="center" vertical="top" wrapText="1" readingOrder="1"/>
    </xf>
    <xf numFmtId="0" fontId="5" fillId="2" borderId="1" xfId="1" applyNumberFormat="1" applyFont="1" applyFill="1" applyBorder="1" applyAlignment="1">
      <alignment horizontal="center" vertical="top" wrapText="1" readingOrder="1"/>
    </xf>
    <xf numFmtId="0" fontId="5" fillId="2" borderId="8" xfId="1" applyNumberFormat="1" applyFont="1" applyFill="1" applyBorder="1" applyAlignment="1">
      <alignment horizontal="center" vertical="top" wrapText="1" readingOrder="1"/>
    </xf>
    <xf numFmtId="0" fontId="6" fillId="2" borderId="3" xfId="1" applyNumberFormat="1" applyFont="1" applyFill="1" applyBorder="1" applyAlignment="1">
      <alignment horizontal="center" vertical="top" wrapText="1" readingOrder="1"/>
    </xf>
    <xf numFmtId="164" fontId="5" fillId="2" borderId="1" xfId="1" applyNumberFormat="1" applyFont="1" applyFill="1" applyBorder="1" applyAlignment="1">
      <alignment horizontal="right" vertical="top" wrapText="1" readingOrder="1"/>
    </xf>
    <xf numFmtId="164" fontId="5" fillId="2" borderId="1" xfId="1" applyNumberFormat="1" applyFont="1" applyFill="1" applyBorder="1" applyAlignment="1">
      <alignment vertical="top" wrapText="1" readingOrder="1"/>
    </xf>
    <xf numFmtId="164" fontId="9" fillId="2" borderId="1" xfId="1" applyNumberFormat="1" applyFont="1" applyFill="1" applyBorder="1" applyAlignment="1">
      <alignment vertical="top" wrapText="1" readingOrder="1"/>
    </xf>
    <xf numFmtId="0" fontId="9" fillId="2" borderId="1" xfId="1" applyNumberFormat="1" applyFont="1" applyFill="1" applyBorder="1" applyAlignment="1">
      <alignment vertical="top" wrapText="1" readingOrder="1"/>
    </xf>
    <xf numFmtId="164" fontId="9" fillId="2" borderId="1" xfId="1" applyNumberFormat="1" applyFont="1" applyFill="1" applyBorder="1" applyAlignment="1">
      <alignment horizontal="right" vertical="top" wrapText="1" readingOrder="1"/>
    </xf>
    <xf numFmtId="166" fontId="9" fillId="2" borderId="1" xfId="1" applyNumberFormat="1" applyFont="1" applyFill="1" applyBorder="1" applyAlignment="1">
      <alignment vertical="top" wrapText="1" readingOrder="1"/>
    </xf>
    <xf numFmtId="165" fontId="9" fillId="2" borderId="1" xfId="1" applyNumberFormat="1" applyFont="1" applyFill="1" applyBorder="1" applyAlignment="1">
      <alignment vertical="top" wrapText="1" readingOrder="1"/>
    </xf>
    <xf numFmtId="164" fontId="9" fillId="2" borderId="3" xfId="1" applyNumberFormat="1" applyFont="1" applyFill="1" applyBorder="1" applyAlignment="1">
      <alignment horizontal="right" vertical="top" wrapText="1" readingOrder="1"/>
    </xf>
    <xf numFmtId="165" fontId="1" fillId="2" borderId="0" xfId="0" applyNumberFormat="1" applyFont="1" applyFill="1" applyBorder="1"/>
    <xf numFmtId="0" fontId="1" fillId="2" borderId="0" xfId="0" applyFont="1" applyFill="1" applyBorder="1" applyAlignment="1"/>
    <xf numFmtId="0" fontId="2" fillId="2" borderId="0" xfId="1" applyNumberFormat="1" applyFont="1" applyFill="1" applyBorder="1" applyAlignment="1">
      <alignment vertical="top" wrapText="1" readingOrder="1"/>
    </xf>
    <xf numFmtId="0" fontId="5" fillId="0" borderId="1" xfId="1" applyNumberFormat="1" applyFont="1" applyFill="1" applyBorder="1" applyAlignment="1">
      <alignment horizontal="left" vertical="top" wrapText="1" readingOrder="1"/>
    </xf>
    <xf numFmtId="0" fontId="5" fillId="0" borderId="1" xfId="1" applyNumberFormat="1" applyFont="1" applyFill="1" applyBorder="1" applyAlignment="1">
      <alignment horizontal="center" vertical="top" wrapText="1" readingOrder="1"/>
    </xf>
    <xf numFmtId="0" fontId="5" fillId="2" borderId="1" xfId="1" applyNumberFormat="1" applyFont="1" applyFill="1" applyBorder="1" applyAlignment="1">
      <alignment horizontal="center" vertical="top" wrapText="1" readingOrder="1"/>
    </xf>
    <xf numFmtId="0" fontId="8" fillId="2" borderId="0" xfId="0" applyFont="1" applyFill="1" applyBorder="1" applyAlignment="1">
      <alignment horizontal="center"/>
    </xf>
    <xf numFmtId="0" fontId="9" fillId="0" borderId="13" xfId="1" applyNumberFormat="1" applyFont="1" applyFill="1" applyBorder="1" applyAlignment="1">
      <alignment vertical="top" wrapText="1" readingOrder="1"/>
    </xf>
    <xf numFmtId="0" fontId="5" fillId="0" borderId="5"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0" fontId="1" fillId="0" borderId="2" xfId="1" applyNumberFormat="1" applyFont="1" applyFill="1" applyBorder="1" applyAlignment="1">
      <alignment vertical="top" wrapText="1" readingOrder="1"/>
    </xf>
    <xf numFmtId="0" fontId="2" fillId="0" borderId="0" xfId="1" applyNumberFormat="1" applyFont="1" applyFill="1" applyBorder="1" applyAlignment="1">
      <alignment horizontal="center" vertical="top" wrapText="1" readingOrder="1"/>
    </xf>
    <xf numFmtId="0" fontId="5" fillId="0" borderId="1" xfId="1" applyNumberFormat="1" applyFont="1" applyFill="1" applyBorder="1" applyAlignment="1">
      <alignment horizontal="center" vertical="top" wrapText="1" readingOrder="1"/>
    </xf>
    <xf numFmtId="0" fontId="1" fillId="0" borderId="0" xfId="0" applyFont="1" applyFill="1" applyBorder="1"/>
    <xf numFmtId="0" fontId="5" fillId="0" borderId="8" xfId="1" applyNumberFormat="1" applyFont="1" applyFill="1" applyBorder="1" applyAlignment="1">
      <alignment horizontal="center" vertical="top" wrapText="1" readingOrder="1"/>
    </xf>
    <xf numFmtId="0" fontId="5" fillId="0" borderId="6" xfId="1" applyNumberFormat="1" applyFont="1" applyFill="1" applyBorder="1" applyAlignment="1">
      <alignment horizontal="center" vertical="top" wrapText="1" readingOrder="1"/>
    </xf>
    <xf numFmtId="0" fontId="5" fillId="0" borderId="1" xfId="1" applyNumberFormat="1" applyFont="1" applyFill="1" applyBorder="1" applyAlignment="1">
      <alignment horizontal="center" vertical="top" wrapText="1" readingOrder="1"/>
    </xf>
    <xf numFmtId="0" fontId="1" fillId="0" borderId="0" xfId="0" applyFont="1" applyFill="1" applyBorder="1"/>
    <xf numFmtId="164" fontId="5" fillId="0" borderId="8" xfId="1" applyNumberFormat="1" applyFont="1" applyFill="1" applyBorder="1" applyAlignment="1">
      <alignment vertical="top" wrapText="1" readingOrder="1"/>
    </xf>
    <xf numFmtId="164" fontId="5" fillId="0" borderId="6" xfId="1" applyNumberFormat="1" applyFont="1" applyFill="1" applyBorder="1" applyAlignment="1">
      <alignment vertical="top" wrapText="1" readingOrder="1"/>
    </xf>
    <xf numFmtId="164" fontId="9" fillId="0" borderId="8" xfId="1" applyNumberFormat="1" applyFont="1" applyFill="1" applyBorder="1" applyAlignment="1">
      <alignment vertical="top" wrapText="1" readingOrder="1"/>
    </xf>
    <xf numFmtId="164" fontId="9" fillId="2" borderId="8" xfId="1" applyNumberFormat="1" applyFont="1" applyFill="1" applyBorder="1" applyAlignment="1">
      <alignment vertical="top" wrapText="1" readingOrder="1"/>
    </xf>
    <xf numFmtId="164" fontId="9" fillId="2" borderId="6" xfId="1" applyNumberFormat="1" applyFont="1" applyFill="1" applyBorder="1" applyAlignment="1">
      <alignment vertical="top" wrapText="1" readingOrder="1"/>
    </xf>
    <xf numFmtId="165" fontId="9" fillId="0" borderId="1" xfId="1" applyNumberFormat="1" applyFont="1" applyFill="1" applyBorder="1" applyAlignment="1">
      <alignment horizontal="right" vertical="top" wrapText="1" readingOrder="1"/>
    </xf>
    <xf numFmtId="164" fontId="9" fillId="0" borderId="6" xfId="1" applyNumberFormat="1" applyFont="1" applyFill="1" applyBorder="1" applyAlignment="1">
      <alignment vertical="top" wrapText="1" readingOrder="1"/>
    </xf>
    <xf numFmtId="0" fontId="9" fillId="0" borderId="1" xfId="1" applyNumberFormat="1" applyFont="1" applyFill="1" applyBorder="1" applyAlignment="1">
      <alignment horizontal="center" vertical="top" wrapText="1" readingOrder="1"/>
    </xf>
    <xf numFmtId="0" fontId="9" fillId="0" borderId="6" xfId="1" applyNumberFormat="1" applyFont="1" applyFill="1" applyBorder="1" applyAlignment="1">
      <alignment horizontal="center" vertical="top" wrapText="1" readingOrder="1"/>
    </xf>
    <xf numFmtId="0" fontId="9" fillId="0" borderId="8" xfId="1" applyNumberFormat="1" applyFont="1" applyFill="1" applyBorder="1" applyAlignment="1">
      <alignment horizontal="center" vertical="top" wrapText="1" readingOrder="1"/>
    </xf>
    <xf numFmtId="164" fontId="9" fillId="0" borderId="1" xfId="1" applyNumberFormat="1" applyFont="1" applyFill="1" applyBorder="1" applyAlignment="1">
      <alignment horizontal="center" vertical="top" wrapText="1" readingOrder="1"/>
    </xf>
    <xf numFmtId="164" fontId="9" fillId="0" borderId="6" xfId="1" applyNumberFormat="1" applyFont="1" applyFill="1" applyBorder="1" applyAlignment="1">
      <alignment horizontal="center" vertical="top" wrapText="1" readingOrder="1"/>
    </xf>
    <xf numFmtId="164" fontId="9" fillId="0" borderId="8" xfId="1" applyNumberFormat="1" applyFont="1" applyFill="1" applyBorder="1" applyAlignment="1">
      <alignment horizontal="center" vertical="top" wrapText="1" readingOrder="1"/>
    </xf>
    <xf numFmtId="164" fontId="5" fillId="0" borderId="1" xfId="1" applyNumberFormat="1" applyFont="1" applyFill="1" applyBorder="1" applyAlignment="1">
      <alignment horizontal="center" vertical="top" wrapText="1" readingOrder="1"/>
    </xf>
    <xf numFmtId="164" fontId="5" fillId="0" borderId="6" xfId="1" applyNumberFormat="1" applyFont="1" applyFill="1" applyBorder="1" applyAlignment="1">
      <alignment horizontal="center" vertical="top" wrapText="1" readingOrder="1"/>
    </xf>
    <xf numFmtId="164" fontId="5" fillId="0" borderId="8" xfId="1" applyNumberFormat="1" applyFont="1" applyFill="1" applyBorder="1" applyAlignment="1">
      <alignment horizontal="center" vertical="top" wrapText="1" readingOrder="1"/>
    </xf>
    <xf numFmtId="164" fontId="9" fillId="2" borderId="1" xfId="1" applyNumberFormat="1" applyFont="1" applyFill="1" applyBorder="1" applyAlignment="1">
      <alignment horizontal="center" vertical="top" wrapText="1" readingOrder="1"/>
    </xf>
    <xf numFmtId="164" fontId="9" fillId="2" borderId="6" xfId="1" applyNumberFormat="1" applyFont="1" applyFill="1" applyBorder="1" applyAlignment="1">
      <alignment horizontal="center" vertical="top" wrapText="1" readingOrder="1"/>
    </xf>
    <xf numFmtId="164" fontId="9" fillId="2" borderId="8" xfId="1" applyNumberFormat="1" applyFont="1" applyFill="1" applyBorder="1" applyAlignment="1">
      <alignment horizontal="center" vertical="top" wrapText="1" readingOrder="1"/>
    </xf>
    <xf numFmtId="0" fontId="9" fillId="2" borderId="1" xfId="1" applyNumberFormat="1" applyFont="1" applyFill="1" applyBorder="1" applyAlignment="1">
      <alignment horizontal="center" vertical="top" wrapText="1" readingOrder="1"/>
    </xf>
    <xf numFmtId="0" fontId="9" fillId="2" borderId="6" xfId="1" applyNumberFormat="1" applyFont="1" applyFill="1" applyBorder="1" applyAlignment="1">
      <alignment horizontal="center" vertical="top" wrapText="1" readingOrder="1"/>
    </xf>
    <xf numFmtId="0" fontId="9" fillId="2" borderId="8" xfId="1" applyNumberFormat="1" applyFont="1" applyFill="1" applyBorder="1" applyAlignment="1">
      <alignment horizontal="center" vertical="top" wrapText="1" readingOrder="1"/>
    </xf>
    <xf numFmtId="0" fontId="5" fillId="0" borderId="1" xfId="1" applyNumberFormat="1" applyFont="1" applyFill="1" applyBorder="1" applyAlignment="1">
      <alignment horizontal="left" vertical="top" wrapText="1" readingOrder="1"/>
    </xf>
    <xf numFmtId="0" fontId="5" fillId="0" borderId="6" xfId="1" applyNumberFormat="1" applyFont="1" applyFill="1" applyBorder="1" applyAlignment="1">
      <alignment horizontal="left" vertical="top" wrapText="1" readingOrder="1"/>
    </xf>
    <xf numFmtId="0" fontId="5" fillId="0" borderId="8" xfId="1" applyNumberFormat="1" applyFont="1" applyFill="1" applyBorder="1" applyAlignment="1">
      <alignment horizontal="left" vertical="top" wrapText="1" readingOrder="1"/>
    </xf>
    <xf numFmtId="0" fontId="5" fillId="0" borderId="1" xfId="1" applyNumberFormat="1" applyFont="1" applyFill="1" applyBorder="1" applyAlignment="1">
      <alignment horizontal="center" vertical="top" wrapText="1" readingOrder="1"/>
    </xf>
    <xf numFmtId="0" fontId="5" fillId="0" borderId="6"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49" fontId="5" fillId="0" borderId="1" xfId="1" applyNumberFormat="1" applyFont="1" applyFill="1" applyBorder="1" applyAlignment="1">
      <alignment horizontal="center" vertical="top" wrapText="1"/>
    </xf>
    <xf numFmtId="49" fontId="5" fillId="0" borderId="6" xfId="1" applyNumberFormat="1" applyFont="1" applyFill="1" applyBorder="1" applyAlignment="1">
      <alignment horizontal="center" vertical="top" wrapText="1"/>
    </xf>
    <xf numFmtId="49" fontId="5" fillId="0" borderId="8" xfId="1" applyNumberFormat="1" applyFont="1" applyFill="1" applyBorder="1" applyAlignment="1">
      <alignment horizontal="center" vertical="top" wrapText="1"/>
    </xf>
    <xf numFmtId="0" fontId="9" fillId="0" borderId="18" xfId="1" applyNumberFormat="1" applyFont="1" applyFill="1" applyBorder="1" applyAlignment="1">
      <alignment horizontal="left" vertical="top" wrapText="1" readingOrder="1"/>
    </xf>
    <xf numFmtId="0" fontId="9" fillId="0" borderId="2" xfId="1" applyNumberFormat="1" applyFont="1" applyFill="1" applyBorder="1" applyAlignment="1">
      <alignment horizontal="left" vertical="top" wrapText="1" readingOrder="1"/>
    </xf>
    <xf numFmtId="0" fontId="8" fillId="0" borderId="14" xfId="1" applyNumberFormat="1" applyFont="1" applyFill="1" applyBorder="1" applyAlignment="1">
      <alignment horizontal="center" vertical="top" wrapText="1"/>
    </xf>
    <xf numFmtId="0" fontId="8" fillId="0" borderId="19" xfId="1" applyNumberFormat="1" applyFont="1" applyFill="1" applyBorder="1" applyAlignment="1">
      <alignment horizontal="center" vertical="top" wrapText="1"/>
    </xf>
    <xf numFmtId="0" fontId="8" fillId="0" borderId="20" xfId="1" applyNumberFormat="1" applyFont="1" applyFill="1" applyBorder="1" applyAlignment="1">
      <alignment horizontal="center" vertical="top" wrapText="1"/>
    </xf>
    <xf numFmtId="0" fontId="9" fillId="0" borderId="13" xfId="1" applyNumberFormat="1" applyFont="1" applyFill="1" applyBorder="1" applyAlignment="1">
      <alignment vertical="top" wrapText="1" readingOrder="1"/>
    </xf>
    <xf numFmtId="0" fontId="5" fillId="0" borderId="5"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0" fontId="1" fillId="0" borderId="2" xfId="1" applyNumberFormat="1" applyFont="1" applyFill="1" applyBorder="1" applyAlignment="1">
      <alignment vertical="top" wrapText="1" readingOrder="1"/>
    </xf>
    <xf numFmtId="0" fontId="5" fillId="0" borderId="13" xfId="1" applyNumberFormat="1" applyFont="1" applyFill="1" applyBorder="1" applyAlignment="1">
      <alignment vertical="top" wrapText="1" readingOrder="1"/>
    </xf>
    <xf numFmtId="0" fontId="5" fillId="0" borderId="13" xfId="1" applyNumberFormat="1" applyFont="1" applyFill="1" applyBorder="1" applyAlignment="1">
      <alignment horizontal="center" vertical="top" wrapText="1" readingOrder="1"/>
    </xf>
    <xf numFmtId="0" fontId="5" fillId="0" borderId="5" xfId="1" applyNumberFormat="1" applyFont="1" applyFill="1" applyBorder="1" applyAlignment="1">
      <alignment horizontal="center" vertical="top" wrapText="1" readingOrder="1"/>
    </xf>
    <xf numFmtId="0" fontId="8" fillId="0" borderId="12" xfId="0" applyFont="1" applyFill="1" applyBorder="1" applyAlignment="1">
      <alignment vertical="top" wrapText="1" readingOrder="1"/>
    </xf>
    <xf numFmtId="0" fontId="8" fillId="0" borderId="15" xfId="0" applyFont="1" applyFill="1" applyBorder="1" applyAlignment="1">
      <alignment vertical="top" wrapText="1" readingOrder="1"/>
    </xf>
    <xf numFmtId="0" fontId="8" fillId="0" borderId="12" xfId="0" applyFont="1" applyFill="1" applyBorder="1" applyAlignment="1">
      <alignment horizontal="center" vertical="top" wrapText="1" readingOrder="1"/>
    </xf>
    <xf numFmtId="0" fontId="8" fillId="0" borderId="15" xfId="0" applyFont="1" applyFill="1" applyBorder="1" applyAlignment="1">
      <alignment horizontal="center" vertical="top" wrapText="1" readingOrder="1"/>
    </xf>
    <xf numFmtId="0" fontId="11" fillId="0" borderId="0" xfId="0" applyFont="1" applyFill="1" applyBorder="1" applyAlignment="1">
      <alignment horizontal="left"/>
    </xf>
    <xf numFmtId="0" fontId="1" fillId="0" borderId="0" xfId="0" applyFont="1" applyFill="1" applyBorder="1" applyAlignment="1">
      <alignment horizontal="left"/>
    </xf>
    <xf numFmtId="0" fontId="1" fillId="0" borderId="12" xfId="0" applyFont="1" applyFill="1" applyBorder="1" applyAlignment="1">
      <alignment vertical="top" wrapText="1" readingOrder="1"/>
    </xf>
    <xf numFmtId="0" fontId="1" fillId="0" borderId="15" xfId="0" applyFont="1" applyFill="1" applyBorder="1" applyAlignment="1">
      <alignment vertical="top" wrapText="1" readingOrder="1"/>
    </xf>
    <xf numFmtId="0" fontId="1" fillId="0" borderId="11" xfId="0" applyFont="1" applyFill="1" applyBorder="1" applyAlignment="1">
      <alignment vertical="top" readingOrder="1"/>
    </xf>
    <xf numFmtId="0" fontId="1" fillId="0" borderId="12" xfId="0" applyFont="1" applyFill="1" applyBorder="1" applyAlignment="1">
      <alignment vertical="top" readingOrder="1"/>
    </xf>
    <xf numFmtId="0" fontId="1" fillId="0" borderId="15" xfId="0" applyFont="1" applyFill="1" applyBorder="1" applyAlignment="1">
      <alignment vertical="top" readingOrder="1"/>
    </xf>
    <xf numFmtId="0" fontId="9" fillId="0" borderId="16" xfId="1" applyNumberFormat="1" applyFont="1" applyFill="1" applyBorder="1" applyAlignment="1">
      <alignment vertical="top" wrapText="1" readingOrder="1"/>
    </xf>
    <xf numFmtId="0" fontId="5" fillId="0" borderId="21" xfId="1" applyNumberFormat="1" applyFont="1" applyFill="1" applyBorder="1" applyAlignment="1">
      <alignment vertical="top" wrapText="1" readingOrder="1"/>
    </xf>
    <xf numFmtId="0" fontId="5" fillId="0" borderId="14" xfId="1" applyNumberFormat="1" applyFont="1" applyFill="1" applyBorder="1" applyAlignment="1">
      <alignment vertical="top" wrapText="1" readingOrder="1"/>
    </xf>
    <xf numFmtId="0" fontId="1" fillId="0" borderId="14" xfId="1" applyNumberFormat="1" applyFont="1" applyFill="1" applyBorder="1" applyAlignment="1">
      <alignment vertical="top" wrapText="1" readingOrder="1"/>
    </xf>
    <xf numFmtId="0" fontId="5" fillId="0" borderId="11" xfId="1" applyNumberFormat="1" applyFont="1" applyFill="1" applyBorder="1" applyAlignment="1">
      <alignment horizontal="center" vertical="top" wrapText="1" readingOrder="1"/>
    </xf>
    <xf numFmtId="0" fontId="9" fillId="0" borderId="12" xfId="1" applyNumberFormat="1" applyFont="1" applyFill="1" applyBorder="1" applyAlignment="1">
      <alignment horizontal="center" vertical="top" wrapText="1" readingOrder="1"/>
    </xf>
    <xf numFmtId="0" fontId="5" fillId="0" borderId="12" xfId="1" applyNumberFormat="1" applyFont="1" applyFill="1" applyBorder="1" applyAlignment="1">
      <alignment horizontal="center" vertical="top" wrapText="1" readingOrder="1"/>
    </xf>
    <xf numFmtId="0" fontId="6" fillId="0" borderId="16" xfId="1" applyNumberFormat="1" applyFont="1" applyFill="1" applyBorder="1" applyAlignment="1">
      <alignment horizontal="center" vertical="top" wrapText="1" readingOrder="1"/>
    </xf>
    <xf numFmtId="0" fontId="6" fillId="0" borderId="17" xfId="1" applyNumberFormat="1" applyFont="1" applyFill="1" applyBorder="1" applyAlignment="1">
      <alignment horizontal="center" vertical="top" wrapText="1" readingOrder="1"/>
    </xf>
    <xf numFmtId="0" fontId="6" fillId="0" borderId="8" xfId="1" applyNumberFormat="1" applyFont="1" applyFill="1" applyBorder="1" applyAlignment="1">
      <alignment horizontal="center" vertical="top" wrapText="1" readingOrder="1"/>
    </xf>
    <xf numFmtId="0" fontId="1" fillId="0" borderId="9" xfId="1" applyNumberFormat="1" applyFont="1" applyFill="1" applyBorder="1" applyAlignment="1">
      <alignment vertical="top" wrapText="1"/>
    </xf>
    <xf numFmtId="0" fontId="10" fillId="0" borderId="0" xfId="1" applyNumberFormat="1" applyFont="1" applyFill="1" applyBorder="1" applyAlignment="1">
      <alignment horizontal="center" vertical="top" wrapText="1" readingOrder="1"/>
    </xf>
    <xf numFmtId="0" fontId="2" fillId="0" borderId="0" xfId="1" applyNumberFormat="1" applyFont="1" applyFill="1" applyBorder="1" applyAlignment="1">
      <alignment horizontal="center" vertical="top" wrapText="1" readingOrder="1"/>
    </xf>
    <xf numFmtId="0" fontId="1" fillId="0" borderId="4" xfId="1" applyNumberFormat="1" applyFont="1" applyFill="1" applyBorder="1" applyAlignment="1">
      <alignment vertical="top" wrapText="1"/>
    </xf>
    <xf numFmtId="0" fontId="1" fillId="0" borderId="5" xfId="1" applyNumberFormat="1" applyFont="1" applyFill="1" applyBorder="1" applyAlignment="1">
      <alignment vertical="top" wrapText="1"/>
    </xf>
    <xf numFmtId="0" fontId="5" fillId="2" borderId="1" xfId="1" applyNumberFormat="1" applyFont="1" applyFill="1" applyBorder="1" applyAlignment="1">
      <alignment horizontal="center" vertical="top" wrapText="1" readingOrder="1"/>
    </xf>
    <xf numFmtId="0" fontId="1" fillId="2" borderId="7" xfId="1" applyNumberFormat="1" applyFont="1" applyFill="1" applyBorder="1" applyAlignment="1">
      <alignment vertical="top" wrapText="1"/>
    </xf>
    <xf numFmtId="0" fontId="1" fillId="2" borderId="2" xfId="1" applyNumberFormat="1" applyFont="1" applyFill="1" applyBorder="1" applyAlignment="1">
      <alignment vertical="top" wrapText="1"/>
    </xf>
    <xf numFmtId="0" fontId="1" fillId="0" borderId="7" xfId="1" applyNumberFormat="1" applyFont="1" applyFill="1" applyBorder="1" applyAlignment="1">
      <alignment vertical="top" wrapText="1"/>
    </xf>
    <xf numFmtId="0" fontId="1" fillId="0" borderId="2" xfId="1" applyNumberFormat="1" applyFont="1" applyFill="1" applyBorder="1" applyAlignment="1">
      <alignment vertical="top" wrapText="1"/>
    </xf>
    <xf numFmtId="0" fontId="5" fillId="0" borderId="3" xfId="1" applyNumberFormat="1" applyFont="1" applyFill="1" applyBorder="1" applyAlignment="1">
      <alignment horizontal="center" vertical="top" wrapText="1" readingOrder="1"/>
    </xf>
    <xf numFmtId="0" fontId="1" fillId="0" borderId="0" xfId="1" applyNumberFormat="1" applyFont="1" applyFill="1" applyBorder="1" applyAlignment="1">
      <alignment vertical="top" wrapText="1"/>
    </xf>
    <xf numFmtId="0" fontId="1" fillId="0" borderId="22" xfId="1" applyNumberFormat="1" applyFont="1" applyFill="1" applyBorder="1" applyAlignment="1">
      <alignment vertical="top" wrapText="1"/>
    </xf>
    <xf numFmtId="0" fontId="4" fillId="0" borderId="0" xfId="1" applyNumberFormat="1" applyFont="1" applyFill="1" applyBorder="1" applyAlignment="1">
      <alignment vertical="top" wrapText="1" readingOrder="1"/>
    </xf>
    <xf numFmtId="0" fontId="1" fillId="0" borderId="0" xfId="0" applyFont="1" applyFill="1" applyBorder="1"/>
    <xf numFmtId="0" fontId="9" fillId="0" borderId="15" xfId="1" applyNumberFormat="1" applyFont="1" applyFill="1" applyBorder="1" applyAlignment="1">
      <alignment horizontal="center" vertical="top" wrapText="1" readingOrder="1"/>
    </xf>
    <xf numFmtId="0" fontId="5" fillId="0" borderId="15" xfId="1" applyNumberFormat="1" applyFont="1" applyFill="1" applyBorder="1" applyAlignment="1">
      <alignment horizontal="center" vertical="top" wrapText="1" readingOrder="1"/>
    </xf>
    <xf numFmtId="0" fontId="9" fillId="0" borderId="11" xfId="1" applyNumberFormat="1" applyFont="1" applyFill="1" applyBorder="1" applyAlignment="1">
      <alignment horizontal="center" vertical="top" wrapText="1" readingOrder="1"/>
    </xf>
    <xf numFmtId="0" fontId="9" fillId="0" borderId="0" xfId="1" applyNumberFormat="1" applyFont="1" applyFill="1" applyBorder="1" applyAlignment="1">
      <alignment horizontal="center" vertical="top" wrapText="1" readingOrder="1"/>
    </xf>
    <xf numFmtId="0" fontId="5" fillId="0" borderId="10" xfId="1" applyNumberFormat="1" applyFont="1" applyFill="1" applyBorder="1" applyAlignment="1">
      <alignment horizontal="center" vertical="top" wrapText="1" readingOrder="1"/>
    </xf>
    <xf numFmtId="0" fontId="5" fillId="0" borderId="23" xfId="1" applyNumberFormat="1" applyFont="1" applyFill="1" applyBorder="1" applyAlignment="1">
      <alignment horizontal="center" vertical="top" wrapText="1" readingOrder="1"/>
    </xf>
    <xf numFmtId="0" fontId="9" fillId="0" borderId="13" xfId="1" applyNumberFormat="1" applyFont="1" applyFill="1" applyBorder="1" applyAlignment="1">
      <alignment horizontal="left" vertical="top" wrapText="1" readingOrder="1"/>
    </xf>
    <xf numFmtId="0" fontId="9" fillId="0" borderId="5" xfId="1" applyNumberFormat="1" applyFont="1" applyFill="1" applyBorder="1" applyAlignment="1">
      <alignment horizontal="left" vertical="top" wrapText="1" readingOrder="1"/>
    </xf>
    <xf numFmtId="0" fontId="1" fillId="0" borderId="10" xfId="1" applyNumberFormat="1" applyFont="1" applyFill="1" applyBorder="1" applyAlignment="1">
      <alignment vertical="top" wrapText="1"/>
    </xf>
    <xf numFmtId="164" fontId="5" fillId="0" borderId="24" xfId="1" applyNumberFormat="1" applyFont="1" applyFill="1" applyBorder="1" applyAlignment="1">
      <alignment horizontal="right" vertical="top" wrapText="1" readingOrder="1"/>
    </xf>
    <xf numFmtId="164" fontId="9" fillId="0" borderId="24" xfId="1" applyNumberFormat="1" applyFont="1" applyFill="1" applyBorder="1" applyAlignment="1">
      <alignment horizontal="right" vertical="top" wrapText="1" readingOrder="1"/>
    </xf>
    <xf numFmtId="0" fontId="9" fillId="0" borderId="1" xfId="1" applyNumberFormat="1" applyFont="1" applyFill="1" applyBorder="1" applyAlignment="1">
      <alignment horizontal="left" vertical="top" wrapText="1" readingOrder="1"/>
    </xf>
    <xf numFmtId="0" fontId="9" fillId="0" borderId="6" xfId="1" applyNumberFormat="1" applyFont="1" applyFill="1" applyBorder="1" applyAlignment="1">
      <alignment horizontal="left" vertical="top" wrapText="1" readingOrder="1"/>
    </xf>
    <xf numFmtId="0" fontId="9" fillId="0" borderId="8" xfId="1" applyNumberFormat="1" applyFont="1" applyFill="1" applyBorder="1" applyAlignment="1">
      <alignment horizontal="left" vertical="top" wrapText="1" readingOrder="1"/>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H81"/>
  <sheetViews>
    <sheetView showGridLines="0" tabSelected="1" topLeftCell="B1" zoomScale="82" zoomScaleNormal="82" workbookViewId="0">
      <pane xSplit="23" ySplit="9" topLeftCell="CJ10" activePane="bottomRight" state="frozen"/>
      <selection activeCell="B1" sqref="B1"/>
      <selection pane="topRight" activeCell="X1" sqref="X1"/>
      <selection pane="bottomLeft" activeCell="B10" sqref="B10"/>
      <selection pane="bottomRight" activeCell="B3" sqref="B3:Q3"/>
    </sheetView>
  </sheetViews>
  <sheetFormatPr defaultRowHeight="15" x14ac:dyDescent="0.25"/>
  <cols>
    <col min="1" max="1" width="0.7109375" customWidth="1"/>
    <col min="2" max="2" width="70.85546875" customWidth="1"/>
    <col min="3" max="3" width="5" customWidth="1"/>
    <col min="4" max="4" width="1.85546875" customWidth="1"/>
    <col min="5" max="5" width="19.28515625" customWidth="1"/>
    <col min="6" max="6" width="1.42578125" customWidth="1"/>
    <col min="7" max="7" width="5.7109375" customWidth="1"/>
    <col min="8" max="8" width="32.7109375" customWidth="1"/>
    <col min="9" max="9" width="89" customWidth="1"/>
    <col min="10" max="10" width="34.7109375" style="18" customWidth="1"/>
    <col min="11" max="11" width="9.7109375" customWidth="1"/>
    <col min="12" max="12" width="12" customWidth="1"/>
    <col min="13" max="13" width="10.42578125" customWidth="1"/>
    <col min="14" max="14" width="9.85546875" customWidth="1"/>
    <col min="15" max="15" width="9" customWidth="1"/>
    <col min="16" max="16" width="10.85546875" customWidth="1"/>
    <col min="17" max="17" width="9.42578125" customWidth="1"/>
    <col min="18" max="18" width="10.28515625" customWidth="1"/>
    <col min="19" max="19" width="9" customWidth="1"/>
    <col min="20" max="21" width="10.28515625" customWidth="1"/>
    <col min="22" max="22" width="10.28515625" style="73" customWidth="1"/>
    <col min="23" max="23" width="8" style="73" customWidth="1"/>
    <col min="24" max="24" width="9.42578125" style="73" customWidth="1"/>
    <col min="25" max="25" width="8.85546875" style="73" customWidth="1"/>
    <col min="26" max="26" width="10.85546875" style="73" customWidth="1"/>
    <col min="27" max="27" width="10.28515625" style="73" customWidth="1"/>
    <col min="28" max="28" width="8.42578125" customWidth="1"/>
    <col min="29" max="29" width="10" customWidth="1"/>
    <col min="30" max="30" width="6.5703125" customWidth="1"/>
    <col min="31" max="31" width="10" customWidth="1"/>
    <col min="32" max="32" width="10.28515625" customWidth="1"/>
    <col min="33" max="33" width="10" customWidth="1"/>
    <col min="34" max="34" width="10.7109375" customWidth="1"/>
    <col min="35" max="35" width="7.140625" customWidth="1"/>
    <col min="36" max="36" width="11.28515625" customWidth="1"/>
    <col min="37" max="37" width="10.28515625" customWidth="1"/>
    <col min="38" max="38" width="8.42578125" customWidth="1"/>
    <col min="39" max="39" width="10.42578125" customWidth="1"/>
    <col min="40" max="40" width="6.42578125" customWidth="1"/>
    <col min="41" max="41" width="11.28515625" customWidth="1"/>
    <col min="42" max="42" width="12" customWidth="1"/>
    <col min="43" max="43" width="10.28515625" customWidth="1"/>
    <col min="44" max="44" width="7.42578125" customWidth="1"/>
    <col min="45" max="45" width="9" customWidth="1"/>
    <col min="46" max="46" width="10.28515625" customWidth="1"/>
    <col min="47" max="47" width="9.42578125" customWidth="1"/>
    <col min="48" max="48" width="10.7109375" customWidth="1"/>
    <col min="49" max="49" width="9" customWidth="1"/>
    <col min="50" max="50" width="12" customWidth="1"/>
    <col min="51" max="51" width="10.28515625" customWidth="1"/>
    <col min="52" max="52" width="10.28515625" style="100" customWidth="1"/>
    <col min="53" max="53" width="8.140625" style="100" customWidth="1"/>
    <col min="54" max="54" width="10.42578125" style="100" customWidth="1"/>
    <col min="55" max="55" width="8.28515625" style="100" customWidth="1"/>
    <col min="56" max="56" width="11.28515625" style="100" customWidth="1"/>
    <col min="57" max="57" width="10.28515625" customWidth="1"/>
    <col min="58" max="58" width="9.140625" customWidth="1"/>
    <col min="59" max="59" width="9" customWidth="1"/>
    <col min="60" max="60" width="5.85546875" customWidth="1"/>
    <col min="61" max="61" width="10.140625" customWidth="1"/>
    <col min="62" max="62" width="10.28515625" customWidth="1"/>
    <col min="63" max="63" width="8.140625" customWidth="1"/>
    <col min="64" max="64" width="9.42578125" customWidth="1"/>
    <col min="65" max="65" width="5.42578125" customWidth="1"/>
    <col min="66" max="66" width="10.42578125" customWidth="1"/>
    <col min="67" max="67" width="10.28515625" customWidth="1"/>
    <col min="68" max="68" width="7.5703125" customWidth="1"/>
    <col min="69" max="69" width="10" customWidth="1"/>
    <col min="70" max="70" width="5.42578125" customWidth="1"/>
    <col min="71" max="71" width="11.5703125" customWidth="1"/>
    <col min="72" max="72" width="10.28515625" style="104" customWidth="1"/>
    <col min="73" max="75" width="9.140625" customWidth="1"/>
    <col min="76" max="76" width="10.42578125" customWidth="1"/>
    <col min="77" max="77" width="10.28515625" customWidth="1"/>
    <col min="78" max="80" width="9.140625" customWidth="1"/>
    <col min="81" max="81" width="10" customWidth="1"/>
    <col min="82" max="82" width="10.5703125" customWidth="1"/>
    <col min="83" max="85" width="9.140625" customWidth="1"/>
    <col min="86" max="86" width="10" customWidth="1"/>
  </cols>
  <sheetData>
    <row r="1" spans="2:86" s="12" customFormat="1" ht="12" customHeight="1" x14ac:dyDescent="0.25">
      <c r="J1" s="18"/>
      <c r="V1" s="73"/>
      <c r="W1" s="73"/>
      <c r="X1" s="73"/>
      <c r="Y1" s="73"/>
      <c r="Z1" s="73"/>
      <c r="AA1" s="93"/>
      <c r="AB1" s="15"/>
      <c r="AC1" s="15"/>
      <c r="AD1" s="15"/>
      <c r="AE1" s="15"/>
      <c r="AF1" s="15"/>
      <c r="AG1" s="15"/>
      <c r="AH1" s="15"/>
      <c r="AI1" s="15"/>
      <c r="AJ1" s="15"/>
      <c r="AZ1" s="100"/>
      <c r="BA1" s="100"/>
      <c r="BB1" s="100"/>
      <c r="BC1" s="100"/>
      <c r="BD1" s="100"/>
      <c r="BT1" s="104"/>
    </row>
    <row r="2" spans="2:86" ht="15" customHeight="1" x14ac:dyDescent="0.25">
      <c r="B2" s="170" t="s">
        <v>123</v>
      </c>
      <c r="C2" s="170"/>
      <c r="D2" s="170"/>
      <c r="E2" s="170"/>
      <c r="F2" s="170"/>
      <c r="G2" s="170"/>
      <c r="H2" s="170"/>
      <c r="I2" s="170"/>
      <c r="J2" s="170"/>
      <c r="K2" s="170"/>
      <c r="L2" s="170"/>
      <c r="M2" s="170"/>
      <c r="N2" s="170"/>
      <c r="O2" s="170"/>
      <c r="P2" s="170"/>
      <c r="Q2" s="170"/>
      <c r="R2" s="2" t="s">
        <v>0</v>
      </c>
      <c r="S2" s="2" t="s">
        <v>0</v>
      </c>
      <c r="T2" s="2" t="s">
        <v>0</v>
      </c>
      <c r="U2" s="2" t="s">
        <v>0</v>
      </c>
      <c r="V2" s="74" t="s">
        <v>0</v>
      </c>
      <c r="W2" s="74" t="s">
        <v>0</v>
      </c>
      <c r="X2" s="74" t="s">
        <v>0</v>
      </c>
      <c r="Y2" s="74" t="s">
        <v>0</v>
      </c>
      <c r="Z2" s="74" t="s">
        <v>0</v>
      </c>
      <c r="AA2" s="74" t="s">
        <v>0</v>
      </c>
      <c r="AB2" s="2" t="s">
        <v>0</v>
      </c>
      <c r="AC2" s="2" t="s">
        <v>0</v>
      </c>
      <c r="AD2" s="2" t="s">
        <v>0</v>
      </c>
      <c r="AE2" s="2" t="s">
        <v>0</v>
      </c>
      <c r="AF2" s="2" t="s">
        <v>0</v>
      </c>
      <c r="AG2" s="2" t="s">
        <v>0</v>
      </c>
      <c r="AH2" s="2" t="s">
        <v>0</v>
      </c>
      <c r="AI2" s="2" t="s">
        <v>0</v>
      </c>
      <c r="AJ2" s="2" t="s">
        <v>0</v>
      </c>
      <c r="AK2" s="2" t="s">
        <v>0</v>
      </c>
      <c r="AL2" s="2" t="s">
        <v>0</v>
      </c>
      <c r="AM2" s="2" t="s">
        <v>0</v>
      </c>
      <c r="AN2" s="2" t="s">
        <v>0</v>
      </c>
      <c r="AO2" s="2" t="s">
        <v>0</v>
      </c>
      <c r="AP2" s="2" t="s">
        <v>0</v>
      </c>
      <c r="AQ2" s="2" t="s">
        <v>0</v>
      </c>
      <c r="AR2" s="2" t="s">
        <v>0</v>
      </c>
      <c r="AS2" s="2" t="s">
        <v>0</v>
      </c>
      <c r="AT2" s="2" t="s">
        <v>0</v>
      </c>
      <c r="AU2" s="2" t="s">
        <v>0</v>
      </c>
      <c r="AV2" s="2" t="s">
        <v>0</v>
      </c>
      <c r="AW2" s="2" t="s">
        <v>0</v>
      </c>
      <c r="AX2" s="2" t="s">
        <v>0</v>
      </c>
      <c r="AY2" s="2" t="s">
        <v>0</v>
      </c>
      <c r="AZ2" s="2" t="s">
        <v>0</v>
      </c>
      <c r="BA2" s="2" t="s">
        <v>0</v>
      </c>
      <c r="BB2" s="2" t="s">
        <v>0</v>
      </c>
      <c r="BC2" s="2" t="s">
        <v>0</v>
      </c>
      <c r="BD2" s="2" t="s">
        <v>0</v>
      </c>
      <c r="BE2" s="2" t="s">
        <v>0</v>
      </c>
      <c r="BF2" s="2" t="s">
        <v>0</v>
      </c>
      <c r="BG2" s="2" t="s">
        <v>0</v>
      </c>
      <c r="BH2" s="2" t="s">
        <v>0</v>
      </c>
      <c r="BI2" s="2" t="s">
        <v>0</v>
      </c>
      <c r="BJ2" s="2" t="s">
        <v>0</v>
      </c>
      <c r="BK2" s="2" t="s">
        <v>0</v>
      </c>
      <c r="BL2" s="2" t="s">
        <v>0</v>
      </c>
      <c r="BM2" s="2" t="s">
        <v>0</v>
      </c>
      <c r="BN2" s="2" t="s">
        <v>0</v>
      </c>
      <c r="BO2" s="2" t="s">
        <v>0</v>
      </c>
      <c r="BP2" s="2" t="s">
        <v>0</v>
      </c>
      <c r="BQ2" s="2" t="s">
        <v>0</v>
      </c>
      <c r="BR2" s="2" t="s">
        <v>0</v>
      </c>
      <c r="BS2" s="2" t="s">
        <v>0</v>
      </c>
    </row>
    <row r="3" spans="2:86" ht="15" customHeight="1" x14ac:dyDescent="0.25">
      <c r="B3" s="171" t="s">
        <v>370</v>
      </c>
      <c r="C3" s="171"/>
      <c r="D3" s="171"/>
      <c r="E3" s="171"/>
      <c r="F3" s="171"/>
      <c r="G3" s="171"/>
      <c r="H3" s="171"/>
      <c r="I3" s="171"/>
      <c r="J3" s="171"/>
      <c r="K3" s="171"/>
      <c r="L3" s="171"/>
      <c r="M3" s="171"/>
      <c r="N3" s="171"/>
      <c r="O3" s="171"/>
      <c r="P3" s="171"/>
      <c r="Q3" s="171"/>
      <c r="R3" s="3" t="s">
        <v>0</v>
      </c>
      <c r="S3" s="3" t="s">
        <v>0</v>
      </c>
      <c r="T3" s="3" t="s">
        <v>0</v>
      </c>
      <c r="U3" s="3" t="s">
        <v>0</v>
      </c>
      <c r="V3" s="75" t="s">
        <v>0</v>
      </c>
      <c r="W3" s="75" t="s">
        <v>0</v>
      </c>
      <c r="X3" s="75" t="s">
        <v>0</v>
      </c>
      <c r="Y3" s="75" t="s">
        <v>0</v>
      </c>
      <c r="Z3" s="75" t="s">
        <v>0</v>
      </c>
      <c r="AA3" s="75" t="s">
        <v>0</v>
      </c>
      <c r="AB3" s="3" t="s">
        <v>0</v>
      </c>
      <c r="AC3" s="3" t="s">
        <v>0</v>
      </c>
      <c r="AD3" s="3" t="s">
        <v>0</v>
      </c>
      <c r="AE3" s="3" t="s">
        <v>0</v>
      </c>
      <c r="AF3" s="3" t="s">
        <v>0</v>
      </c>
      <c r="AG3" s="3" t="s">
        <v>0</v>
      </c>
      <c r="AH3" s="3" t="s">
        <v>0</v>
      </c>
      <c r="AI3" s="3" t="s">
        <v>0</v>
      </c>
      <c r="AJ3" s="3" t="s">
        <v>0</v>
      </c>
      <c r="AK3" s="3" t="s">
        <v>0</v>
      </c>
      <c r="AL3" s="3" t="s">
        <v>0</v>
      </c>
      <c r="AM3" s="3" t="s">
        <v>0</v>
      </c>
      <c r="AN3" s="3" t="s">
        <v>0</v>
      </c>
      <c r="AO3" s="3" t="s">
        <v>0</v>
      </c>
      <c r="AP3" s="3" t="s">
        <v>0</v>
      </c>
      <c r="AQ3" s="3" t="s">
        <v>0</v>
      </c>
      <c r="AR3" s="3" t="s">
        <v>0</v>
      </c>
      <c r="AS3" s="3" t="s">
        <v>0</v>
      </c>
      <c r="AT3" s="3" t="s">
        <v>0</v>
      </c>
      <c r="AU3" s="3" t="s">
        <v>0</v>
      </c>
      <c r="AV3" s="3" t="s">
        <v>0</v>
      </c>
      <c r="AW3" s="3" t="s">
        <v>0</v>
      </c>
      <c r="AX3" s="3" t="s">
        <v>0</v>
      </c>
      <c r="AY3" s="3" t="s">
        <v>0</v>
      </c>
      <c r="AZ3" s="98" t="s">
        <v>0</v>
      </c>
      <c r="BA3" s="98" t="s">
        <v>0</v>
      </c>
      <c r="BB3" s="98" t="s">
        <v>0</v>
      </c>
      <c r="BC3" s="98" t="s">
        <v>0</v>
      </c>
      <c r="BD3" s="98" t="s">
        <v>0</v>
      </c>
      <c r="BE3" s="3" t="s">
        <v>0</v>
      </c>
      <c r="BF3" s="3" t="s">
        <v>0</v>
      </c>
      <c r="BG3" s="3" t="s">
        <v>0</v>
      </c>
      <c r="BH3" s="3" t="s">
        <v>0</v>
      </c>
      <c r="BI3" s="3" t="s">
        <v>0</v>
      </c>
      <c r="BJ3" s="3" t="s">
        <v>0</v>
      </c>
      <c r="BK3" s="3" t="s">
        <v>0</v>
      </c>
      <c r="BL3" s="3" t="s">
        <v>0</v>
      </c>
      <c r="BM3" s="3" t="s">
        <v>0</v>
      </c>
      <c r="BN3" s="3" t="s">
        <v>0</v>
      </c>
      <c r="BO3" s="3" t="s">
        <v>0</v>
      </c>
      <c r="BP3" s="3" t="s">
        <v>0</v>
      </c>
      <c r="BQ3" s="3" t="s">
        <v>0</v>
      </c>
      <c r="BR3" s="3" t="s">
        <v>0</v>
      </c>
      <c r="BS3" s="3" t="s">
        <v>0</v>
      </c>
    </row>
    <row r="4" spans="2:86" x14ac:dyDescent="0.25">
      <c r="B4" s="182" t="s">
        <v>1</v>
      </c>
      <c r="C4" s="183"/>
      <c r="D4" s="183"/>
      <c r="E4" s="183"/>
      <c r="F4" s="183"/>
      <c r="G4" s="183"/>
      <c r="H4" s="183"/>
      <c r="I4" s="183"/>
      <c r="J4" s="183"/>
      <c r="K4" s="183"/>
      <c r="L4" s="183"/>
      <c r="M4" s="183"/>
      <c r="N4" s="183"/>
      <c r="O4" s="183"/>
      <c r="P4" s="183"/>
      <c r="Q4" s="183"/>
      <c r="R4" s="183"/>
      <c r="S4" s="183"/>
      <c r="T4" s="183"/>
      <c r="U4" s="183"/>
      <c r="V4" s="183"/>
      <c r="W4" s="183"/>
      <c r="X4" s="183"/>
      <c r="Y4" s="183"/>
      <c r="Z4" s="183"/>
      <c r="AA4" s="89" t="s">
        <v>0</v>
      </c>
      <c r="AB4" s="1" t="s">
        <v>0</v>
      </c>
      <c r="AC4" s="1" t="s">
        <v>0</v>
      </c>
      <c r="AD4" s="1" t="s">
        <v>0</v>
      </c>
      <c r="AE4" s="1" t="s">
        <v>0</v>
      </c>
      <c r="AF4" s="1" t="s">
        <v>0</v>
      </c>
      <c r="AG4" s="1" t="s">
        <v>0</v>
      </c>
      <c r="AH4" s="1" t="s">
        <v>0</v>
      </c>
      <c r="AI4" s="1" t="s">
        <v>0</v>
      </c>
      <c r="AJ4" s="1" t="s">
        <v>0</v>
      </c>
      <c r="AK4" s="1" t="s">
        <v>0</v>
      </c>
      <c r="AL4" s="1" t="s">
        <v>0</v>
      </c>
      <c r="AM4" s="1" t="s">
        <v>0</v>
      </c>
      <c r="AN4" s="1" t="s">
        <v>0</v>
      </c>
      <c r="AO4" s="1" t="s">
        <v>0</v>
      </c>
      <c r="AP4" s="1" t="s">
        <v>0</v>
      </c>
      <c r="AQ4" s="1" t="s">
        <v>0</v>
      </c>
      <c r="AR4" s="1" t="s">
        <v>0</v>
      </c>
      <c r="AS4" s="1" t="s">
        <v>0</v>
      </c>
      <c r="AT4" s="1" t="s">
        <v>0</v>
      </c>
      <c r="AU4" s="1" t="s">
        <v>0</v>
      </c>
      <c r="AV4" s="1" t="s">
        <v>0</v>
      </c>
      <c r="AW4" s="1" t="s">
        <v>0</v>
      </c>
      <c r="AX4" s="1" t="s">
        <v>0</v>
      </c>
      <c r="AY4" s="1" t="s">
        <v>0</v>
      </c>
      <c r="AZ4" s="1" t="s">
        <v>0</v>
      </c>
      <c r="BA4" s="1" t="s">
        <v>0</v>
      </c>
      <c r="BB4" s="1" t="s">
        <v>0</v>
      </c>
      <c r="BC4" s="1" t="s">
        <v>0</v>
      </c>
      <c r="BD4" s="1" t="s">
        <v>0</v>
      </c>
      <c r="BE4" s="1" t="s">
        <v>0</v>
      </c>
      <c r="BF4" s="1" t="s">
        <v>0</v>
      </c>
      <c r="BG4" s="1" t="s">
        <v>0</v>
      </c>
      <c r="BH4" s="1" t="s">
        <v>0</v>
      </c>
      <c r="BI4" s="1" t="s">
        <v>0</v>
      </c>
      <c r="BJ4" s="1" t="s">
        <v>0</v>
      </c>
      <c r="BK4" s="1" t="s">
        <v>0</v>
      </c>
      <c r="BL4" s="1" t="s">
        <v>0</v>
      </c>
      <c r="BM4" s="1" t="s">
        <v>0</v>
      </c>
      <c r="BN4" s="1" t="s">
        <v>0</v>
      </c>
      <c r="BO4" s="1" t="s">
        <v>0</v>
      </c>
      <c r="BP4" s="1" t="s">
        <v>0</v>
      </c>
      <c r="BQ4" s="1" t="s">
        <v>0</v>
      </c>
      <c r="BR4" s="1" t="s">
        <v>0</v>
      </c>
      <c r="BS4" s="1" t="s">
        <v>0</v>
      </c>
    </row>
    <row r="5" spans="2:86" ht="27" customHeight="1" x14ac:dyDescent="0.25">
      <c r="B5" s="4" t="s">
        <v>2</v>
      </c>
      <c r="C5" s="21" t="s">
        <v>0</v>
      </c>
      <c r="D5" s="130" t="s">
        <v>3</v>
      </c>
      <c r="E5" s="177"/>
      <c r="F5" s="177"/>
      <c r="G5" s="177"/>
      <c r="H5" s="177"/>
      <c r="I5" s="177"/>
      <c r="J5" s="138" t="s">
        <v>228</v>
      </c>
      <c r="K5" s="184" t="s">
        <v>9</v>
      </c>
      <c r="L5" s="147" t="s">
        <v>4</v>
      </c>
      <c r="M5" s="172"/>
      <c r="N5" s="172"/>
      <c r="O5" s="172"/>
      <c r="P5" s="172"/>
      <c r="Q5" s="172"/>
      <c r="R5" s="172"/>
      <c r="S5" s="172"/>
      <c r="T5" s="172"/>
      <c r="U5" s="172"/>
      <c r="V5" s="172"/>
      <c r="W5" s="172"/>
      <c r="X5" s="172"/>
      <c r="Y5" s="172"/>
      <c r="Z5" s="172"/>
      <c r="AA5" s="172"/>
      <c r="AB5" s="172"/>
      <c r="AC5" s="172"/>
      <c r="AD5" s="172"/>
      <c r="AE5" s="172"/>
      <c r="AF5" s="172"/>
      <c r="AG5" s="172"/>
      <c r="AH5" s="172"/>
      <c r="AI5" s="172"/>
      <c r="AJ5" s="172"/>
      <c r="AK5" s="172"/>
      <c r="AL5" s="172"/>
      <c r="AM5" s="172"/>
      <c r="AN5" s="172"/>
      <c r="AO5" s="172"/>
      <c r="AP5" s="165" t="s">
        <v>5</v>
      </c>
      <c r="AQ5" s="189"/>
      <c r="AR5" s="189"/>
      <c r="AS5" s="189"/>
      <c r="AT5" s="189"/>
      <c r="AU5" s="189"/>
      <c r="AV5" s="189"/>
      <c r="AW5" s="189"/>
      <c r="AX5" s="189"/>
      <c r="AY5" s="189"/>
      <c r="AZ5" s="189"/>
      <c r="BA5" s="189"/>
      <c r="BB5" s="189"/>
      <c r="BC5" s="189"/>
      <c r="BD5" s="189"/>
      <c r="BE5" s="189"/>
      <c r="BF5" s="189"/>
      <c r="BG5" s="189"/>
      <c r="BH5" s="189"/>
      <c r="BI5" s="189"/>
      <c r="BJ5" s="189"/>
      <c r="BK5" s="189"/>
      <c r="BL5" s="189"/>
      <c r="BM5" s="189"/>
      <c r="BN5" s="189"/>
      <c r="BO5" s="189"/>
      <c r="BP5" s="189"/>
      <c r="BQ5" s="189"/>
      <c r="BR5" s="189"/>
      <c r="BS5" s="189"/>
      <c r="BT5" s="189"/>
      <c r="BU5" s="189"/>
      <c r="BV5" s="189"/>
      <c r="BW5" s="189"/>
      <c r="BX5" s="189"/>
      <c r="BY5" s="189"/>
      <c r="BZ5" s="189"/>
      <c r="CA5" s="189"/>
      <c r="CB5" s="189"/>
      <c r="CC5" s="189"/>
      <c r="CD5" s="189"/>
      <c r="CE5" s="189"/>
      <c r="CF5" s="189"/>
      <c r="CG5" s="189"/>
      <c r="CH5" s="185"/>
    </row>
    <row r="6" spans="2:86" ht="54.75" customHeight="1" x14ac:dyDescent="0.25">
      <c r="B6" s="6" t="s">
        <v>0</v>
      </c>
      <c r="C6" s="19" t="s">
        <v>0</v>
      </c>
      <c r="D6" s="163" t="s">
        <v>6</v>
      </c>
      <c r="E6" s="163"/>
      <c r="F6" s="163"/>
      <c r="G6" s="163"/>
      <c r="H6" s="13" t="s">
        <v>7</v>
      </c>
      <c r="I6" s="16" t="s">
        <v>116</v>
      </c>
      <c r="J6" s="139"/>
      <c r="K6" s="185"/>
      <c r="L6" s="147" t="s">
        <v>118</v>
      </c>
      <c r="M6" s="172"/>
      <c r="N6" s="172"/>
      <c r="O6" s="172"/>
      <c r="P6" s="172"/>
      <c r="Q6" s="172"/>
      <c r="R6" s="172"/>
      <c r="S6" s="172"/>
      <c r="T6" s="172"/>
      <c r="U6" s="173"/>
      <c r="V6" s="174" t="s">
        <v>119</v>
      </c>
      <c r="W6" s="175"/>
      <c r="X6" s="175"/>
      <c r="Y6" s="175"/>
      <c r="Z6" s="176"/>
      <c r="AA6" s="130" t="s">
        <v>120</v>
      </c>
      <c r="AB6" s="177"/>
      <c r="AC6" s="177"/>
      <c r="AD6" s="177"/>
      <c r="AE6" s="178"/>
      <c r="AF6" s="179" t="s">
        <v>8</v>
      </c>
      <c r="AG6" s="172"/>
      <c r="AH6" s="172"/>
      <c r="AI6" s="172"/>
      <c r="AJ6" s="172"/>
      <c r="AK6" s="172"/>
      <c r="AL6" s="172"/>
      <c r="AM6" s="172"/>
      <c r="AN6" s="172"/>
      <c r="AO6" s="173"/>
      <c r="AP6" s="131" t="s">
        <v>118</v>
      </c>
      <c r="AQ6" s="180"/>
      <c r="AR6" s="180"/>
      <c r="AS6" s="180"/>
      <c r="AT6" s="180"/>
      <c r="AU6" s="180"/>
      <c r="AV6" s="180"/>
      <c r="AW6" s="180"/>
      <c r="AX6" s="180"/>
      <c r="AY6" s="181"/>
      <c r="AZ6" s="131" t="s">
        <v>119</v>
      </c>
      <c r="BA6" s="180"/>
      <c r="BB6" s="180"/>
      <c r="BC6" s="180"/>
      <c r="BD6" s="181"/>
      <c r="BE6" s="131" t="s">
        <v>120</v>
      </c>
      <c r="BF6" s="180"/>
      <c r="BG6" s="180"/>
      <c r="BH6" s="180"/>
      <c r="BI6" s="181"/>
      <c r="BJ6" s="131" t="s">
        <v>8</v>
      </c>
      <c r="BK6" s="180"/>
      <c r="BL6" s="180"/>
      <c r="BM6" s="180"/>
      <c r="BN6" s="180"/>
      <c r="BO6" s="180"/>
      <c r="BP6" s="180"/>
      <c r="BQ6" s="180"/>
      <c r="BR6" s="180"/>
      <c r="BS6" s="181"/>
      <c r="BT6" s="131" t="s">
        <v>120</v>
      </c>
      <c r="BU6" s="180"/>
      <c r="BV6" s="180"/>
      <c r="BW6" s="180"/>
      <c r="BX6" s="181"/>
      <c r="BY6" s="132" t="s">
        <v>8</v>
      </c>
      <c r="BZ6" s="192"/>
      <c r="CA6" s="192"/>
      <c r="CB6" s="192"/>
      <c r="CC6" s="192"/>
      <c r="CD6" s="192"/>
      <c r="CE6" s="192"/>
      <c r="CF6" s="192"/>
      <c r="CG6" s="192"/>
      <c r="CH6" s="169"/>
    </row>
    <row r="7" spans="2:86" ht="54.75" customHeight="1" x14ac:dyDescent="0.25">
      <c r="B7" s="6"/>
      <c r="C7" s="19" t="s">
        <v>0</v>
      </c>
      <c r="D7" s="186" t="s">
        <v>259</v>
      </c>
      <c r="E7" s="163"/>
      <c r="F7" s="186" t="s">
        <v>262</v>
      </c>
      <c r="G7" s="163"/>
      <c r="H7" s="187" t="s">
        <v>260</v>
      </c>
      <c r="I7" s="164" t="s">
        <v>261</v>
      </c>
      <c r="J7" s="139"/>
      <c r="K7" s="185"/>
      <c r="L7" s="147" t="s">
        <v>10</v>
      </c>
      <c r="M7" s="173"/>
      <c r="N7" s="179" t="s">
        <v>11</v>
      </c>
      <c r="O7" s="173"/>
      <c r="P7" s="179" t="s">
        <v>12</v>
      </c>
      <c r="Q7" s="173"/>
      <c r="R7" s="179" t="s">
        <v>13</v>
      </c>
      <c r="S7" s="173"/>
      <c r="T7" s="179" t="s">
        <v>14</v>
      </c>
      <c r="U7" s="173"/>
      <c r="V7" s="76" t="s">
        <v>0</v>
      </c>
      <c r="W7" s="76" t="s">
        <v>0</v>
      </c>
      <c r="X7" s="76" t="s">
        <v>0</v>
      </c>
      <c r="Y7" s="76" t="s">
        <v>0</v>
      </c>
      <c r="Z7" s="76" t="s">
        <v>0</v>
      </c>
      <c r="AA7" s="92" t="s">
        <v>0</v>
      </c>
      <c r="AB7" s="4" t="s">
        <v>0</v>
      </c>
      <c r="AC7" s="4" t="s">
        <v>0</v>
      </c>
      <c r="AD7" s="4" t="s">
        <v>0</v>
      </c>
      <c r="AE7" s="4" t="s">
        <v>0</v>
      </c>
      <c r="AF7" s="179" t="s">
        <v>122</v>
      </c>
      <c r="AG7" s="172"/>
      <c r="AH7" s="172"/>
      <c r="AI7" s="172"/>
      <c r="AJ7" s="173"/>
      <c r="AK7" s="179" t="s">
        <v>121</v>
      </c>
      <c r="AL7" s="172"/>
      <c r="AM7" s="172"/>
      <c r="AN7" s="172"/>
      <c r="AO7" s="173"/>
      <c r="AP7" s="179" t="s">
        <v>10</v>
      </c>
      <c r="AQ7" s="173"/>
      <c r="AR7" s="179" t="s">
        <v>16</v>
      </c>
      <c r="AS7" s="173"/>
      <c r="AT7" s="179" t="s">
        <v>12</v>
      </c>
      <c r="AU7" s="173"/>
      <c r="AV7" s="179" t="s">
        <v>13</v>
      </c>
      <c r="AW7" s="173"/>
      <c r="AX7" s="179" t="s">
        <v>14</v>
      </c>
      <c r="AY7" s="173"/>
      <c r="AZ7" s="99" t="s">
        <v>0</v>
      </c>
      <c r="BA7" s="99" t="s">
        <v>0</v>
      </c>
      <c r="BB7" s="99" t="s">
        <v>0</v>
      </c>
      <c r="BC7" s="99" t="s">
        <v>0</v>
      </c>
      <c r="BD7" s="99" t="s">
        <v>0</v>
      </c>
      <c r="BE7" s="4" t="s">
        <v>0</v>
      </c>
      <c r="BF7" s="4" t="s">
        <v>0</v>
      </c>
      <c r="BG7" s="4" t="s">
        <v>0</v>
      </c>
      <c r="BH7" s="4" t="s">
        <v>0</v>
      </c>
      <c r="BI7" s="4" t="s">
        <v>0</v>
      </c>
      <c r="BJ7" s="179" t="s">
        <v>15</v>
      </c>
      <c r="BK7" s="172"/>
      <c r="BL7" s="172"/>
      <c r="BM7" s="172"/>
      <c r="BN7" s="173"/>
      <c r="BO7" s="179" t="s">
        <v>121</v>
      </c>
      <c r="BP7" s="172"/>
      <c r="BQ7" s="172"/>
      <c r="BR7" s="172"/>
      <c r="BS7" s="173"/>
      <c r="BT7" s="103" t="s">
        <v>0</v>
      </c>
      <c r="BU7" s="67" t="s">
        <v>0</v>
      </c>
      <c r="BV7" s="67" t="s">
        <v>0</v>
      </c>
      <c r="BW7" s="67" t="s">
        <v>0</v>
      </c>
      <c r="BX7" s="67" t="s">
        <v>0</v>
      </c>
      <c r="BY7" s="179" t="s">
        <v>122</v>
      </c>
      <c r="BZ7" s="172"/>
      <c r="CA7" s="172"/>
      <c r="CB7" s="172"/>
      <c r="CC7" s="173"/>
      <c r="CD7" s="179" t="s">
        <v>121</v>
      </c>
      <c r="CE7" s="172"/>
      <c r="CF7" s="172"/>
      <c r="CG7" s="172"/>
      <c r="CH7" s="173"/>
    </row>
    <row r="8" spans="2:86" ht="170.25" customHeight="1" x14ac:dyDescent="0.25">
      <c r="B8" s="7" t="s">
        <v>0</v>
      </c>
      <c r="C8" s="24" t="s">
        <v>17</v>
      </c>
      <c r="D8" s="163"/>
      <c r="E8" s="163"/>
      <c r="F8" s="163"/>
      <c r="G8" s="163"/>
      <c r="H8" s="188"/>
      <c r="I8" s="165"/>
      <c r="J8" s="140"/>
      <c r="K8" s="17" t="s">
        <v>117</v>
      </c>
      <c r="L8" s="5" t="s">
        <v>18</v>
      </c>
      <c r="M8" s="5" t="s">
        <v>19</v>
      </c>
      <c r="N8" s="5" t="s">
        <v>18</v>
      </c>
      <c r="O8" s="5" t="s">
        <v>19</v>
      </c>
      <c r="P8" s="5" t="s">
        <v>18</v>
      </c>
      <c r="Q8" s="5" t="s">
        <v>19</v>
      </c>
      <c r="R8" s="5" t="s">
        <v>18</v>
      </c>
      <c r="S8" s="5" t="s">
        <v>19</v>
      </c>
      <c r="T8" s="5" t="s">
        <v>18</v>
      </c>
      <c r="U8" s="5" t="s">
        <v>19</v>
      </c>
      <c r="V8" s="77" t="s">
        <v>10</v>
      </c>
      <c r="W8" s="77" t="s">
        <v>11</v>
      </c>
      <c r="X8" s="77" t="s">
        <v>12</v>
      </c>
      <c r="Y8" s="77" t="s">
        <v>13</v>
      </c>
      <c r="Z8" s="77" t="s">
        <v>14</v>
      </c>
      <c r="AA8" s="77" t="s">
        <v>10</v>
      </c>
      <c r="AB8" s="7" t="s">
        <v>16</v>
      </c>
      <c r="AC8" s="7" t="s">
        <v>12</v>
      </c>
      <c r="AD8" s="7" t="s">
        <v>13</v>
      </c>
      <c r="AE8" s="7" t="s">
        <v>14</v>
      </c>
      <c r="AF8" s="7" t="s">
        <v>10</v>
      </c>
      <c r="AG8" s="7" t="s">
        <v>16</v>
      </c>
      <c r="AH8" s="7" t="s">
        <v>12</v>
      </c>
      <c r="AI8" s="7" t="s">
        <v>13</v>
      </c>
      <c r="AJ8" s="7" t="s">
        <v>14</v>
      </c>
      <c r="AK8" s="7" t="s">
        <v>10</v>
      </c>
      <c r="AL8" s="7" t="s">
        <v>16</v>
      </c>
      <c r="AM8" s="7" t="s">
        <v>12</v>
      </c>
      <c r="AN8" s="7" t="s">
        <v>13</v>
      </c>
      <c r="AO8" s="7" t="s">
        <v>14</v>
      </c>
      <c r="AP8" s="7" t="s">
        <v>18</v>
      </c>
      <c r="AQ8" s="7" t="s">
        <v>19</v>
      </c>
      <c r="AR8" s="7" t="s">
        <v>18</v>
      </c>
      <c r="AS8" s="7" t="s">
        <v>19</v>
      </c>
      <c r="AT8" s="7" t="s">
        <v>18</v>
      </c>
      <c r="AU8" s="7" t="s">
        <v>19</v>
      </c>
      <c r="AV8" s="7" t="s">
        <v>18</v>
      </c>
      <c r="AW8" s="7" t="s">
        <v>19</v>
      </c>
      <c r="AX8" s="7" t="s">
        <v>18</v>
      </c>
      <c r="AY8" s="7" t="s">
        <v>19</v>
      </c>
      <c r="AZ8" s="101" t="s">
        <v>10</v>
      </c>
      <c r="BA8" s="101" t="s">
        <v>16</v>
      </c>
      <c r="BB8" s="101" t="s">
        <v>12</v>
      </c>
      <c r="BC8" s="101" t="s">
        <v>13</v>
      </c>
      <c r="BD8" s="101" t="s">
        <v>14</v>
      </c>
      <c r="BE8" s="7" t="s">
        <v>10</v>
      </c>
      <c r="BF8" s="7" t="s">
        <v>16</v>
      </c>
      <c r="BG8" s="7" t="s">
        <v>12</v>
      </c>
      <c r="BH8" s="7" t="s">
        <v>13</v>
      </c>
      <c r="BI8" s="7" t="s">
        <v>14</v>
      </c>
      <c r="BJ8" s="7" t="s">
        <v>10</v>
      </c>
      <c r="BK8" s="5" t="s">
        <v>16</v>
      </c>
      <c r="BL8" s="5" t="s">
        <v>12</v>
      </c>
      <c r="BM8" s="5" t="s">
        <v>13</v>
      </c>
      <c r="BN8" s="5" t="s">
        <v>14</v>
      </c>
      <c r="BO8" s="7" t="s">
        <v>10</v>
      </c>
      <c r="BP8" s="5" t="s">
        <v>20</v>
      </c>
      <c r="BQ8" s="5" t="s">
        <v>12</v>
      </c>
      <c r="BR8" s="5" t="s">
        <v>13</v>
      </c>
      <c r="BS8" s="5" t="s">
        <v>14</v>
      </c>
      <c r="BT8" s="102" t="s">
        <v>10</v>
      </c>
      <c r="BU8" s="19" t="s">
        <v>16</v>
      </c>
      <c r="BV8" s="19" t="s">
        <v>12</v>
      </c>
      <c r="BW8" s="19" t="s">
        <v>13</v>
      </c>
      <c r="BX8" s="19" t="s">
        <v>14</v>
      </c>
      <c r="BY8" s="19" t="s">
        <v>10</v>
      </c>
      <c r="BZ8" s="19" t="s">
        <v>16</v>
      </c>
      <c r="CA8" s="19" t="s">
        <v>12</v>
      </c>
      <c r="CB8" s="19" t="s">
        <v>13</v>
      </c>
      <c r="CC8" s="19" t="s">
        <v>14</v>
      </c>
      <c r="CD8" s="19" t="s">
        <v>10</v>
      </c>
      <c r="CE8" s="19" t="s">
        <v>16</v>
      </c>
      <c r="CF8" s="19" t="s">
        <v>12</v>
      </c>
      <c r="CG8" s="19" t="s">
        <v>13</v>
      </c>
      <c r="CH8" s="19" t="s">
        <v>14</v>
      </c>
    </row>
    <row r="9" spans="2:86" x14ac:dyDescent="0.25">
      <c r="B9" s="8" t="s">
        <v>21</v>
      </c>
      <c r="C9" s="22" t="s">
        <v>22</v>
      </c>
      <c r="D9" s="166" t="s">
        <v>23</v>
      </c>
      <c r="E9" s="167"/>
      <c r="F9" s="168" t="s">
        <v>24</v>
      </c>
      <c r="G9" s="169"/>
      <c r="H9" s="8" t="s">
        <v>25</v>
      </c>
      <c r="I9" s="14" t="s">
        <v>26</v>
      </c>
      <c r="J9" s="23">
        <v>29</v>
      </c>
      <c r="K9" s="8">
        <v>30</v>
      </c>
      <c r="L9" s="8" t="s">
        <v>27</v>
      </c>
      <c r="M9" s="8" t="s">
        <v>28</v>
      </c>
      <c r="N9" s="8" t="s">
        <v>29</v>
      </c>
      <c r="O9" s="8" t="s">
        <v>30</v>
      </c>
      <c r="P9" s="8" t="s">
        <v>31</v>
      </c>
      <c r="Q9" s="8" t="s">
        <v>32</v>
      </c>
      <c r="R9" s="8" t="s">
        <v>33</v>
      </c>
      <c r="S9" s="8" t="s">
        <v>34</v>
      </c>
      <c r="T9" s="8" t="s">
        <v>35</v>
      </c>
      <c r="U9" s="8" t="s">
        <v>36</v>
      </c>
      <c r="V9" s="78" t="s">
        <v>37</v>
      </c>
      <c r="W9" s="78" t="s">
        <v>38</v>
      </c>
      <c r="X9" s="78" t="s">
        <v>39</v>
      </c>
      <c r="Y9" s="78" t="s">
        <v>40</v>
      </c>
      <c r="Z9" s="78" t="s">
        <v>41</v>
      </c>
      <c r="AA9" s="78" t="s">
        <v>42</v>
      </c>
      <c r="AB9" s="8" t="s">
        <v>43</v>
      </c>
      <c r="AC9" s="8" t="s">
        <v>44</v>
      </c>
      <c r="AD9" s="8" t="s">
        <v>45</v>
      </c>
      <c r="AE9" s="8" t="s">
        <v>46</v>
      </c>
      <c r="AF9" s="8" t="s">
        <v>47</v>
      </c>
      <c r="AG9" s="8" t="s">
        <v>48</v>
      </c>
      <c r="AH9" s="8" t="s">
        <v>49</v>
      </c>
      <c r="AI9" s="8" t="s">
        <v>50</v>
      </c>
      <c r="AJ9" s="8" t="s">
        <v>51</v>
      </c>
      <c r="AK9" s="8" t="s">
        <v>52</v>
      </c>
      <c r="AL9" s="8" t="s">
        <v>53</v>
      </c>
      <c r="AM9" s="8" t="s">
        <v>54</v>
      </c>
      <c r="AN9" s="8" t="s">
        <v>55</v>
      </c>
      <c r="AO9" s="8" t="s">
        <v>56</v>
      </c>
      <c r="AP9" s="8" t="s">
        <v>57</v>
      </c>
      <c r="AQ9" s="8" t="s">
        <v>58</v>
      </c>
      <c r="AR9" s="8" t="s">
        <v>59</v>
      </c>
      <c r="AS9" s="8" t="s">
        <v>60</v>
      </c>
      <c r="AT9" s="8" t="s">
        <v>61</v>
      </c>
      <c r="AU9" s="8" t="s">
        <v>62</v>
      </c>
      <c r="AV9" s="8" t="s">
        <v>63</v>
      </c>
      <c r="AW9" s="8" t="s">
        <v>64</v>
      </c>
      <c r="AX9" s="8" t="s">
        <v>65</v>
      </c>
      <c r="AY9" s="8" t="s">
        <v>66</v>
      </c>
      <c r="AZ9" s="22" t="s">
        <v>67</v>
      </c>
      <c r="BA9" s="22" t="s">
        <v>68</v>
      </c>
      <c r="BB9" s="22" t="s">
        <v>69</v>
      </c>
      <c r="BC9" s="22" t="s">
        <v>70</v>
      </c>
      <c r="BD9" s="22" t="s">
        <v>71</v>
      </c>
      <c r="BE9" s="8" t="s">
        <v>72</v>
      </c>
      <c r="BF9" s="8" t="s">
        <v>73</v>
      </c>
      <c r="BG9" s="8" t="s">
        <v>74</v>
      </c>
      <c r="BH9" s="8" t="s">
        <v>75</v>
      </c>
      <c r="BI9" s="8" t="s">
        <v>76</v>
      </c>
      <c r="BJ9" s="8" t="s">
        <v>77</v>
      </c>
      <c r="BK9" s="8" t="s">
        <v>78</v>
      </c>
      <c r="BL9" s="8" t="s">
        <v>79</v>
      </c>
      <c r="BM9" s="8" t="s">
        <v>80</v>
      </c>
      <c r="BN9" s="8" t="s">
        <v>81</v>
      </c>
      <c r="BO9" s="8" t="s">
        <v>82</v>
      </c>
      <c r="BP9" s="8" t="s">
        <v>83</v>
      </c>
      <c r="BQ9" s="8" t="s">
        <v>84</v>
      </c>
      <c r="BR9" s="8" t="s">
        <v>85</v>
      </c>
      <c r="BS9" s="68" t="s">
        <v>86</v>
      </c>
      <c r="BT9" s="22">
        <v>76</v>
      </c>
      <c r="BU9" s="22">
        <v>77</v>
      </c>
      <c r="BV9" s="22">
        <v>78</v>
      </c>
      <c r="BW9" s="22">
        <v>79</v>
      </c>
      <c r="BX9" s="22">
        <v>80</v>
      </c>
      <c r="BY9" s="22">
        <v>81</v>
      </c>
      <c r="BZ9" s="22">
        <v>82</v>
      </c>
      <c r="CA9" s="22">
        <v>83</v>
      </c>
      <c r="CB9" s="22">
        <v>84</v>
      </c>
      <c r="CC9" s="22">
        <v>85</v>
      </c>
      <c r="CD9" s="22">
        <v>86</v>
      </c>
      <c r="CE9" s="22">
        <v>87</v>
      </c>
      <c r="CF9" s="22">
        <v>88</v>
      </c>
      <c r="CG9" s="22">
        <v>89</v>
      </c>
      <c r="CH9" s="22">
        <v>90</v>
      </c>
    </row>
    <row r="10" spans="2:86" ht="40.5" x14ac:dyDescent="0.25">
      <c r="B10" s="20" t="s">
        <v>87</v>
      </c>
      <c r="C10" s="20" t="s">
        <v>88</v>
      </c>
      <c r="D10" s="145" t="s">
        <v>89</v>
      </c>
      <c r="E10" s="142"/>
      <c r="F10" s="145" t="s">
        <v>89</v>
      </c>
      <c r="G10" s="142"/>
      <c r="H10" s="20" t="s">
        <v>89</v>
      </c>
      <c r="I10" s="20" t="s">
        <v>89</v>
      </c>
      <c r="J10" s="20"/>
      <c r="K10" s="21" t="s">
        <v>89</v>
      </c>
      <c r="L10" s="9">
        <f t="shared" ref="L10:AJ10" si="0">L11+L40+L51+L56+L71+L75</f>
        <v>2089764</v>
      </c>
      <c r="M10" s="9">
        <f t="shared" si="0"/>
        <v>2000938.0999999999</v>
      </c>
      <c r="N10" s="9">
        <f t="shared" si="0"/>
        <v>10031.300000000001</v>
      </c>
      <c r="O10" s="9">
        <f t="shared" si="0"/>
        <v>9989.7000000000007</v>
      </c>
      <c r="P10" s="9">
        <f t="shared" si="0"/>
        <v>640490.30000000005</v>
      </c>
      <c r="Q10" s="9">
        <f t="shared" si="0"/>
        <v>590213.80000000005</v>
      </c>
      <c r="R10" s="9">
        <f t="shared" si="0"/>
        <v>21671.599999999999</v>
      </c>
      <c r="S10" s="9">
        <f t="shared" si="0"/>
        <v>21671.599999999999</v>
      </c>
      <c r="T10" s="9">
        <f t="shared" si="0"/>
        <v>1417570.7999999998</v>
      </c>
      <c r="U10" s="9">
        <f t="shared" si="0"/>
        <v>1379063</v>
      </c>
      <c r="V10" s="79">
        <f t="shared" si="0"/>
        <v>2217852.1</v>
      </c>
      <c r="W10" s="79">
        <f t="shared" si="0"/>
        <v>12837.3</v>
      </c>
      <c r="X10" s="79">
        <f t="shared" si="0"/>
        <v>431754</v>
      </c>
      <c r="Y10" s="79">
        <f t="shared" si="0"/>
        <v>8824.6999999999989</v>
      </c>
      <c r="Z10" s="79">
        <f t="shared" si="0"/>
        <v>1764436.1</v>
      </c>
      <c r="AA10" s="79">
        <f t="shared" si="0"/>
        <v>2245703.4</v>
      </c>
      <c r="AB10" s="9">
        <f t="shared" si="0"/>
        <v>32150.7</v>
      </c>
      <c r="AC10" s="9">
        <f t="shared" si="0"/>
        <v>403999.8</v>
      </c>
      <c r="AD10" s="9">
        <f t="shared" si="0"/>
        <v>0</v>
      </c>
      <c r="AE10" s="9">
        <f t="shared" si="0"/>
        <v>1809552.9000000001</v>
      </c>
      <c r="AF10" s="9">
        <f t="shared" si="0"/>
        <v>2212302</v>
      </c>
      <c r="AG10" s="9">
        <f t="shared" si="0"/>
        <v>26815.299999999996</v>
      </c>
      <c r="AH10" s="9">
        <f t="shared" si="0"/>
        <v>405604.19999999995</v>
      </c>
      <c r="AI10" s="9">
        <f t="shared" si="0"/>
        <v>0</v>
      </c>
      <c r="AJ10" s="9">
        <f t="shared" si="0"/>
        <v>1779882.4999999998</v>
      </c>
      <c r="AK10" s="9">
        <f>AF10</f>
        <v>2212302</v>
      </c>
      <c r="AL10" s="9">
        <f>AG10</f>
        <v>26815.299999999996</v>
      </c>
      <c r="AM10" s="9">
        <f>AH10</f>
        <v>405604.19999999995</v>
      </c>
      <c r="AN10" s="9">
        <f>AI10</f>
        <v>0</v>
      </c>
      <c r="AO10" s="9">
        <f>AJ10</f>
        <v>1779882.4999999998</v>
      </c>
      <c r="AP10" s="9">
        <f t="shared" ref="AP10:CC10" si="1">AP11+AP40+AP51+AP56+AP71+AP75</f>
        <v>1886101.9999999998</v>
      </c>
      <c r="AQ10" s="9">
        <f t="shared" si="1"/>
        <v>1870598.1999999997</v>
      </c>
      <c r="AR10" s="9">
        <f t="shared" si="1"/>
        <v>6052.3</v>
      </c>
      <c r="AS10" s="9">
        <f t="shared" si="1"/>
        <v>6010.7</v>
      </c>
      <c r="AT10" s="9">
        <f t="shared" si="1"/>
        <v>580699.1</v>
      </c>
      <c r="AU10" s="9">
        <f t="shared" si="1"/>
        <v>574776.19999999995</v>
      </c>
      <c r="AV10" s="9">
        <f t="shared" si="1"/>
        <v>21586.899999999998</v>
      </c>
      <c r="AW10" s="9">
        <f t="shared" si="1"/>
        <v>21586.899999999998</v>
      </c>
      <c r="AX10" s="9">
        <f t="shared" si="1"/>
        <v>1277763.7</v>
      </c>
      <c r="AY10" s="9">
        <f t="shared" si="1"/>
        <v>1268224.3999999999</v>
      </c>
      <c r="AZ10" s="9">
        <f t="shared" si="1"/>
        <v>2003712.6000000003</v>
      </c>
      <c r="BA10" s="9">
        <f t="shared" si="1"/>
        <v>12837.3</v>
      </c>
      <c r="BB10" s="9">
        <f t="shared" si="1"/>
        <v>422701.2</v>
      </c>
      <c r="BC10" s="9">
        <f t="shared" si="1"/>
        <v>8824.6999999999989</v>
      </c>
      <c r="BD10" s="9">
        <f t="shared" si="1"/>
        <v>1559349.4</v>
      </c>
      <c r="BE10" s="9">
        <f t="shared" si="1"/>
        <v>1849209.9000000001</v>
      </c>
      <c r="BF10" s="9">
        <f t="shared" si="1"/>
        <v>27844.3</v>
      </c>
      <c r="BG10" s="9">
        <f t="shared" si="1"/>
        <v>397922.8</v>
      </c>
      <c r="BH10" s="9">
        <f t="shared" si="1"/>
        <v>0</v>
      </c>
      <c r="BI10" s="9">
        <f t="shared" si="1"/>
        <v>1423442.8</v>
      </c>
      <c r="BJ10" s="9">
        <f t="shared" si="1"/>
        <v>1949236.7000000002</v>
      </c>
      <c r="BK10" s="9">
        <f t="shared" si="1"/>
        <v>26252.799999999996</v>
      </c>
      <c r="BL10" s="9">
        <f t="shared" si="1"/>
        <v>400013.1</v>
      </c>
      <c r="BM10" s="9">
        <f t="shared" si="1"/>
        <v>0</v>
      </c>
      <c r="BN10" s="9">
        <f t="shared" si="1"/>
        <v>1522970.8</v>
      </c>
      <c r="BO10" s="9">
        <f t="shared" si="1"/>
        <v>1949236.7000000002</v>
      </c>
      <c r="BP10" s="9">
        <f t="shared" si="1"/>
        <v>26252.799999999996</v>
      </c>
      <c r="BQ10" s="9">
        <f t="shared" si="1"/>
        <v>400013.1</v>
      </c>
      <c r="BR10" s="9">
        <f t="shared" si="1"/>
        <v>0</v>
      </c>
      <c r="BS10" s="9">
        <f t="shared" si="1"/>
        <v>1522970.8</v>
      </c>
      <c r="BT10" s="9">
        <f t="shared" si="1"/>
        <v>1849739.8</v>
      </c>
      <c r="BU10" s="9">
        <f t="shared" si="1"/>
        <v>28406.799999999999</v>
      </c>
      <c r="BV10" s="9">
        <f t="shared" si="1"/>
        <v>397922.8</v>
      </c>
      <c r="BW10" s="9">
        <f t="shared" si="1"/>
        <v>0</v>
      </c>
      <c r="BX10" s="9">
        <f t="shared" si="1"/>
        <v>1423410.2</v>
      </c>
      <c r="BY10" s="9">
        <f t="shared" si="1"/>
        <v>1949799.2000000002</v>
      </c>
      <c r="BZ10" s="9">
        <f t="shared" si="1"/>
        <v>26815.299999999996</v>
      </c>
      <c r="CA10" s="9">
        <f t="shared" si="1"/>
        <v>400013.1</v>
      </c>
      <c r="CB10" s="9">
        <f t="shared" si="1"/>
        <v>0</v>
      </c>
      <c r="CC10" s="9">
        <f t="shared" si="1"/>
        <v>1522970.8</v>
      </c>
      <c r="CD10" s="9">
        <f>BY10</f>
        <v>1949799.2000000002</v>
      </c>
      <c r="CE10" s="9">
        <f t="shared" ref="CE10:CH27" si="2">BZ10</f>
        <v>26815.299999999996</v>
      </c>
      <c r="CF10" s="9">
        <f t="shared" si="2"/>
        <v>400013.1</v>
      </c>
      <c r="CG10" s="9">
        <f t="shared" si="2"/>
        <v>0</v>
      </c>
      <c r="CH10" s="9">
        <f t="shared" si="2"/>
        <v>1522970.8</v>
      </c>
    </row>
    <row r="11" spans="2:86" ht="40.5" x14ac:dyDescent="0.25">
      <c r="B11" s="20" t="s">
        <v>90</v>
      </c>
      <c r="C11" s="20" t="s">
        <v>91</v>
      </c>
      <c r="D11" s="145" t="s">
        <v>89</v>
      </c>
      <c r="E11" s="142"/>
      <c r="F11" s="145" t="s">
        <v>89</v>
      </c>
      <c r="G11" s="142"/>
      <c r="H11" s="20" t="s">
        <v>89</v>
      </c>
      <c r="I11" s="20" t="s">
        <v>89</v>
      </c>
      <c r="J11" s="20"/>
      <c r="K11" s="21" t="s">
        <v>89</v>
      </c>
      <c r="L11" s="9">
        <f t="shared" ref="L11:BZ11" si="3">L12</f>
        <v>1287036</v>
      </c>
      <c r="M11" s="9">
        <f t="shared" si="3"/>
        <v>1208134.9000000001</v>
      </c>
      <c r="N11" s="9">
        <f t="shared" si="3"/>
        <v>9406.7000000000007</v>
      </c>
      <c r="O11" s="9">
        <f t="shared" si="3"/>
        <v>9406.7000000000007</v>
      </c>
      <c r="P11" s="9">
        <f t="shared" si="3"/>
        <v>235672.6</v>
      </c>
      <c r="Q11" s="9">
        <f t="shared" si="3"/>
        <v>190667.40000000002</v>
      </c>
      <c r="R11" s="9">
        <f t="shared" si="3"/>
        <v>21671.599999999999</v>
      </c>
      <c r="S11" s="9">
        <f t="shared" si="3"/>
        <v>21671.599999999999</v>
      </c>
      <c r="T11" s="9">
        <f t="shared" si="3"/>
        <v>1020285.1</v>
      </c>
      <c r="U11" s="9">
        <f t="shared" si="3"/>
        <v>986389.2</v>
      </c>
      <c r="V11" s="79">
        <f t="shared" si="3"/>
        <v>1383278.4999999998</v>
      </c>
      <c r="W11" s="79">
        <f t="shared" si="3"/>
        <v>9001</v>
      </c>
      <c r="X11" s="79">
        <f t="shared" si="3"/>
        <v>61759.199999999997</v>
      </c>
      <c r="Y11" s="79">
        <f t="shared" si="3"/>
        <v>8824.6999999999989</v>
      </c>
      <c r="Z11" s="79">
        <f t="shared" si="3"/>
        <v>1303693.6000000001</v>
      </c>
      <c r="AA11" s="79">
        <f t="shared" si="3"/>
        <v>1402725.9000000001</v>
      </c>
      <c r="AB11" s="9">
        <f t="shared" si="3"/>
        <v>31591.9</v>
      </c>
      <c r="AC11" s="9">
        <f t="shared" si="3"/>
        <v>36937.699999999997</v>
      </c>
      <c r="AD11" s="9">
        <f t="shared" si="3"/>
        <v>0</v>
      </c>
      <c r="AE11" s="9">
        <f t="shared" si="3"/>
        <v>1334196.3</v>
      </c>
      <c r="AF11" s="9">
        <f t="shared" si="3"/>
        <v>1269418.1000000001</v>
      </c>
      <c r="AG11" s="9">
        <f t="shared" si="3"/>
        <v>26179.199999999997</v>
      </c>
      <c r="AH11" s="9">
        <f t="shared" si="3"/>
        <v>38542.100000000006</v>
      </c>
      <c r="AI11" s="9">
        <f t="shared" si="3"/>
        <v>0</v>
      </c>
      <c r="AJ11" s="9">
        <f t="shared" si="3"/>
        <v>1204696.7999999998</v>
      </c>
      <c r="AK11" s="9">
        <f t="shared" ref="AK11:AK75" si="4">AF11</f>
        <v>1269418.1000000001</v>
      </c>
      <c r="AL11" s="9">
        <f t="shared" ref="AL11:AL75" si="5">AG11</f>
        <v>26179.199999999997</v>
      </c>
      <c r="AM11" s="9">
        <f t="shared" ref="AM11:AM75" si="6">AH11</f>
        <v>38542.100000000006</v>
      </c>
      <c r="AN11" s="9">
        <f t="shared" si="3"/>
        <v>0</v>
      </c>
      <c r="AO11" s="9">
        <f t="shared" ref="AO11:AO75" si="7">AJ11</f>
        <v>1204696.7999999998</v>
      </c>
      <c r="AP11" s="9">
        <f t="shared" si="3"/>
        <v>1090707.5999999999</v>
      </c>
      <c r="AQ11" s="9">
        <f t="shared" si="3"/>
        <v>1085046.5</v>
      </c>
      <c r="AR11" s="9">
        <f t="shared" si="3"/>
        <v>5427.7</v>
      </c>
      <c r="AS11" s="9">
        <f t="shared" si="3"/>
        <v>5427.7</v>
      </c>
      <c r="AT11" s="9">
        <f t="shared" si="3"/>
        <v>181087.7</v>
      </c>
      <c r="AU11" s="9">
        <f t="shared" si="3"/>
        <v>180417.3</v>
      </c>
      <c r="AV11" s="9">
        <f t="shared" si="3"/>
        <v>21586.899999999998</v>
      </c>
      <c r="AW11" s="9">
        <f t="shared" si="3"/>
        <v>21586.899999999998</v>
      </c>
      <c r="AX11" s="9">
        <f t="shared" si="3"/>
        <v>882605.3</v>
      </c>
      <c r="AY11" s="9">
        <f t="shared" si="3"/>
        <v>877614.59999999986</v>
      </c>
      <c r="AZ11" s="9">
        <f t="shared" si="3"/>
        <v>1178702.4000000001</v>
      </c>
      <c r="BA11" s="9">
        <f t="shared" si="3"/>
        <v>9001</v>
      </c>
      <c r="BB11" s="9">
        <f t="shared" si="3"/>
        <v>56616</v>
      </c>
      <c r="BC11" s="9">
        <f t="shared" si="3"/>
        <v>8824.6999999999989</v>
      </c>
      <c r="BD11" s="9">
        <f t="shared" si="3"/>
        <v>1104260.7</v>
      </c>
      <c r="BE11" s="9">
        <f t="shared" si="3"/>
        <v>1016371.0000000001</v>
      </c>
      <c r="BF11" s="9">
        <f t="shared" si="3"/>
        <v>27285.5</v>
      </c>
      <c r="BG11" s="9">
        <f t="shared" si="3"/>
        <v>35886.6</v>
      </c>
      <c r="BH11" s="9">
        <f t="shared" si="3"/>
        <v>0</v>
      </c>
      <c r="BI11" s="9">
        <f t="shared" si="3"/>
        <v>953198.9</v>
      </c>
      <c r="BJ11" s="9">
        <f t="shared" si="3"/>
        <v>1014541.4000000003</v>
      </c>
      <c r="BK11" s="9">
        <f t="shared" si="3"/>
        <v>25616.699999999997</v>
      </c>
      <c r="BL11" s="9">
        <f t="shared" si="3"/>
        <v>37976.9</v>
      </c>
      <c r="BM11" s="9">
        <f t="shared" si="3"/>
        <v>0</v>
      </c>
      <c r="BN11" s="9">
        <f t="shared" si="3"/>
        <v>950947.8</v>
      </c>
      <c r="BO11" s="9">
        <f t="shared" si="3"/>
        <v>1014541.4000000003</v>
      </c>
      <c r="BP11" s="9">
        <f t="shared" si="3"/>
        <v>25616.699999999997</v>
      </c>
      <c r="BQ11" s="9">
        <f t="shared" si="3"/>
        <v>37976.9</v>
      </c>
      <c r="BR11" s="9">
        <f t="shared" si="3"/>
        <v>0</v>
      </c>
      <c r="BS11" s="9">
        <f t="shared" si="3"/>
        <v>950947.8</v>
      </c>
      <c r="BT11" s="9">
        <f t="shared" si="3"/>
        <v>1016125.9</v>
      </c>
      <c r="BU11" s="9">
        <f t="shared" si="3"/>
        <v>27848</v>
      </c>
      <c r="BV11" s="9">
        <f t="shared" si="3"/>
        <v>35886.6</v>
      </c>
      <c r="BW11" s="9">
        <f t="shared" si="3"/>
        <v>0</v>
      </c>
      <c r="BX11" s="9">
        <f t="shared" ref="BX11" si="8">BX12</f>
        <v>952391.3</v>
      </c>
      <c r="BY11" s="9">
        <f t="shared" si="3"/>
        <v>1015103.9</v>
      </c>
      <c r="BZ11" s="9">
        <f t="shared" si="3"/>
        <v>26179.199999999997</v>
      </c>
      <c r="CA11" s="9">
        <f t="shared" ref="CA11:CC11" si="9">CA12</f>
        <v>37976.9</v>
      </c>
      <c r="CB11" s="9">
        <f t="shared" si="9"/>
        <v>0</v>
      </c>
      <c r="CC11" s="9">
        <f t="shared" si="9"/>
        <v>950947.8</v>
      </c>
      <c r="CD11" s="9">
        <f t="shared" ref="CD11:CH75" si="10">BY11</f>
        <v>1015103.9</v>
      </c>
      <c r="CE11" s="9">
        <f t="shared" si="2"/>
        <v>26179.199999999997</v>
      </c>
      <c r="CF11" s="9">
        <f t="shared" si="2"/>
        <v>37976.9</v>
      </c>
      <c r="CG11" s="9">
        <f t="shared" si="2"/>
        <v>0</v>
      </c>
      <c r="CH11" s="9">
        <f t="shared" si="2"/>
        <v>950947.8</v>
      </c>
    </row>
    <row r="12" spans="2:86" ht="40.5" x14ac:dyDescent="0.25">
      <c r="B12" s="20" t="s">
        <v>92</v>
      </c>
      <c r="C12" s="20" t="s">
        <v>93</v>
      </c>
      <c r="D12" s="145" t="s">
        <v>89</v>
      </c>
      <c r="E12" s="142"/>
      <c r="F12" s="145" t="s">
        <v>89</v>
      </c>
      <c r="G12" s="142"/>
      <c r="H12" s="20" t="s">
        <v>89</v>
      </c>
      <c r="I12" s="20" t="s">
        <v>89</v>
      </c>
      <c r="J12" s="20"/>
      <c r="K12" s="21" t="s">
        <v>89</v>
      </c>
      <c r="L12" s="10">
        <f t="shared" ref="L12:AJ12" si="11">SUM(L13:L39)</f>
        <v>1287036</v>
      </c>
      <c r="M12" s="10">
        <f t="shared" si="11"/>
        <v>1208134.9000000001</v>
      </c>
      <c r="N12" s="10">
        <f t="shared" si="11"/>
        <v>9406.7000000000007</v>
      </c>
      <c r="O12" s="10">
        <f t="shared" si="11"/>
        <v>9406.7000000000007</v>
      </c>
      <c r="P12" s="10">
        <f t="shared" si="11"/>
        <v>235672.6</v>
      </c>
      <c r="Q12" s="10">
        <f t="shared" si="11"/>
        <v>190667.40000000002</v>
      </c>
      <c r="R12" s="10">
        <f t="shared" si="11"/>
        <v>21671.599999999999</v>
      </c>
      <c r="S12" s="10">
        <f t="shared" si="11"/>
        <v>21671.599999999999</v>
      </c>
      <c r="T12" s="10">
        <f t="shared" si="11"/>
        <v>1020285.1</v>
      </c>
      <c r="U12" s="10">
        <f t="shared" si="11"/>
        <v>986389.2</v>
      </c>
      <c r="V12" s="80">
        <f t="shared" si="11"/>
        <v>1383278.4999999998</v>
      </c>
      <c r="W12" s="80">
        <f t="shared" si="11"/>
        <v>9001</v>
      </c>
      <c r="X12" s="80">
        <f t="shared" si="11"/>
        <v>61759.199999999997</v>
      </c>
      <c r="Y12" s="80">
        <f t="shared" si="11"/>
        <v>8824.6999999999989</v>
      </c>
      <c r="Z12" s="80">
        <f t="shared" si="11"/>
        <v>1303693.6000000001</v>
      </c>
      <c r="AA12" s="80">
        <f t="shared" si="11"/>
        <v>1402725.9000000001</v>
      </c>
      <c r="AB12" s="10">
        <f t="shared" si="11"/>
        <v>31591.9</v>
      </c>
      <c r="AC12" s="10">
        <f t="shared" si="11"/>
        <v>36937.699999999997</v>
      </c>
      <c r="AD12" s="10">
        <f t="shared" si="11"/>
        <v>0</v>
      </c>
      <c r="AE12" s="10">
        <f t="shared" si="11"/>
        <v>1334196.3</v>
      </c>
      <c r="AF12" s="10">
        <f t="shared" si="11"/>
        <v>1269418.1000000001</v>
      </c>
      <c r="AG12" s="10">
        <f t="shared" si="11"/>
        <v>26179.199999999997</v>
      </c>
      <c r="AH12" s="10">
        <f t="shared" si="11"/>
        <v>38542.100000000006</v>
      </c>
      <c r="AI12" s="10">
        <f t="shared" si="11"/>
        <v>0</v>
      </c>
      <c r="AJ12" s="10">
        <f t="shared" si="11"/>
        <v>1204696.7999999998</v>
      </c>
      <c r="AK12" s="9">
        <f t="shared" si="4"/>
        <v>1269418.1000000001</v>
      </c>
      <c r="AL12" s="9">
        <f t="shared" si="5"/>
        <v>26179.199999999997</v>
      </c>
      <c r="AM12" s="9">
        <f t="shared" si="6"/>
        <v>38542.100000000006</v>
      </c>
      <c r="AN12" s="10">
        <f>SUM(AN13:AN39)</f>
        <v>0</v>
      </c>
      <c r="AO12" s="9">
        <f t="shared" si="7"/>
        <v>1204696.7999999998</v>
      </c>
      <c r="AP12" s="10">
        <f t="shared" ref="AP12:CC12" si="12">SUM(AP13:AP39)</f>
        <v>1090707.5999999999</v>
      </c>
      <c r="AQ12" s="10">
        <f t="shared" si="12"/>
        <v>1085046.5</v>
      </c>
      <c r="AR12" s="10">
        <f t="shared" si="12"/>
        <v>5427.7</v>
      </c>
      <c r="AS12" s="10">
        <f t="shared" si="12"/>
        <v>5427.7</v>
      </c>
      <c r="AT12" s="10">
        <f t="shared" si="12"/>
        <v>181087.7</v>
      </c>
      <c r="AU12" s="10">
        <f t="shared" si="12"/>
        <v>180417.3</v>
      </c>
      <c r="AV12" s="10">
        <f t="shared" si="12"/>
        <v>21586.899999999998</v>
      </c>
      <c r="AW12" s="10">
        <f t="shared" si="12"/>
        <v>21586.899999999998</v>
      </c>
      <c r="AX12" s="10">
        <f t="shared" si="12"/>
        <v>882605.3</v>
      </c>
      <c r="AY12" s="10">
        <f t="shared" si="12"/>
        <v>877614.59999999986</v>
      </c>
      <c r="AZ12" s="10">
        <f t="shared" si="12"/>
        <v>1178702.4000000001</v>
      </c>
      <c r="BA12" s="10">
        <f t="shared" si="12"/>
        <v>9001</v>
      </c>
      <c r="BB12" s="10">
        <f t="shared" si="12"/>
        <v>56616</v>
      </c>
      <c r="BC12" s="10">
        <f t="shared" si="12"/>
        <v>8824.6999999999989</v>
      </c>
      <c r="BD12" s="10">
        <f t="shared" si="12"/>
        <v>1104260.7</v>
      </c>
      <c r="BE12" s="10">
        <f t="shared" si="12"/>
        <v>1016371.0000000001</v>
      </c>
      <c r="BF12" s="10">
        <f t="shared" si="12"/>
        <v>27285.5</v>
      </c>
      <c r="BG12" s="10">
        <f t="shared" si="12"/>
        <v>35886.6</v>
      </c>
      <c r="BH12" s="10">
        <f t="shared" si="12"/>
        <v>0</v>
      </c>
      <c r="BI12" s="10">
        <f t="shared" si="12"/>
        <v>953198.9</v>
      </c>
      <c r="BJ12" s="10">
        <f t="shared" si="12"/>
        <v>1014541.4000000003</v>
      </c>
      <c r="BK12" s="10">
        <f t="shared" si="12"/>
        <v>25616.699999999997</v>
      </c>
      <c r="BL12" s="10">
        <f t="shared" si="12"/>
        <v>37976.9</v>
      </c>
      <c r="BM12" s="10">
        <f t="shared" si="12"/>
        <v>0</v>
      </c>
      <c r="BN12" s="10">
        <f t="shared" si="12"/>
        <v>950947.8</v>
      </c>
      <c r="BO12" s="10">
        <f t="shared" si="12"/>
        <v>1014541.4000000003</v>
      </c>
      <c r="BP12" s="10">
        <f t="shared" si="12"/>
        <v>25616.699999999997</v>
      </c>
      <c r="BQ12" s="10">
        <f t="shared" si="12"/>
        <v>37976.9</v>
      </c>
      <c r="BR12" s="10">
        <f t="shared" si="12"/>
        <v>0</v>
      </c>
      <c r="BS12" s="10">
        <f t="shared" si="12"/>
        <v>950947.8</v>
      </c>
      <c r="BT12" s="10">
        <f t="shared" si="12"/>
        <v>1016125.9</v>
      </c>
      <c r="BU12" s="10">
        <f t="shared" si="12"/>
        <v>27848</v>
      </c>
      <c r="BV12" s="10">
        <f t="shared" si="12"/>
        <v>35886.6</v>
      </c>
      <c r="BW12" s="10">
        <f t="shared" si="12"/>
        <v>0</v>
      </c>
      <c r="BX12" s="10">
        <f t="shared" si="12"/>
        <v>952391.3</v>
      </c>
      <c r="BY12" s="10">
        <f t="shared" si="12"/>
        <v>1015103.9</v>
      </c>
      <c r="BZ12" s="10">
        <f t="shared" si="12"/>
        <v>26179.199999999997</v>
      </c>
      <c r="CA12" s="10">
        <f t="shared" si="12"/>
        <v>37976.9</v>
      </c>
      <c r="CB12" s="10">
        <f t="shared" si="12"/>
        <v>0</v>
      </c>
      <c r="CC12" s="10">
        <f t="shared" si="12"/>
        <v>950947.8</v>
      </c>
      <c r="CD12" s="9">
        <f t="shared" si="10"/>
        <v>1015103.9</v>
      </c>
      <c r="CE12" s="9">
        <f t="shared" si="2"/>
        <v>26179.199999999997</v>
      </c>
      <c r="CF12" s="9">
        <f t="shared" si="2"/>
        <v>37976.9</v>
      </c>
      <c r="CG12" s="9">
        <f t="shared" si="2"/>
        <v>0</v>
      </c>
      <c r="CH12" s="9">
        <f t="shared" si="2"/>
        <v>950947.8</v>
      </c>
    </row>
    <row r="13" spans="2:86" s="11" customFormat="1" ht="94.5" x14ac:dyDescent="0.25">
      <c r="B13" s="20" t="s">
        <v>124</v>
      </c>
      <c r="C13" s="20" t="s">
        <v>174</v>
      </c>
      <c r="D13" s="141" t="s">
        <v>253</v>
      </c>
      <c r="E13" s="142"/>
      <c r="F13" s="143"/>
      <c r="G13" s="144"/>
      <c r="H13" s="31" t="s">
        <v>226</v>
      </c>
      <c r="I13" s="31" t="s">
        <v>227</v>
      </c>
      <c r="J13" s="32" t="s">
        <v>229</v>
      </c>
      <c r="K13" s="39" t="s">
        <v>249</v>
      </c>
      <c r="L13" s="34">
        <f>N13+P13+R13+T13</f>
        <v>3001.3</v>
      </c>
      <c r="M13" s="50">
        <f>O13+Q13+S13+U13</f>
        <v>3001.3</v>
      </c>
      <c r="N13" s="31"/>
      <c r="O13" s="31"/>
      <c r="P13" s="31"/>
      <c r="Q13" s="31"/>
      <c r="R13" s="31"/>
      <c r="S13" s="31"/>
      <c r="T13" s="35">
        <v>3001.3</v>
      </c>
      <c r="U13" s="35">
        <v>3001.3</v>
      </c>
      <c r="V13" s="81">
        <f>W13+X13+Y13+Z13</f>
        <v>400</v>
      </c>
      <c r="W13" s="82"/>
      <c r="X13" s="82"/>
      <c r="Y13" s="82"/>
      <c r="Z13" s="81">
        <v>400</v>
      </c>
      <c r="AA13" s="81">
        <f>AB13+AC13+AD13+AE13</f>
        <v>2000</v>
      </c>
      <c r="AB13" s="31"/>
      <c r="AC13" s="31"/>
      <c r="AD13" s="31"/>
      <c r="AE13" s="35">
        <v>2000</v>
      </c>
      <c r="AF13" s="35">
        <f>AG13+AH13+AI13+AJ13</f>
        <v>2000</v>
      </c>
      <c r="AG13" s="36"/>
      <c r="AH13" s="36"/>
      <c r="AI13" s="36"/>
      <c r="AJ13" s="34">
        <v>2000</v>
      </c>
      <c r="AK13" s="9">
        <f t="shared" si="4"/>
        <v>2000</v>
      </c>
      <c r="AL13" s="9">
        <f t="shared" si="5"/>
        <v>0</v>
      </c>
      <c r="AM13" s="9">
        <f t="shared" si="6"/>
        <v>0</v>
      </c>
      <c r="AN13" s="36"/>
      <c r="AO13" s="9">
        <f t="shared" si="7"/>
        <v>2000</v>
      </c>
      <c r="AP13" s="34">
        <f>AR13+AT13+AV13+AX13</f>
        <v>3001.3</v>
      </c>
      <c r="AQ13" s="50">
        <f>AS13+AU13+AW13+AY13</f>
        <v>3001.3</v>
      </c>
      <c r="AR13" s="36"/>
      <c r="AS13" s="36"/>
      <c r="AT13" s="36"/>
      <c r="AU13" s="36"/>
      <c r="AV13" s="36"/>
      <c r="AW13" s="36"/>
      <c r="AX13" s="34">
        <v>3001.3</v>
      </c>
      <c r="AY13" s="34">
        <v>3001.3</v>
      </c>
      <c r="AZ13" s="58">
        <f>BA13+BB13+BC13+BD13</f>
        <v>400</v>
      </c>
      <c r="BA13" s="51"/>
      <c r="BB13" s="51"/>
      <c r="BC13" s="51"/>
      <c r="BD13" s="58">
        <v>400</v>
      </c>
      <c r="BE13" s="34">
        <f>BF13+BG13+BH13+BI13</f>
        <v>2000</v>
      </c>
      <c r="BF13" s="36"/>
      <c r="BG13" s="36"/>
      <c r="BH13" s="36"/>
      <c r="BI13" s="34">
        <v>2000</v>
      </c>
      <c r="BJ13" s="34">
        <f>BK13+BL13+BM13+BN13</f>
        <v>2000</v>
      </c>
      <c r="BK13" s="36"/>
      <c r="BL13" s="36"/>
      <c r="BM13" s="36"/>
      <c r="BN13" s="34">
        <v>2000</v>
      </c>
      <c r="BO13" s="34">
        <f>BP13+BQ13+BR13+BS13</f>
        <v>2000</v>
      </c>
      <c r="BP13" s="36"/>
      <c r="BQ13" s="36"/>
      <c r="BR13" s="36"/>
      <c r="BS13" s="69">
        <v>2000</v>
      </c>
      <c r="BT13" s="35">
        <f>BU13+BV13+BW13+BX13</f>
        <v>2000</v>
      </c>
      <c r="BU13" s="31"/>
      <c r="BV13" s="31"/>
      <c r="BW13" s="31"/>
      <c r="BX13" s="35">
        <v>2000</v>
      </c>
      <c r="BY13" s="35">
        <f>BZ13+CA13+CB13+CC13</f>
        <v>2000</v>
      </c>
      <c r="BZ13" s="51"/>
      <c r="CA13" s="51"/>
      <c r="CB13" s="51"/>
      <c r="CC13" s="58">
        <v>2000</v>
      </c>
      <c r="CD13" s="9">
        <f t="shared" si="10"/>
        <v>2000</v>
      </c>
      <c r="CE13" s="9">
        <f t="shared" si="2"/>
        <v>0</v>
      </c>
      <c r="CF13" s="9">
        <f t="shared" si="2"/>
        <v>0</v>
      </c>
      <c r="CG13" s="9">
        <f t="shared" si="2"/>
        <v>0</v>
      </c>
      <c r="CH13" s="9">
        <f t="shared" si="2"/>
        <v>2000</v>
      </c>
    </row>
    <row r="14" spans="2:86" s="11" customFormat="1" ht="54" x14ac:dyDescent="0.25">
      <c r="B14" s="20" t="s">
        <v>125</v>
      </c>
      <c r="C14" s="20" t="s">
        <v>175</v>
      </c>
      <c r="D14" s="141" t="s">
        <v>254</v>
      </c>
      <c r="E14" s="142"/>
      <c r="F14" s="143"/>
      <c r="G14" s="144"/>
      <c r="H14" s="31" t="s">
        <v>251</v>
      </c>
      <c r="I14" s="31" t="s">
        <v>252</v>
      </c>
      <c r="J14" s="32" t="s">
        <v>230</v>
      </c>
      <c r="K14" s="39" t="s">
        <v>250</v>
      </c>
      <c r="L14" s="50">
        <f t="shared" ref="L14:L32" si="13">N14+P14+R14+T14</f>
        <v>23613.7</v>
      </c>
      <c r="M14" s="50">
        <f t="shared" ref="M14:M32" si="14">O14+Q14+S14+U14</f>
        <v>23613.7</v>
      </c>
      <c r="N14" s="31"/>
      <c r="O14" s="31"/>
      <c r="P14" s="31"/>
      <c r="Q14" s="31"/>
      <c r="R14" s="31"/>
      <c r="S14" s="31"/>
      <c r="T14" s="35">
        <v>23613.7</v>
      </c>
      <c r="U14" s="35">
        <v>23613.7</v>
      </c>
      <c r="V14" s="81">
        <f>W14+X14+Y14+Z14</f>
        <v>18755.399999999998</v>
      </c>
      <c r="W14" s="82"/>
      <c r="X14" s="82">
        <v>170.8</v>
      </c>
      <c r="Y14" s="82"/>
      <c r="Z14" s="81">
        <v>18584.599999999999</v>
      </c>
      <c r="AA14" s="81">
        <f t="shared" ref="AA14:AA32" si="15">AB14+AC14+AD14+AE14</f>
        <v>25543.9</v>
      </c>
      <c r="AB14" s="31"/>
      <c r="AC14" s="31"/>
      <c r="AD14" s="31"/>
      <c r="AE14" s="35">
        <v>25543.9</v>
      </c>
      <c r="AF14" s="35">
        <f t="shared" ref="AF14:AF32" si="16">AG14+AH14+AI14+AJ14</f>
        <v>28064.7</v>
      </c>
      <c r="AG14" s="36"/>
      <c r="AH14" s="36"/>
      <c r="AI14" s="36"/>
      <c r="AJ14" s="34">
        <v>28064.7</v>
      </c>
      <c r="AK14" s="9">
        <f t="shared" si="4"/>
        <v>28064.7</v>
      </c>
      <c r="AL14" s="9">
        <f t="shared" si="5"/>
        <v>0</v>
      </c>
      <c r="AM14" s="9">
        <f t="shared" si="6"/>
        <v>0</v>
      </c>
      <c r="AN14" s="36"/>
      <c r="AO14" s="9">
        <f t="shared" si="7"/>
        <v>28064.7</v>
      </c>
      <c r="AP14" s="50">
        <f t="shared" ref="AP14:AP32" si="17">AR14+AT14+AV14+AX14</f>
        <v>23613.7</v>
      </c>
      <c r="AQ14" s="50">
        <f t="shared" ref="AQ14:AQ32" si="18">AS14+AU14+AW14+AY14</f>
        <v>23613.7</v>
      </c>
      <c r="AR14" s="36"/>
      <c r="AS14" s="36"/>
      <c r="AT14" s="36"/>
      <c r="AU14" s="36"/>
      <c r="AV14" s="36"/>
      <c r="AW14" s="36"/>
      <c r="AX14" s="34">
        <v>23613.7</v>
      </c>
      <c r="AY14" s="34">
        <v>23613.7</v>
      </c>
      <c r="AZ14" s="58">
        <f t="shared" ref="AZ14:AZ32" si="19">BA14+BB14+BC14+BD14</f>
        <v>18755.399999999998</v>
      </c>
      <c r="BA14" s="51"/>
      <c r="BB14" s="51">
        <v>170.8</v>
      </c>
      <c r="BC14" s="51"/>
      <c r="BD14" s="58">
        <v>18584.599999999999</v>
      </c>
      <c r="BE14" s="50">
        <f t="shared" ref="BE14:BE32" si="20">BF14+BG14+BH14+BI14</f>
        <v>26351.599999999999</v>
      </c>
      <c r="BF14" s="36"/>
      <c r="BG14" s="36"/>
      <c r="BH14" s="36"/>
      <c r="BI14" s="34">
        <v>26351.599999999999</v>
      </c>
      <c r="BJ14" s="50">
        <f t="shared" ref="BJ14:BJ32" si="21">BK14+BL14+BM14+BN14</f>
        <v>28064.7</v>
      </c>
      <c r="BK14" s="36"/>
      <c r="BL14" s="36"/>
      <c r="BM14" s="36"/>
      <c r="BN14" s="34">
        <v>28064.7</v>
      </c>
      <c r="BO14" s="50">
        <f t="shared" ref="BO14:BO32" si="22">BP14+BQ14+BR14+BS14</f>
        <v>28064.7</v>
      </c>
      <c r="BP14" s="36"/>
      <c r="BQ14" s="36"/>
      <c r="BR14" s="36"/>
      <c r="BS14" s="69">
        <v>28064.7</v>
      </c>
      <c r="BT14" s="35">
        <f t="shared" ref="BT14:BT15" si="23">BU14+BV14+BW14+BX14</f>
        <v>25543.9</v>
      </c>
      <c r="BU14" s="31"/>
      <c r="BV14" s="31"/>
      <c r="BW14" s="31"/>
      <c r="BX14" s="35">
        <v>25543.9</v>
      </c>
      <c r="BY14" s="35">
        <f t="shared" ref="BY14:BY15" si="24">BZ14+CA14+CB14+CC14</f>
        <v>28064.7</v>
      </c>
      <c r="BZ14" s="51"/>
      <c r="CA14" s="51"/>
      <c r="CB14" s="51"/>
      <c r="CC14" s="58">
        <v>28064.7</v>
      </c>
      <c r="CD14" s="9">
        <f t="shared" si="10"/>
        <v>28064.7</v>
      </c>
      <c r="CE14" s="9">
        <f t="shared" si="2"/>
        <v>0</v>
      </c>
      <c r="CF14" s="9">
        <f t="shared" si="2"/>
        <v>0</v>
      </c>
      <c r="CG14" s="9">
        <f t="shared" si="2"/>
        <v>0</v>
      </c>
      <c r="CH14" s="9">
        <f t="shared" si="2"/>
        <v>28064.7</v>
      </c>
    </row>
    <row r="15" spans="2:86" s="11" customFormat="1" ht="409.5" customHeight="1" x14ac:dyDescent="0.25">
      <c r="B15" s="127" t="s">
        <v>126</v>
      </c>
      <c r="C15" s="59" t="s">
        <v>176</v>
      </c>
      <c r="D15" s="190" t="s">
        <v>295</v>
      </c>
      <c r="E15" s="191"/>
      <c r="F15" s="143"/>
      <c r="G15" s="144"/>
      <c r="H15" s="195" t="s">
        <v>255</v>
      </c>
      <c r="I15" s="127" t="s">
        <v>369</v>
      </c>
      <c r="J15" s="112" t="s">
        <v>231</v>
      </c>
      <c r="K15" s="133" t="s">
        <v>367</v>
      </c>
      <c r="L15" s="115">
        <f t="shared" si="13"/>
        <v>1606.4</v>
      </c>
      <c r="M15" s="115">
        <f t="shared" si="14"/>
        <v>1606.4</v>
      </c>
      <c r="N15" s="112"/>
      <c r="O15" s="112"/>
      <c r="P15" s="115">
        <v>593.1</v>
      </c>
      <c r="Q15" s="115">
        <v>593.1</v>
      </c>
      <c r="R15" s="112"/>
      <c r="S15" s="112"/>
      <c r="T15" s="115">
        <v>1013.3</v>
      </c>
      <c r="U15" s="115">
        <v>1013.3</v>
      </c>
      <c r="V15" s="81">
        <f t="shared" ref="V15:V32" si="25">W15+X15+Y15+Z15</f>
        <v>58120.7</v>
      </c>
      <c r="W15" s="124">
        <v>113.5</v>
      </c>
      <c r="X15" s="121">
        <v>988.6</v>
      </c>
      <c r="Y15" s="124"/>
      <c r="Z15" s="121">
        <v>57018.6</v>
      </c>
      <c r="AA15" s="121">
        <f t="shared" si="15"/>
        <v>9052.5</v>
      </c>
      <c r="AB15" s="112"/>
      <c r="AC15" s="115">
        <v>1384.1</v>
      </c>
      <c r="AD15" s="112"/>
      <c r="AE15" s="115">
        <v>7668.4</v>
      </c>
      <c r="AF15" s="115">
        <f t="shared" si="16"/>
        <v>9064.1</v>
      </c>
      <c r="AG15" s="112"/>
      <c r="AH15" s="115">
        <v>1384.1</v>
      </c>
      <c r="AI15" s="112"/>
      <c r="AJ15" s="115">
        <v>7680</v>
      </c>
      <c r="AK15" s="118">
        <f t="shared" si="4"/>
        <v>9064.1</v>
      </c>
      <c r="AL15" s="10">
        <f t="shared" si="5"/>
        <v>0</v>
      </c>
      <c r="AM15" s="118">
        <f t="shared" si="6"/>
        <v>1384.1</v>
      </c>
      <c r="AN15" s="112"/>
      <c r="AO15" s="118">
        <f t="shared" si="7"/>
        <v>7680</v>
      </c>
      <c r="AP15" s="115">
        <f t="shared" si="17"/>
        <v>1606.4</v>
      </c>
      <c r="AQ15" s="115">
        <f t="shared" si="18"/>
        <v>1606.4</v>
      </c>
      <c r="AR15" s="112"/>
      <c r="AS15" s="112"/>
      <c r="AT15" s="115">
        <v>593.1</v>
      </c>
      <c r="AU15" s="115">
        <v>593.1</v>
      </c>
      <c r="AV15" s="112"/>
      <c r="AW15" s="112"/>
      <c r="AX15" s="115">
        <v>1013.3</v>
      </c>
      <c r="AY15" s="115">
        <v>1013.3</v>
      </c>
      <c r="AZ15" s="115">
        <f t="shared" si="19"/>
        <v>58120.7</v>
      </c>
      <c r="BA15" s="112">
        <v>113.5</v>
      </c>
      <c r="BB15" s="115">
        <v>988.6</v>
      </c>
      <c r="BC15" s="112"/>
      <c r="BD15" s="115">
        <v>57018.6</v>
      </c>
      <c r="BE15" s="115">
        <f t="shared" si="20"/>
        <v>8952.5</v>
      </c>
      <c r="BF15" s="112"/>
      <c r="BG15" s="115">
        <v>1384.1</v>
      </c>
      <c r="BH15" s="112"/>
      <c r="BI15" s="115">
        <v>7568.4</v>
      </c>
      <c r="BJ15" s="115">
        <f t="shared" si="21"/>
        <v>8964.1</v>
      </c>
      <c r="BK15" s="112"/>
      <c r="BL15" s="35">
        <v>1384.1</v>
      </c>
      <c r="BM15" s="112"/>
      <c r="BN15" s="115">
        <v>7580</v>
      </c>
      <c r="BO15" s="115">
        <f t="shared" si="22"/>
        <v>8964.1</v>
      </c>
      <c r="BP15" s="112"/>
      <c r="BQ15" s="115">
        <v>1384.1</v>
      </c>
      <c r="BR15" s="112"/>
      <c r="BS15" s="115">
        <v>7580</v>
      </c>
      <c r="BT15" s="115">
        <f t="shared" si="23"/>
        <v>8952.5</v>
      </c>
      <c r="BU15" s="112"/>
      <c r="BV15" s="115">
        <v>1384.1</v>
      </c>
      <c r="BW15" s="112"/>
      <c r="BX15" s="115">
        <v>7568.4</v>
      </c>
      <c r="BY15" s="115">
        <f t="shared" si="24"/>
        <v>8964.1</v>
      </c>
      <c r="BZ15" s="112"/>
      <c r="CA15" s="115">
        <v>1384.1</v>
      </c>
      <c r="CB15" s="112"/>
      <c r="CC15" s="115">
        <v>7580</v>
      </c>
      <c r="CD15" s="118">
        <f t="shared" si="10"/>
        <v>8964.1</v>
      </c>
      <c r="CE15" s="118">
        <f t="shared" si="2"/>
        <v>0</v>
      </c>
      <c r="CF15" s="118">
        <f t="shared" si="2"/>
        <v>1384.1</v>
      </c>
      <c r="CG15" s="118">
        <f t="shared" si="2"/>
        <v>0</v>
      </c>
      <c r="CH15" s="118">
        <f t="shared" si="2"/>
        <v>7580</v>
      </c>
    </row>
    <row r="16" spans="2:86" s="11" customFormat="1" ht="408.75" customHeight="1" x14ac:dyDescent="0.25">
      <c r="B16" s="128"/>
      <c r="C16" s="96"/>
      <c r="D16" s="94"/>
      <c r="E16" s="95"/>
      <c r="F16" s="27"/>
      <c r="G16" s="97"/>
      <c r="H16" s="196"/>
      <c r="I16" s="128"/>
      <c r="J16" s="113"/>
      <c r="K16" s="134"/>
      <c r="L16" s="116"/>
      <c r="M16" s="116"/>
      <c r="N16" s="113"/>
      <c r="O16" s="113"/>
      <c r="P16" s="116"/>
      <c r="Q16" s="116"/>
      <c r="R16" s="113"/>
      <c r="S16" s="113"/>
      <c r="T16" s="116"/>
      <c r="U16" s="116"/>
      <c r="V16" s="109"/>
      <c r="W16" s="125"/>
      <c r="X16" s="122"/>
      <c r="Y16" s="125"/>
      <c r="Z16" s="122"/>
      <c r="AA16" s="122"/>
      <c r="AB16" s="113"/>
      <c r="AC16" s="116"/>
      <c r="AD16" s="113"/>
      <c r="AE16" s="116"/>
      <c r="AF16" s="116"/>
      <c r="AG16" s="113"/>
      <c r="AH16" s="116"/>
      <c r="AI16" s="113"/>
      <c r="AJ16" s="116"/>
      <c r="AK16" s="119"/>
      <c r="AL16" s="106"/>
      <c r="AM16" s="119"/>
      <c r="AN16" s="113"/>
      <c r="AO16" s="119"/>
      <c r="AP16" s="116"/>
      <c r="AQ16" s="116"/>
      <c r="AR16" s="113"/>
      <c r="AS16" s="113"/>
      <c r="AT16" s="116"/>
      <c r="AU16" s="116"/>
      <c r="AV16" s="113"/>
      <c r="AW16" s="113"/>
      <c r="AX16" s="116"/>
      <c r="AY16" s="116"/>
      <c r="AZ16" s="116"/>
      <c r="BA16" s="113"/>
      <c r="BB16" s="116"/>
      <c r="BC16" s="113"/>
      <c r="BD16" s="116"/>
      <c r="BE16" s="116"/>
      <c r="BF16" s="113"/>
      <c r="BG16" s="116"/>
      <c r="BH16" s="113"/>
      <c r="BI16" s="116"/>
      <c r="BJ16" s="116"/>
      <c r="BK16" s="113"/>
      <c r="BL16" s="111"/>
      <c r="BM16" s="113"/>
      <c r="BN16" s="116"/>
      <c r="BO16" s="116"/>
      <c r="BP16" s="113"/>
      <c r="BQ16" s="116"/>
      <c r="BR16" s="113"/>
      <c r="BS16" s="116"/>
      <c r="BT16" s="116"/>
      <c r="BU16" s="113"/>
      <c r="BV16" s="116"/>
      <c r="BW16" s="113"/>
      <c r="BX16" s="116"/>
      <c r="BY16" s="116"/>
      <c r="BZ16" s="113"/>
      <c r="CA16" s="116"/>
      <c r="CB16" s="113"/>
      <c r="CC16" s="116"/>
      <c r="CD16" s="119"/>
      <c r="CE16" s="119"/>
      <c r="CF16" s="119"/>
      <c r="CG16" s="119"/>
      <c r="CH16" s="119"/>
    </row>
    <row r="17" spans="2:86" s="11" customFormat="1" ht="42.75" customHeight="1" x14ac:dyDescent="0.25">
      <c r="B17" s="129"/>
      <c r="C17" s="96"/>
      <c r="D17" s="94"/>
      <c r="E17" s="95"/>
      <c r="F17" s="27"/>
      <c r="G17" s="97"/>
      <c r="H17" s="197"/>
      <c r="I17" s="129"/>
      <c r="J17" s="114"/>
      <c r="K17" s="135"/>
      <c r="L17" s="117"/>
      <c r="M17" s="117"/>
      <c r="N17" s="114"/>
      <c r="O17" s="114"/>
      <c r="P17" s="117"/>
      <c r="Q17" s="117"/>
      <c r="R17" s="114"/>
      <c r="S17" s="114"/>
      <c r="T17" s="117"/>
      <c r="U17" s="117"/>
      <c r="V17" s="108"/>
      <c r="W17" s="126"/>
      <c r="X17" s="123"/>
      <c r="Y17" s="126"/>
      <c r="Z17" s="123"/>
      <c r="AA17" s="123"/>
      <c r="AB17" s="114"/>
      <c r="AC17" s="117"/>
      <c r="AD17" s="114"/>
      <c r="AE17" s="117"/>
      <c r="AF17" s="117"/>
      <c r="AG17" s="114"/>
      <c r="AH17" s="117"/>
      <c r="AI17" s="114"/>
      <c r="AJ17" s="117"/>
      <c r="AK17" s="120"/>
      <c r="AL17" s="105"/>
      <c r="AM17" s="120"/>
      <c r="AN17" s="114"/>
      <c r="AO17" s="120"/>
      <c r="AP17" s="117"/>
      <c r="AQ17" s="117"/>
      <c r="AR17" s="114"/>
      <c r="AS17" s="114"/>
      <c r="AT17" s="117"/>
      <c r="AU17" s="117"/>
      <c r="AV17" s="114"/>
      <c r="AW17" s="114"/>
      <c r="AX17" s="117"/>
      <c r="AY17" s="117"/>
      <c r="AZ17" s="117"/>
      <c r="BA17" s="114"/>
      <c r="BB17" s="117"/>
      <c r="BC17" s="114"/>
      <c r="BD17" s="117"/>
      <c r="BE17" s="117"/>
      <c r="BF17" s="114"/>
      <c r="BG17" s="117"/>
      <c r="BH17" s="114"/>
      <c r="BI17" s="117"/>
      <c r="BJ17" s="117"/>
      <c r="BK17" s="114"/>
      <c r="BL17" s="107"/>
      <c r="BM17" s="114"/>
      <c r="BN17" s="117"/>
      <c r="BO17" s="117"/>
      <c r="BP17" s="114"/>
      <c r="BQ17" s="117"/>
      <c r="BR17" s="114"/>
      <c r="BS17" s="117"/>
      <c r="BT17" s="117"/>
      <c r="BU17" s="114"/>
      <c r="BV17" s="117"/>
      <c r="BW17" s="114"/>
      <c r="BX17" s="117"/>
      <c r="BY17" s="117"/>
      <c r="BZ17" s="114"/>
      <c r="CA17" s="117"/>
      <c r="CB17" s="114"/>
      <c r="CC17" s="117"/>
      <c r="CD17" s="120"/>
      <c r="CE17" s="120"/>
      <c r="CF17" s="120"/>
      <c r="CG17" s="120"/>
      <c r="CH17" s="120"/>
    </row>
    <row r="18" spans="2:86" s="11" customFormat="1" ht="102.75" customHeight="1" x14ac:dyDescent="0.25">
      <c r="B18" s="62" t="s">
        <v>363</v>
      </c>
      <c r="C18" s="64">
        <v>1018</v>
      </c>
      <c r="D18" s="145" t="s">
        <v>364</v>
      </c>
      <c r="E18" s="142"/>
      <c r="F18" s="146"/>
      <c r="G18" s="147"/>
      <c r="H18" s="31"/>
      <c r="I18" s="62" t="s">
        <v>272</v>
      </c>
      <c r="J18" s="63" t="s">
        <v>235</v>
      </c>
      <c r="K18" s="37" t="s">
        <v>249</v>
      </c>
      <c r="L18" s="58"/>
      <c r="M18" s="58"/>
      <c r="N18" s="31"/>
      <c r="O18" s="31"/>
      <c r="P18" s="35"/>
      <c r="Q18" s="35"/>
      <c r="R18" s="31"/>
      <c r="S18" s="31"/>
      <c r="T18" s="35"/>
      <c r="U18" s="35"/>
      <c r="V18" s="81">
        <f>W18+X18+Y18+Z18</f>
        <v>832.3</v>
      </c>
      <c r="W18" s="82"/>
      <c r="X18" s="81"/>
      <c r="Y18" s="82"/>
      <c r="Z18" s="81">
        <v>832.3</v>
      </c>
      <c r="AA18" s="81"/>
      <c r="AB18" s="31"/>
      <c r="AC18" s="35"/>
      <c r="AD18" s="31"/>
      <c r="AE18" s="35"/>
      <c r="AF18" s="35"/>
      <c r="AG18" s="51"/>
      <c r="AH18" s="58"/>
      <c r="AI18" s="51"/>
      <c r="AJ18" s="58"/>
      <c r="AK18" s="9">
        <f t="shared" si="4"/>
        <v>0</v>
      </c>
      <c r="AL18" s="9">
        <f t="shared" si="5"/>
        <v>0</v>
      </c>
      <c r="AM18" s="9">
        <f t="shared" si="6"/>
        <v>0</v>
      </c>
      <c r="AN18" s="51"/>
      <c r="AO18" s="9">
        <f t="shared" si="7"/>
        <v>0</v>
      </c>
      <c r="AP18" s="58"/>
      <c r="AQ18" s="58"/>
      <c r="AR18" s="51"/>
      <c r="AS18" s="51"/>
      <c r="AT18" s="58"/>
      <c r="AU18" s="58"/>
      <c r="AV18" s="51"/>
      <c r="AW18" s="51"/>
      <c r="AX18" s="58"/>
      <c r="AY18" s="58"/>
      <c r="AZ18" s="58">
        <f>BA18+BB18+BC18+BD18</f>
        <v>832.3</v>
      </c>
      <c r="BA18" s="51"/>
      <c r="BB18" s="58"/>
      <c r="BC18" s="51"/>
      <c r="BD18" s="58">
        <v>832.3</v>
      </c>
      <c r="BE18" s="58"/>
      <c r="BF18" s="51"/>
      <c r="BG18" s="58"/>
      <c r="BH18" s="51"/>
      <c r="BI18" s="58"/>
      <c r="BJ18" s="58"/>
      <c r="BK18" s="51"/>
      <c r="BL18" s="58"/>
      <c r="BM18" s="51"/>
      <c r="BN18" s="58"/>
      <c r="BO18" s="58"/>
      <c r="BP18" s="51"/>
      <c r="BQ18" s="58"/>
      <c r="BR18" s="51"/>
      <c r="BS18" s="69"/>
      <c r="BT18" s="35"/>
      <c r="BU18" s="31"/>
      <c r="BV18" s="35"/>
      <c r="BW18" s="31"/>
      <c r="BX18" s="35"/>
      <c r="BY18" s="35"/>
      <c r="BZ18" s="51"/>
      <c r="CA18" s="58"/>
      <c r="CB18" s="51"/>
      <c r="CC18" s="58"/>
      <c r="CD18" s="9">
        <f t="shared" si="10"/>
        <v>0</v>
      </c>
      <c r="CE18" s="9">
        <f t="shared" si="2"/>
        <v>0</v>
      </c>
      <c r="CF18" s="9">
        <f t="shared" si="2"/>
        <v>0</v>
      </c>
      <c r="CG18" s="9">
        <f t="shared" si="2"/>
        <v>0</v>
      </c>
      <c r="CH18" s="9">
        <f t="shared" si="2"/>
        <v>0</v>
      </c>
    </row>
    <row r="19" spans="2:86" s="11" customFormat="1" ht="294.75" customHeight="1" x14ac:dyDescent="0.25">
      <c r="B19" s="20" t="s">
        <v>127</v>
      </c>
      <c r="C19" s="20" t="s">
        <v>177</v>
      </c>
      <c r="D19" s="141" t="s">
        <v>256</v>
      </c>
      <c r="E19" s="142"/>
      <c r="F19" s="143"/>
      <c r="G19" s="144"/>
      <c r="H19" s="20" t="s">
        <v>339</v>
      </c>
      <c r="I19" s="31" t="s">
        <v>286</v>
      </c>
      <c r="J19" s="32" t="s">
        <v>232</v>
      </c>
      <c r="K19" s="39" t="s">
        <v>257</v>
      </c>
      <c r="L19" s="50">
        <f t="shared" si="13"/>
        <v>71717.8</v>
      </c>
      <c r="M19" s="50">
        <f t="shared" si="14"/>
        <v>70835.5</v>
      </c>
      <c r="N19" s="31"/>
      <c r="O19" s="31"/>
      <c r="P19" s="35">
        <v>7086.3</v>
      </c>
      <c r="Q19" s="35">
        <v>7074.6</v>
      </c>
      <c r="R19" s="31"/>
      <c r="S19" s="31"/>
      <c r="T19" s="35">
        <v>64631.5</v>
      </c>
      <c r="U19" s="35">
        <v>63760.9</v>
      </c>
      <c r="V19" s="81">
        <f t="shared" si="25"/>
        <v>76660.800000000003</v>
      </c>
      <c r="W19" s="81">
        <v>750</v>
      </c>
      <c r="X19" s="81">
        <v>1541.8</v>
      </c>
      <c r="Y19" s="82"/>
      <c r="Z19" s="81">
        <v>74369</v>
      </c>
      <c r="AA19" s="81">
        <f t="shared" si="15"/>
        <v>72790.399999999994</v>
      </c>
      <c r="AB19" s="31"/>
      <c r="AC19" s="31"/>
      <c r="AD19" s="31"/>
      <c r="AE19" s="35">
        <v>72790.399999999994</v>
      </c>
      <c r="AF19" s="35">
        <f t="shared" si="16"/>
        <v>71049.8</v>
      </c>
      <c r="AG19" s="36"/>
      <c r="AH19" s="36"/>
      <c r="AI19" s="36"/>
      <c r="AJ19" s="34">
        <v>71049.8</v>
      </c>
      <c r="AK19" s="9">
        <f t="shared" si="4"/>
        <v>71049.8</v>
      </c>
      <c r="AL19" s="9">
        <f t="shared" si="5"/>
        <v>0</v>
      </c>
      <c r="AM19" s="9">
        <f t="shared" si="6"/>
        <v>0</v>
      </c>
      <c r="AN19" s="36"/>
      <c r="AO19" s="9">
        <f t="shared" si="7"/>
        <v>71049.8</v>
      </c>
      <c r="AP19" s="50">
        <f t="shared" si="17"/>
        <v>65416.7</v>
      </c>
      <c r="AQ19" s="50">
        <f t="shared" si="18"/>
        <v>64609.1</v>
      </c>
      <c r="AR19" s="36"/>
      <c r="AS19" s="36"/>
      <c r="AT19" s="34">
        <v>6062</v>
      </c>
      <c r="AU19" s="34">
        <v>6062</v>
      </c>
      <c r="AV19" s="36"/>
      <c r="AW19" s="36"/>
      <c r="AX19" s="34">
        <v>59354.7</v>
      </c>
      <c r="AY19" s="34">
        <v>58547.1</v>
      </c>
      <c r="AZ19" s="58">
        <f t="shared" si="19"/>
        <v>75120</v>
      </c>
      <c r="BA19" s="58">
        <v>750</v>
      </c>
      <c r="BB19" s="58">
        <v>1541.8</v>
      </c>
      <c r="BC19" s="51"/>
      <c r="BD19" s="58">
        <v>72828.2</v>
      </c>
      <c r="BE19" s="50">
        <f t="shared" si="20"/>
        <v>71571</v>
      </c>
      <c r="BF19" s="36"/>
      <c r="BG19" s="34">
        <v>0</v>
      </c>
      <c r="BH19" s="36"/>
      <c r="BI19" s="34">
        <v>71571</v>
      </c>
      <c r="BJ19" s="50">
        <f t="shared" si="21"/>
        <v>71049.899999999994</v>
      </c>
      <c r="BK19" s="36"/>
      <c r="BL19" s="36"/>
      <c r="BM19" s="36"/>
      <c r="BN19" s="34">
        <v>71049.899999999994</v>
      </c>
      <c r="BO19" s="50">
        <f t="shared" si="22"/>
        <v>71049.899999999994</v>
      </c>
      <c r="BP19" s="36"/>
      <c r="BQ19" s="36"/>
      <c r="BR19" s="36"/>
      <c r="BS19" s="69">
        <v>71049.899999999994</v>
      </c>
      <c r="BT19" s="35">
        <f t="shared" ref="BT19:BT32" si="26">BU19+BV19+BW19+BX19</f>
        <v>71571.100000000006</v>
      </c>
      <c r="BU19" s="31"/>
      <c r="BV19" s="31"/>
      <c r="BW19" s="31"/>
      <c r="BX19" s="35">
        <v>71571.100000000006</v>
      </c>
      <c r="BY19" s="35">
        <f t="shared" ref="BY19:BY32" si="27">BZ19+CA19+CB19+CC19</f>
        <v>71049.899999999994</v>
      </c>
      <c r="BZ19" s="51"/>
      <c r="CA19" s="51"/>
      <c r="CB19" s="51"/>
      <c r="CC19" s="58">
        <v>71049.899999999994</v>
      </c>
      <c r="CD19" s="9">
        <f t="shared" si="10"/>
        <v>71049.899999999994</v>
      </c>
      <c r="CE19" s="9">
        <f t="shared" si="2"/>
        <v>0</v>
      </c>
      <c r="CF19" s="9">
        <f t="shared" si="2"/>
        <v>0</v>
      </c>
      <c r="CG19" s="9">
        <f t="shared" si="2"/>
        <v>0</v>
      </c>
      <c r="CH19" s="9">
        <f t="shared" si="2"/>
        <v>71049.899999999994</v>
      </c>
    </row>
    <row r="20" spans="2:86" s="11" customFormat="1" ht="299.25" customHeight="1" x14ac:dyDescent="0.25">
      <c r="B20" s="20" t="s">
        <v>128</v>
      </c>
      <c r="C20" s="20" t="s">
        <v>178</v>
      </c>
      <c r="D20" s="141" t="s">
        <v>256</v>
      </c>
      <c r="E20" s="142"/>
      <c r="F20" s="143"/>
      <c r="G20" s="144"/>
      <c r="H20" s="20" t="s">
        <v>339</v>
      </c>
      <c r="I20" s="31" t="s">
        <v>286</v>
      </c>
      <c r="J20" s="32" t="s">
        <v>232</v>
      </c>
      <c r="K20" s="39" t="s">
        <v>258</v>
      </c>
      <c r="L20" s="50">
        <f t="shared" si="13"/>
        <v>110068.6</v>
      </c>
      <c r="M20" s="50">
        <f t="shared" si="14"/>
        <v>108689.2</v>
      </c>
      <c r="N20" s="31"/>
      <c r="O20" s="31"/>
      <c r="P20" s="35">
        <v>13268</v>
      </c>
      <c r="Q20" s="35">
        <v>13268</v>
      </c>
      <c r="R20" s="31"/>
      <c r="S20" s="31"/>
      <c r="T20" s="35">
        <v>96800.6</v>
      </c>
      <c r="U20" s="35">
        <v>95421.2</v>
      </c>
      <c r="V20" s="81">
        <f t="shared" si="25"/>
        <v>142098.70000000001</v>
      </c>
      <c r="W20" s="81">
        <v>7397.9</v>
      </c>
      <c r="X20" s="81">
        <v>4216.7</v>
      </c>
      <c r="Y20" s="82"/>
      <c r="Z20" s="81">
        <v>130484.1</v>
      </c>
      <c r="AA20" s="81">
        <f t="shared" si="15"/>
        <v>144960.20000000001</v>
      </c>
      <c r="AB20" s="35">
        <v>30451.7</v>
      </c>
      <c r="AC20" s="35">
        <v>785.9</v>
      </c>
      <c r="AD20" s="31"/>
      <c r="AE20" s="35">
        <v>113722.6</v>
      </c>
      <c r="AF20" s="35">
        <f t="shared" si="16"/>
        <v>130037.8</v>
      </c>
      <c r="AG20" s="34">
        <f>21684.6+562.5</f>
        <v>22247.1</v>
      </c>
      <c r="AH20" s="34">
        <v>391.6</v>
      </c>
      <c r="AI20" s="36"/>
      <c r="AJ20" s="34">
        <v>107399.1</v>
      </c>
      <c r="AK20" s="9">
        <f t="shared" si="4"/>
        <v>130037.8</v>
      </c>
      <c r="AL20" s="9">
        <f t="shared" si="5"/>
        <v>22247.1</v>
      </c>
      <c r="AM20" s="9">
        <f t="shared" si="6"/>
        <v>391.6</v>
      </c>
      <c r="AN20" s="36"/>
      <c r="AO20" s="9">
        <f t="shared" si="7"/>
        <v>107399.1</v>
      </c>
      <c r="AP20" s="50">
        <f t="shared" si="17"/>
        <v>101534</v>
      </c>
      <c r="AQ20" s="50">
        <f t="shared" si="18"/>
        <v>100253.7</v>
      </c>
      <c r="AR20" s="36"/>
      <c r="AS20" s="36"/>
      <c r="AT20" s="34">
        <v>12500.3</v>
      </c>
      <c r="AU20" s="34">
        <v>11830</v>
      </c>
      <c r="AV20" s="36"/>
      <c r="AW20" s="36"/>
      <c r="AX20" s="34">
        <v>89033.7</v>
      </c>
      <c r="AY20" s="34">
        <v>88423.7</v>
      </c>
      <c r="AZ20" s="58">
        <f t="shared" si="19"/>
        <v>136451.6</v>
      </c>
      <c r="BA20" s="58">
        <v>7397.9</v>
      </c>
      <c r="BB20" s="58">
        <v>4216.7</v>
      </c>
      <c r="BC20" s="51"/>
      <c r="BD20" s="58">
        <v>124837</v>
      </c>
      <c r="BE20" s="50">
        <f t="shared" si="20"/>
        <v>131503.4</v>
      </c>
      <c r="BF20" s="34">
        <v>26145.3</v>
      </c>
      <c r="BG20" s="36"/>
      <c r="BH20" s="36"/>
      <c r="BI20" s="34">
        <v>105358.1</v>
      </c>
      <c r="BJ20" s="50">
        <f t="shared" si="21"/>
        <v>122382.09999999999</v>
      </c>
      <c r="BK20" s="34">
        <v>21684.6</v>
      </c>
      <c r="BL20" s="34">
        <v>91.6</v>
      </c>
      <c r="BM20" s="36"/>
      <c r="BN20" s="34">
        <v>100605.9</v>
      </c>
      <c r="BO20" s="50">
        <f t="shared" si="22"/>
        <v>122382.09999999999</v>
      </c>
      <c r="BP20" s="34">
        <v>21684.6</v>
      </c>
      <c r="BQ20" s="34">
        <v>91.6</v>
      </c>
      <c r="BR20" s="36"/>
      <c r="BS20" s="69">
        <v>100605.9</v>
      </c>
      <c r="BT20" s="35">
        <f t="shared" si="26"/>
        <v>132065.9</v>
      </c>
      <c r="BU20" s="35">
        <v>26707.8</v>
      </c>
      <c r="BV20" s="35">
        <v>0</v>
      </c>
      <c r="BW20" s="31"/>
      <c r="BX20" s="35">
        <v>105358.1</v>
      </c>
      <c r="BY20" s="35">
        <f t="shared" si="27"/>
        <v>122944.59999999999</v>
      </c>
      <c r="BZ20" s="58">
        <f>21684.6+562.5</f>
        <v>22247.1</v>
      </c>
      <c r="CA20" s="58">
        <v>91.6</v>
      </c>
      <c r="CB20" s="51"/>
      <c r="CC20" s="58">
        <v>100605.9</v>
      </c>
      <c r="CD20" s="9">
        <f t="shared" si="10"/>
        <v>122944.59999999999</v>
      </c>
      <c r="CE20" s="9">
        <f t="shared" si="2"/>
        <v>22247.1</v>
      </c>
      <c r="CF20" s="9">
        <f t="shared" si="2"/>
        <v>91.6</v>
      </c>
      <c r="CG20" s="9">
        <f t="shared" si="2"/>
        <v>0</v>
      </c>
      <c r="CH20" s="9">
        <f t="shared" si="2"/>
        <v>100605.9</v>
      </c>
    </row>
    <row r="21" spans="2:86" s="11" customFormat="1" ht="103.5" customHeight="1" x14ac:dyDescent="0.25">
      <c r="B21" s="20" t="s">
        <v>129</v>
      </c>
      <c r="C21" s="20" t="s">
        <v>179</v>
      </c>
      <c r="D21" s="141" t="s">
        <v>256</v>
      </c>
      <c r="E21" s="142"/>
      <c r="F21" s="143"/>
      <c r="G21" s="144"/>
      <c r="H21" s="20"/>
      <c r="I21" s="31" t="s">
        <v>285</v>
      </c>
      <c r="J21" s="32" t="s">
        <v>232</v>
      </c>
      <c r="K21" s="39" t="s">
        <v>282</v>
      </c>
      <c r="L21" s="50">
        <f t="shared" si="13"/>
        <v>92234.4</v>
      </c>
      <c r="M21" s="50">
        <f t="shared" si="14"/>
        <v>91806.099999999991</v>
      </c>
      <c r="N21" s="31"/>
      <c r="O21" s="31"/>
      <c r="P21" s="35">
        <v>9094.7000000000007</v>
      </c>
      <c r="Q21" s="35">
        <v>9094.7000000000007</v>
      </c>
      <c r="R21" s="31"/>
      <c r="S21" s="31"/>
      <c r="T21" s="35">
        <v>83139.7</v>
      </c>
      <c r="U21" s="35">
        <v>82711.399999999994</v>
      </c>
      <c r="V21" s="81">
        <f t="shared" si="25"/>
        <v>97067.099999999991</v>
      </c>
      <c r="W21" s="82"/>
      <c r="X21" s="81">
        <v>1672.7</v>
      </c>
      <c r="Y21" s="82"/>
      <c r="Z21" s="81">
        <v>95394.4</v>
      </c>
      <c r="AA21" s="81">
        <f t="shared" si="15"/>
        <v>91828.6</v>
      </c>
      <c r="AB21" s="31"/>
      <c r="AC21" s="31"/>
      <c r="AD21" s="31"/>
      <c r="AE21" s="35">
        <v>91828.6</v>
      </c>
      <c r="AF21" s="35">
        <f t="shared" si="16"/>
        <v>91828.6</v>
      </c>
      <c r="AG21" s="36"/>
      <c r="AH21" s="36"/>
      <c r="AI21" s="36"/>
      <c r="AJ21" s="34">
        <v>91828.6</v>
      </c>
      <c r="AK21" s="9">
        <f t="shared" si="4"/>
        <v>91828.6</v>
      </c>
      <c r="AL21" s="9">
        <f t="shared" si="5"/>
        <v>0</v>
      </c>
      <c r="AM21" s="9">
        <f t="shared" si="6"/>
        <v>0</v>
      </c>
      <c r="AN21" s="36"/>
      <c r="AO21" s="9">
        <f t="shared" si="7"/>
        <v>91828.6</v>
      </c>
      <c r="AP21" s="50">
        <f t="shared" si="17"/>
        <v>91884.9</v>
      </c>
      <c r="AQ21" s="50">
        <f t="shared" si="18"/>
        <v>91470.5</v>
      </c>
      <c r="AR21" s="36"/>
      <c r="AS21" s="36"/>
      <c r="AT21" s="34">
        <v>9094.7000000000007</v>
      </c>
      <c r="AU21" s="34">
        <v>9094.7000000000007</v>
      </c>
      <c r="AV21" s="36"/>
      <c r="AW21" s="36"/>
      <c r="AX21" s="34">
        <v>82790.2</v>
      </c>
      <c r="AY21" s="34">
        <v>82375.8</v>
      </c>
      <c r="AZ21" s="58">
        <f>BA21+BB21+BC21+BD21</f>
        <v>93634.2</v>
      </c>
      <c r="BA21" s="51"/>
      <c r="BB21" s="58">
        <v>1672.7</v>
      </c>
      <c r="BC21" s="51"/>
      <c r="BD21" s="58">
        <v>91961.5</v>
      </c>
      <c r="BE21" s="50">
        <f t="shared" si="20"/>
        <v>90987.6</v>
      </c>
      <c r="BF21" s="36"/>
      <c r="BG21" s="36"/>
      <c r="BH21" s="36"/>
      <c r="BI21" s="34">
        <v>90987.6</v>
      </c>
      <c r="BJ21" s="50">
        <f t="shared" si="21"/>
        <v>91783.6</v>
      </c>
      <c r="BK21" s="36"/>
      <c r="BL21" s="36"/>
      <c r="BM21" s="36"/>
      <c r="BN21" s="34">
        <v>91783.6</v>
      </c>
      <c r="BO21" s="50">
        <f t="shared" si="22"/>
        <v>91783.6</v>
      </c>
      <c r="BP21" s="36"/>
      <c r="BQ21" s="36"/>
      <c r="BR21" s="36"/>
      <c r="BS21" s="69">
        <v>91783.6</v>
      </c>
      <c r="BT21" s="35">
        <f t="shared" si="26"/>
        <v>90987.6</v>
      </c>
      <c r="BU21" s="31"/>
      <c r="BV21" s="31"/>
      <c r="BW21" s="31"/>
      <c r="BX21" s="35">
        <v>90987.6</v>
      </c>
      <c r="BY21" s="35">
        <f t="shared" si="27"/>
        <v>91783.6</v>
      </c>
      <c r="BZ21" s="51"/>
      <c r="CA21" s="51"/>
      <c r="CB21" s="51"/>
      <c r="CC21" s="58">
        <v>91783.6</v>
      </c>
      <c r="CD21" s="9">
        <f t="shared" si="10"/>
        <v>91783.6</v>
      </c>
      <c r="CE21" s="9">
        <f t="shared" si="2"/>
        <v>0</v>
      </c>
      <c r="CF21" s="9">
        <f t="shared" si="2"/>
        <v>0</v>
      </c>
      <c r="CG21" s="9">
        <f t="shared" si="2"/>
        <v>0</v>
      </c>
      <c r="CH21" s="9">
        <f t="shared" si="2"/>
        <v>91783.6</v>
      </c>
    </row>
    <row r="22" spans="2:86" s="11" customFormat="1" ht="54" x14ac:dyDescent="0.25">
      <c r="B22" s="20" t="s">
        <v>130</v>
      </c>
      <c r="C22" s="20" t="s">
        <v>180</v>
      </c>
      <c r="D22" s="141" t="s">
        <v>280</v>
      </c>
      <c r="E22" s="142"/>
      <c r="F22" s="143"/>
      <c r="G22" s="144"/>
      <c r="H22" s="31" t="s">
        <v>279</v>
      </c>
      <c r="I22" s="31" t="s">
        <v>263</v>
      </c>
      <c r="J22" s="32" t="s">
        <v>232</v>
      </c>
      <c r="K22" s="39" t="s">
        <v>264</v>
      </c>
      <c r="L22" s="50">
        <f t="shared" si="13"/>
        <v>5133.2</v>
      </c>
      <c r="M22" s="50">
        <f t="shared" si="14"/>
        <v>4971.7</v>
      </c>
      <c r="N22" s="31"/>
      <c r="O22" s="31"/>
      <c r="P22" s="31"/>
      <c r="Q22" s="31"/>
      <c r="R22" s="31"/>
      <c r="S22" s="31"/>
      <c r="T22" s="35">
        <v>5133.2</v>
      </c>
      <c r="U22" s="35">
        <v>4971.7</v>
      </c>
      <c r="V22" s="81">
        <f t="shared" si="25"/>
        <v>520.79999999999995</v>
      </c>
      <c r="W22" s="82"/>
      <c r="X22" s="82"/>
      <c r="Y22" s="82"/>
      <c r="Z22" s="81">
        <v>520.79999999999995</v>
      </c>
      <c r="AA22" s="81">
        <f t="shared" si="15"/>
        <v>4790.3</v>
      </c>
      <c r="AB22" s="31"/>
      <c r="AC22" s="31"/>
      <c r="AD22" s="31"/>
      <c r="AE22" s="35">
        <v>4790.3</v>
      </c>
      <c r="AF22" s="35">
        <f t="shared" si="16"/>
        <v>4790.3</v>
      </c>
      <c r="AG22" s="36"/>
      <c r="AH22" s="36"/>
      <c r="AI22" s="36"/>
      <c r="AJ22" s="34">
        <v>4790.3</v>
      </c>
      <c r="AK22" s="9">
        <f t="shared" si="4"/>
        <v>4790.3</v>
      </c>
      <c r="AL22" s="9">
        <f t="shared" si="5"/>
        <v>0</v>
      </c>
      <c r="AM22" s="9">
        <f t="shared" si="6"/>
        <v>0</v>
      </c>
      <c r="AN22" s="36"/>
      <c r="AO22" s="9">
        <f t="shared" si="7"/>
        <v>4790.3</v>
      </c>
      <c r="AP22" s="50">
        <f t="shared" si="17"/>
        <v>4872.8999999999996</v>
      </c>
      <c r="AQ22" s="50">
        <f t="shared" si="18"/>
        <v>4712.3999999999996</v>
      </c>
      <c r="AR22" s="36"/>
      <c r="AS22" s="36"/>
      <c r="AT22" s="36"/>
      <c r="AU22" s="36"/>
      <c r="AV22" s="36"/>
      <c r="AW22" s="36"/>
      <c r="AX22" s="34">
        <v>4872.8999999999996</v>
      </c>
      <c r="AY22" s="34">
        <v>4712.3999999999996</v>
      </c>
      <c r="AZ22" s="58">
        <f t="shared" si="19"/>
        <v>520.79999999999995</v>
      </c>
      <c r="BA22" s="51"/>
      <c r="BB22" s="51"/>
      <c r="BC22" s="51"/>
      <c r="BD22" s="58">
        <v>520.79999999999995</v>
      </c>
      <c r="BE22" s="50">
        <f t="shared" si="20"/>
        <v>4790.3</v>
      </c>
      <c r="BF22" s="36"/>
      <c r="BG22" s="36"/>
      <c r="BH22" s="36"/>
      <c r="BI22" s="34">
        <v>4790.3</v>
      </c>
      <c r="BJ22" s="50">
        <f t="shared" si="21"/>
        <v>4790.3</v>
      </c>
      <c r="BK22" s="36"/>
      <c r="BL22" s="36"/>
      <c r="BM22" s="36"/>
      <c r="BN22" s="34">
        <v>4790.3</v>
      </c>
      <c r="BO22" s="50">
        <f t="shared" si="22"/>
        <v>4790.3</v>
      </c>
      <c r="BP22" s="36"/>
      <c r="BQ22" s="36"/>
      <c r="BR22" s="36"/>
      <c r="BS22" s="69">
        <v>4790.3</v>
      </c>
      <c r="BT22" s="35">
        <f t="shared" si="26"/>
        <v>4790.3</v>
      </c>
      <c r="BU22" s="31"/>
      <c r="BV22" s="31"/>
      <c r="BW22" s="31"/>
      <c r="BX22" s="35">
        <v>4790.3</v>
      </c>
      <c r="BY22" s="35">
        <f t="shared" si="27"/>
        <v>4790.3</v>
      </c>
      <c r="BZ22" s="51"/>
      <c r="CA22" s="51"/>
      <c r="CB22" s="51"/>
      <c r="CC22" s="58">
        <v>4790.3</v>
      </c>
      <c r="CD22" s="9">
        <f t="shared" si="10"/>
        <v>4790.3</v>
      </c>
      <c r="CE22" s="9">
        <f t="shared" si="2"/>
        <v>0</v>
      </c>
      <c r="CF22" s="9">
        <f t="shared" si="2"/>
        <v>0</v>
      </c>
      <c r="CG22" s="9">
        <f t="shared" si="2"/>
        <v>0</v>
      </c>
      <c r="CH22" s="9">
        <f t="shared" si="2"/>
        <v>4790.3</v>
      </c>
    </row>
    <row r="23" spans="2:86" s="11" customFormat="1" ht="162" x14ac:dyDescent="0.25">
      <c r="B23" s="20" t="s">
        <v>131</v>
      </c>
      <c r="C23" s="20" t="s">
        <v>181</v>
      </c>
      <c r="D23" s="141" t="s">
        <v>280</v>
      </c>
      <c r="E23" s="142"/>
      <c r="F23" s="143"/>
      <c r="G23" s="144"/>
      <c r="H23" s="20" t="s">
        <v>339</v>
      </c>
      <c r="I23" s="31" t="s">
        <v>287</v>
      </c>
      <c r="J23" s="32" t="s">
        <v>232</v>
      </c>
      <c r="K23" s="39" t="s">
        <v>265</v>
      </c>
      <c r="L23" s="50">
        <f t="shared" si="13"/>
        <v>52983.299999999996</v>
      </c>
      <c r="M23" s="50">
        <f t="shared" si="14"/>
        <v>52112.2</v>
      </c>
      <c r="N23" s="31"/>
      <c r="O23" s="31"/>
      <c r="P23" s="35">
        <v>324.10000000000002</v>
      </c>
      <c r="Q23" s="35">
        <v>324.10000000000002</v>
      </c>
      <c r="R23" s="31"/>
      <c r="S23" s="31"/>
      <c r="T23" s="35">
        <v>52659.199999999997</v>
      </c>
      <c r="U23" s="35">
        <v>51788.1</v>
      </c>
      <c r="V23" s="81">
        <f t="shared" si="25"/>
        <v>46331.6</v>
      </c>
      <c r="W23" s="82"/>
      <c r="X23" s="82">
        <v>309.39999999999998</v>
      </c>
      <c r="Y23" s="82"/>
      <c r="Z23" s="81">
        <v>46022.2</v>
      </c>
      <c r="AA23" s="81">
        <f t="shared" si="15"/>
        <v>50585.4</v>
      </c>
      <c r="AB23" s="31"/>
      <c r="AC23" s="31"/>
      <c r="AD23" s="31"/>
      <c r="AE23" s="35">
        <v>50585.4</v>
      </c>
      <c r="AF23" s="35">
        <f t="shared" si="16"/>
        <v>50480.5</v>
      </c>
      <c r="AG23" s="36"/>
      <c r="AH23" s="36"/>
      <c r="AI23" s="36"/>
      <c r="AJ23" s="34">
        <v>50480.5</v>
      </c>
      <c r="AK23" s="9">
        <f t="shared" si="4"/>
        <v>50480.5</v>
      </c>
      <c r="AL23" s="9">
        <f t="shared" si="5"/>
        <v>0</v>
      </c>
      <c r="AM23" s="9">
        <f t="shared" si="6"/>
        <v>0</v>
      </c>
      <c r="AN23" s="36"/>
      <c r="AO23" s="9">
        <f t="shared" si="7"/>
        <v>50480.5</v>
      </c>
      <c r="AP23" s="50">
        <f t="shared" si="17"/>
        <v>51246.8</v>
      </c>
      <c r="AQ23" s="50">
        <f t="shared" si="18"/>
        <v>50421</v>
      </c>
      <c r="AR23" s="36"/>
      <c r="AS23" s="36"/>
      <c r="AT23" s="36"/>
      <c r="AU23" s="36"/>
      <c r="AV23" s="36"/>
      <c r="AW23" s="36"/>
      <c r="AX23" s="34">
        <v>51246.8</v>
      </c>
      <c r="AY23" s="34">
        <v>50421</v>
      </c>
      <c r="AZ23" s="58">
        <f t="shared" si="19"/>
        <v>46272.700000000004</v>
      </c>
      <c r="BA23" s="51"/>
      <c r="BB23" s="51">
        <v>309.39999999999998</v>
      </c>
      <c r="BC23" s="51"/>
      <c r="BD23" s="58">
        <v>45963.3</v>
      </c>
      <c r="BE23" s="50">
        <f t="shared" si="20"/>
        <v>49609.9</v>
      </c>
      <c r="BF23" s="36"/>
      <c r="BG23" s="36"/>
      <c r="BH23" s="36"/>
      <c r="BI23" s="34">
        <v>49609.9</v>
      </c>
      <c r="BJ23" s="50">
        <f t="shared" si="21"/>
        <v>50480.5</v>
      </c>
      <c r="BK23" s="36"/>
      <c r="BL23" s="36"/>
      <c r="BM23" s="36"/>
      <c r="BN23" s="34">
        <v>50480.5</v>
      </c>
      <c r="BO23" s="50">
        <f t="shared" si="22"/>
        <v>50480.5</v>
      </c>
      <c r="BP23" s="36"/>
      <c r="BQ23" s="36"/>
      <c r="BR23" s="36"/>
      <c r="BS23" s="69">
        <v>50480.5</v>
      </c>
      <c r="BT23" s="35">
        <f t="shared" si="26"/>
        <v>49609.9</v>
      </c>
      <c r="BU23" s="31"/>
      <c r="BV23" s="31"/>
      <c r="BW23" s="31"/>
      <c r="BX23" s="35">
        <v>49609.9</v>
      </c>
      <c r="BY23" s="35">
        <f t="shared" si="27"/>
        <v>50480.5</v>
      </c>
      <c r="BZ23" s="51"/>
      <c r="CA23" s="51"/>
      <c r="CB23" s="51"/>
      <c r="CC23" s="58">
        <v>50480.5</v>
      </c>
      <c r="CD23" s="9">
        <f t="shared" si="10"/>
        <v>50480.5</v>
      </c>
      <c r="CE23" s="9">
        <f t="shared" si="2"/>
        <v>0</v>
      </c>
      <c r="CF23" s="9">
        <f t="shared" si="2"/>
        <v>0</v>
      </c>
      <c r="CG23" s="9">
        <f t="shared" si="2"/>
        <v>0</v>
      </c>
      <c r="CH23" s="9">
        <f t="shared" si="2"/>
        <v>50480.5</v>
      </c>
    </row>
    <row r="24" spans="2:86" s="11" customFormat="1" ht="40.5" x14ac:dyDescent="0.25">
      <c r="B24" s="20" t="s">
        <v>132</v>
      </c>
      <c r="C24" s="20" t="s">
        <v>182</v>
      </c>
      <c r="D24" s="141" t="s">
        <v>340</v>
      </c>
      <c r="E24" s="142"/>
      <c r="F24" s="143"/>
      <c r="G24" s="144"/>
      <c r="H24" s="20"/>
      <c r="I24" s="31" t="s">
        <v>278</v>
      </c>
      <c r="J24" s="32" t="s">
        <v>233</v>
      </c>
      <c r="K24" s="39" t="s">
        <v>266</v>
      </c>
      <c r="L24" s="50">
        <f t="shared" si="13"/>
        <v>455.3</v>
      </c>
      <c r="M24" s="50">
        <f t="shared" si="14"/>
        <v>455.3</v>
      </c>
      <c r="N24" s="31"/>
      <c r="O24" s="31"/>
      <c r="P24" s="35">
        <v>448.5</v>
      </c>
      <c r="Q24" s="35">
        <v>448.5</v>
      </c>
      <c r="R24" s="31"/>
      <c r="S24" s="31"/>
      <c r="T24" s="35">
        <v>6.8</v>
      </c>
      <c r="U24" s="35">
        <v>6.8</v>
      </c>
      <c r="V24" s="81">
        <f t="shared" si="25"/>
        <v>353.3</v>
      </c>
      <c r="W24" s="82"/>
      <c r="X24" s="82"/>
      <c r="Y24" s="82"/>
      <c r="Z24" s="81">
        <v>353.3</v>
      </c>
      <c r="AA24" s="81">
        <f t="shared" si="15"/>
        <v>0</v>
      </c>
      <c r="AB24" s="31"/>
      <c r="AC24" s="31"/>
      <c r="AD24" s="31"/>
      <c r="AE24" s="31"/>
      <c r="AF24" s="35">
        <f t="shared" si="16"/>
        <v>0</v>
      </c>
      <c r="AG24" s="36"/>
      <c r="AH24" s="36"/>
      <c r="AI24" s="36"/>
      <c r="AJ24" s="36"/>
      <c r="AK24" s="9">
        <f t="shared" si="4"/>
        <v>0</v>
      </c>
      <c r="AL24" s="9">
        <f t="shared" si="5"/>
        <v>0</v>
      </c>
      <c r="AM24" s="9">
        <f t="shared" si="6"/>
        <v>0</v>
      </c>
      <c r="AN24" s="36"/>
      <c r="AO24" s="9">
        <f t="shared" si="7"/>
        <v>0</v>
      </c>
      <c r="AP24" s="50">
        <f t="shared" si="17"/>
        <v>455.3</v>
      </c>
      <c r="AQ24" s="50">
        <f t="shared" si="18"/>
        <v>455.3</v>
      </c>
      <c r="AR24" s="36"/>
      <c r="AS24" s="36"/>
      <c r="AT24" s="34">
        <v>448.5</v>
      </c>
      <c r="AU24" s="34">
        <v>448.5</v>
      </c>
      <c r="AV24" s="36"/>
      <c r="AW24" s="36"/>
      <c r="AX24" s="34">
        <v>6.8</v>
      </c>
      <c r="AY24" s="34">
        <v>6.8</v>
      </c>
      <c r="AZ24" s="58">
        <f t="shared" si="19"/>
        <v>300</v>
      </c>
      <c r="BA24" s="51"/>
      <c r="BB24" s="51"/>
      <c r="BC24" s="51"/>
      <c r="BD24" s="58">
        <v>300</v>
      </c>
      <c r="BE24" s="50">
        <f t="shared" si="20"/>
        <v>0</v>
      </c>
      <c r="BF24" s="36"/>
      <c r="BG24" s="36"/>
      <c r="BH24" s="36"/>
      <c r="BI24" s="36"/>
      <c r="BJ24" s="50">
        <f t="shared" si="21"/>
        <v>0</v>
      </c>
      <c r="BK24" s="36"/>
      <c r="BL24" s="36"/>
      <c r="BM24" s="36"/>
      <c r="BN24" s="36"/>
      <c r="BO24" s="50">
        <f t="shared" si="22"/>
        <v>0</v>
      </c>
      <c r="BP24" s="36"/>
      <c r="BQ24" s="36"/>
      <c r="BR24" s="36"/>
      <c r="BS24" s="70"/>
      <c r="BT24" s="35">
        <f t="shared" si="26"/>
        <v>0</v>
      </c>
      <c r="BU24" s="31"/>
      <c r="BV24" s="31"/>
      <c r="BW24" s="31"/>
      <c r="BX24" s="31"/>
      <c r="BY24" s="35">
        <f t="shared" si="27"/>
        <v>0</v>
      </c>
      <c r="BZ24" s="51"/>
      <c r="CA24" s="51"/>
      <c r="CB24" s="51"/>
      <c r="CC24" s="51"/>
      <c r="CD24" s="9">
        <f t="shared" si="10"/>
        <v>0</v>
      </c>
      <c r="CE24" s="9">
        <f t="shared" si="2"/>
        <v>0</v>
      </c>
      <c r="CF24" s="9">
        <f t="shared" si="2"/>
        <v>0</v>
      </c>
      <c r="CG24" s="9">
        <f t="shared" si="2"/>
        <v>0</v>
      </c>
      <c r="CH24" s="9">
        <f t="shared" si="2"/>
        <v>0</v>
      </c>
    </row>
    <row r="25" spans="2:86" s="11" customFormat="1" ht="81" x14ac:dyDescent="0.25">
      <c r="B25" s="20" t="s">
        <v>133</v>
      </c>
      <c r="C25" s="20" t="s">
        <v>183</v>
      </c>
      <c r="D25" s="141" t="s">
        <v>276</v>
      </c>
      <c r="E25" s="142"/>
      <c r="F25" s="143"/>
      <c r="G25" s="144"/>
      <c r="H25" s="31" t="s">
        <v>277</v>
      </c>
      <c r="I25" s="31" t="s">
        <v>288</v>
      </c>
      <c r="J25" s="32" t="s">
        <v>234</v>
      </c>
      <c r="K25" s="39" t="s">
        <v>267</v>
      </c>
      <c r="L25" s="50">
        <f t="shared" si="13"/>
        <v>5329.2</v>
      </c>
      <c r="M25" s="50">
        <f t="shared" si="14"/>
        <v>5328.7</v>
      </c>
      <c r="N25" s="31"/>
      <c r="O25" s="31"/>
      <c r="P25" s="31"/>
      <c r="Q25" s="31"/>
      <c r="R25" s="31"/>
      <c r="S25" s="31"/>
      <c r="T25" s="35">
        <v>5329.2</v>
      </c>
      <c r="U25" s="35">
        <v>5328.7</v>
      </c>
      <c r="V25" s="81">
        <f t="shared" si="25"/>
        <v>8082.5</v>
      </c>
      <c r="W25" s="82"/>
      <c r="X25" s="82"/>
      <c r="Y25" s="82"/>
      <c r="Z25" s="81">
        <v>8082.5</v>
      </c>
      <c r="AA25" s="81">
        <f t="shared" si="15"/>
        <v>5300</v>
      </c>
      <c r="AB25" s="31"/>
      <c r="AC25" s="31"/>
      <c r="AD25" s="31"/>
      <c r="AE25" s="35">
        <v>5300</v>
      </c>
      <c r="AF25" s="35">
        <f t="shared" si="16"/>
        <v>4500</v>
      </c>
      <c r="AG25" s="36"/>
      <c r="AH25" s="36"/>
      <c r="AI25" s="36"/>
      <c r="AJ25" s="34">
        <v>4500</v>
      </c>
      <c r="AK25" s="9">
        <f t="shared" si="4"/>
        <v>4500</v>
      </c>
      <c r="AL25" s="9">
        <f t="shared" si="5"/>
        <v>0</v>
      </c>
      <c r="AM25" s="9">
        <f t="shared" si="6"/>
        <v>0</v>
      </c>
      <c r="AN25" s="36"/>
      <c r="AO25" s="9">
        <f t="shared" si="7"/>
        <v>4500</v>
      </c>
      <c r="AP25" s="50">
        <f t="shared" si="17"/>
        <v>5329.2</v>
      </c>
      <c r="AQ25" s="50">
        <f t="shared" si="18"/>
        <v>5328.7</v>
      </c>
      <c r="AR25" s="36"/>
      <c r="AS25" s="36"/>
      <c r="AT25" s="36"/>
      <c r="AU25" s="36"/>
      <c r="AV25" s="36"/>
      <c r="AW25" s="36"/>
      <c r="AX25" s="34">
        <v>5329.2</v>
      </c>
      <c r="AY25" s="34">
        <v>5328.7</v>
      </c>
      <c r="AZ25" s="58">
        <f t="shared" si="19"/>
        <v>3082.5</v>
      </c>
      <c r="BA25" s="51"/>
      <c r="BB25" s="51"/>
      <c r="BC25" s="51"/>
      <c r="BD25" s="58">
        <v>3082.5</v>
      </c>
      <c r="BE25" s="50">
        <f t="shared" si="20"/>
        <v>5300</v>
      </c>
      <c r="BF25" s="36"/>
      <c r="BG25" s="36"/>
      <c r="BH25" s="36"/>
      <c r="BI25" s="34">
        <v>5300</v>
      </c>
      <c r="BJ25" s="50">
        <f t="shared" si="21"/>
        <v>4500</v>
      </c>
      <c r="BK25" s="36"/>
      <c r="BL25" s="36"/>
      <c r="BM25" s="36"/>
      <c r="BN25" s="34">
        <v>4500</v>
      </c>
      <c r="BO25" s="50">
        <f t="shared" si="22"/>
        <v>4500</v>
      </c>
      <c r="BP25" s="36"/>
      <c r="BQ25" s="36"/>
      <c r="BR25" s="36"/>
      <c r="BS25" s="69">
        <v>4500</v>
      </c>
      <c r="BT25" s="35">
        <f t="shared" si="26"/>
        <v>5300</v>
      </c>
      <c r="BU25" s="31"/>
      <c r="BV25" s="31"/>
      <c r="BW25" s="31"/>
      <c r="BX25" s="35">
        <v>5300</v>
      </c>
      <c r="BY25" s="35">
        <f t="shared" si="27"/>
        <v>4500</v>
      </c>
      <c r="BZ25" s="51"/>
      <c r="CA25" s="51"/>
      <c r="CB25" s="51"/>
      <c r="CC25" s="58">
        <v>4500</v>
      </c>
      <c r="CD25" s="9">
        <f t="shared" si="10"/>
        <v>4500</v>
      </c>
      <c r="CE25" s="9">
        <f t="shared" si="2"/>
        <v>0</v>
      </c>
      <c r="CF25" s="9">
        <f t="shared" si="2"/>
        <v>0</v>
      </c>
      <c r="CG25" s="9">
        <f t="shared" si="2"/>
        <v>0</v>
      </c>
      <c r="CH25" s="9">
        <f t="shared" si="2"/>
        <v>4500</v>
      </c>
    </row>
    <row r="26" spans="2:86" s="11" customFormat="1" ht="408.75" customHeight="1" x14ac:dyDescent="0.25">
      <c r="B26" s="20" t="s">
        <v>134</v>
      </c>
      <c r="C26" s="20" t="s">
        <v>184</v>
      </c>
      <c r="D26" s="141" t="s">
        <v>341</v>
      </c>
      <c r="E26" s="142"/>
      <c r="F26" s="143"/>
      <c r="G26" s="144"/>
      <c r="H26" s="31"/>
      <c r="I26" s="57" t="s">
        <v>368</v>
      </c>
      <c r="J26" s="32" t="s">
        <v>235</v>
      </c>
      <c r="K26" s="39" t="s">
        <v>267</v>
      </c>
      <c r="L26" s="50">
        <f t="shared" si="13"/>
        <v>75220.2</v>
      </c>
      <c r="M26" s="50">
        <f t="shared" si="14"/>
        <v>75220.2</v>
      </c>
      <c r="N26" s="31"/>
      <c r="O26" s="31"/>
      <c r="P26" s="31"/>
      <c r="Q26" s="31"/>
      <c r="R26" s="31"/>
      <c r="S26" s="31"/>
      <c r="T26" s="35">
        <v>75220.2</v>
      </c>
      <c r="U26" s="35">
        <v>75220.2</v>
      </c>
      <c r="V26" s="81">
        <f t="shared" si="25"/>
        <v>61180.9</v>
      </c>
      <c r="W26" s="82"/>
      <c r="X26" s="82"/>
      <c r="Y26" s="82"/>
      <c r="Z26" s="81">
        <v>61180.9</v>
      </c>
      <c r="AA26" s="81">
        <f t="shared" si="15"/>
        <v>31499</v>
      </c>
      <c r="AB26" s="31"/>
      <c r="AC26" s="31"/>
      <c r="AD26" s="31"/>
      <c r="AE26" s="35">
        <v>31499</v>
      </c>
      <c r="AF26" s="35">
        <f t="shared" si="16"/>
        <v>31499</v>
      </c>
      <c r="AG26" s="36"/>
      <c r="AH26" s="36"/>
      <c r="AI26" s="36"/>
      <c r="AJ26" s="34">
        <v>31499</v>
      </c>
      <c r="AK26" s="9">
        <f t="shared" si="4"/>
        <v>31499</v>
      </c>
      <c r="AL26" s="9">
        <f t="shared" si="5"/>
        <v>0</v>
      </c>
      <c r="AM26" s="9">
        <f t="shared" si="6"/>
        <v>0</v>
      </c>
      <c r="AN26" s="36"/>
      <c r="AO26" s="9">
        <f t="shared" si="7"/>
        <v>31499</v>
      </c>
      <c r="AP26" s="50">
        <f t="shared" si="17"/>
        <v>73358.5</v>
      </c>
      <c r="AQ26" s="50">
        <f t="shared" si="18"/>
        <v>73358.5</v>
      </c>
      <c r="AR26" s="36"/>
      <c r="AS26" s="36"/>
      <c r="AT26" s="36"/>
      <c r="AU26" s="36"/>
      <c r="AV26" s="36"/>
      <c r="AW26" s="36"/>
      <c r="AX26" s="34">
        <v>73358.5</v>
      </c>
      <c r="AY26" s="34">
        <v>73358.5</v>
      </c>
      <c r="AZ26" s="58">
        <f t="shared" si="19"/>
        <v>61180.9</v>
      </c>
      <c r="BA26" s="51"/>
      <c r="BB26" s="51"/>
      <c r="BC26" s="51"/>
      <c r="BD26" s="58">
        <v>61180.9</v>
      </c>
      <c r="BE26" s="50">
        <f t="shared" si="20"/>
        <v>31499</v>
      </c>
      <c r="BF26" s="36"/>
      <c r="BG26" s="36"/>
      <c r="BH26" s="36"/>
      <c r="BI26" s="34">
        <v>31499</v>
      </c>
      <c r="BJ26" s="50">
        <f t="shared" si="21"/>
        <v>31499</v>
      </c>
      <c r="BK26" s="36"/>
      <c r="BL26" s="36"/>
      <c r="BM26" s="36"/>
      <c r="BN26" s="34">
        <v>31499</v>
      </c>
      <c r="BO26" s="50">
        <f t="shared" si="22"/>
        <v>31499</v>
      </c>
      <c r="BP26" s="36"/>
      <c r="BQ26" s="36"/>
      <c r="BR26" s="36"/>
      <c r="BS26" s="69">
        <v>31499</v>
      </c>
      <c r="BT26" s="35">
        <f t="shared" si="26"/>
        <v>31499</v>
      </c>
      <c r="BU26" s="31"/>
      <c r="BV26" s="31"/>
      <c r="BW26" s="31"/>
      <c r="BX26" s="35">
        <v>31499</v>
      </c>
      <c r="BY26" s="35">
        <f t="shared" si="27"/>
        <v>31499</v>
      </c>
      <c r="BZ26" s="51"/>
      <c r="CA26" s="51"/>
      <c r="CB26" s="51"/>
      <c r="CC26" s="58">
        <v>31499</v>
      </c>
      <c r="CD26" s="9">
        <f t="shared" si="10"/>
        <v>31499</v>
      </c>
      <c r="CE26" s="9">
        <f t="shared" si="2"/>
        <v>0</v>
      </c>
      <c r="CF26" s="9">
        <f t="shared" si="2"/>
        <v>0</v>
      </c>
      <c r="CG26" s="9">
        <f t="shared" si="2"/>
        <v>0</v>
      </c>
      <c r="CH26" s="9">
        <f t="shared" si="2"/>
        <v>31499</v>
      </c>
    </row>
    <row r="27" spans="2:86" s="11" customFormat="1" ht="282" customHeight="1" x14ac:dyDescent="0.25">
      <c r="B27" s="20" t="s">
        <v>135</v>
      </c>
      <c r="C27" s="20" t="s">
        <v>185</v>
      </c>
      <c r="D27" s="141" t="s">
        <v>342</v>
      </c>
      <c r="E27" s="142"/>
      <c r="F27" s="143"/>
      <c r="G27" s="144"/>
      <c r="H27" s="31" t="s">
        <v>300</v>
      </c>
      <c r="I27" s="31" t="s">
        <v>299</v>
      </c>
      <c r="J27" s="32" t="s">
        <v>236</v>
      </c>
      <c r="K27" s="39" t="s">
        <v>268</v>
      </c>
      <c r="L27" s="50">
        <f t="shared" si="13"/>
        <v>59527.6</v>
      </c>
      <c r="M27" s="50">
        <f t="shared" si="14"/>
        <v>58728.399999999994</v>
      </c>
      <c r="N27" s="31"/>
      <c r="O27" s="31"/>
      <c r="P27" s="35">
        <v>17967</v>
      </c>
      <c r="Q27" s="35">
        <v>17960.7</v>
      </c>
      <c r="R27" s="31"/>
      <c r="S27" s="31"/>
      <c r="T27" s="35">
        <v>41560.6</v>
      </c>
      <c r="U27" s="35">
        <v>40767.699999999997</v>
      </c>
      <c r="V27" s="81">
        <f t="shared" si="25"/>
        <v>57689.7</v>
      </c>
      <c r="W27" s="82"/>
      <c r="X27" s="81">
        <v>931.5</v>
      </c>
      <c r="Y27" s="82"/>
      <c r="Z27" s="81">
        <v>56758.2</v>
      </c>
      <c r="AA27" s="81">
        <f t="shared" si="15"/>
        <v>52729.5</v>
      </c>
      <c r="AB27" s="35">
        <v>217</v>
      </c>
      <c r="AC27" s="35">
        <v>72.3</v>
      </c>
      <c r="AD27" s="31"/>
      <c r="AE27" s="35">
        <v>52440.2</v>
      </c>
      <c r="AF27" s="35">
        <f t="shared" si="16"/>
        <v>56738.2</v>
      </c>
      <c r="AG27" s="34">
        <v>3051.6</v>
      </c>
      <c r="AH27" s="34">
        <v>1246.4000000000001</v>
      </c>
      <c r="AI27" s="36"/>
      <c r="AJ27" s="34">
        <v>52440.2</v>
      </c>
      <c r="AK27" s="9">
        <f t="shared" si="4"/>
        <v>56738.2</v>
      </c>
      <c r="AL27" s="9">
        <f t="shared" si="5"/>
        <v>3051.6</v>
      </c>
      <c r="AM27" s="9">
        <f t="shared" si="6"/>
        <v>1246.4000000000001</v>
      </c>
      <c r="AN27" s="36"/>
      <c r="AO27" s="9">
        <f t="shared" si="7"/>
        <v>52440.2</v>
      </c>
      <c r="AP27" s="50">
        <f t="shared" si="17"/>
        <v>57510.8</v>
      </c>
      <c r="AQ27" s="50">
        <f t="shared" si="18"/>
        <v>56718.8</v>
      </c>
      <c r="AR27" s="36"/>
      <c r="AS27" s="36"/>
      <c r="AT27" s="34">
        <v>16704.8</v>
      </c>
      <c r="AU27" s="34">
        <v>16704.8</v>
      </c>
      <c r="AV27" s="36"/>
      <c r="AW27" s="36"/>
      <c r="AX27" s="34">
        <v>40806</v>
      </c>
      <c r="AY27" s="34">
        <v>40014</v>
      </c>
      <c r="AZ27" s="58">
        <f t="shared" si="19"/>
        <v>57149.3</v>
      </c>
      <c r="BA27" s="51"/>
      <c r="BB27" s="58">
        <v>931.5</v>
      </c>
      <c r="BC27" s="51"/>
      <c r="BD27" s="58">
        <v>56217.8</v>
      </c>
      <c r="BE27" s="50">
        <f t="shared" si="20"/>
        <v>52195.100000000006</v>
      </c>
      <c r="BF27" s="34">
        <v>217</v>
      </c>
      <c r="BG27" s="34">
        <v>72.3</v>
      </c>
      <c r="BH27" s="36"/>
      <c r="BI27" s="34">
        <v>51905.8</v>
      </c>
      <c r="BJ27" s="50">
        <f t="shared" si="21"/>
        <v>56203.8</v>
      </c>
      <c r="BK27" s="34">
        <v>3051.6</v>
      </c>
      <c r="BL27" s="34">
        <v>1246.4000000000001</v>
      </c>
      <c r="BM27" s="36"/>
      <c r="BN27" s="34">
        <v>51905.8</v>
      </c>
      <c r="BO27" s="50">
        <f t="shared" si="22"/>
        <v>56203.8</v>
      </c>
      <c r="BP27" s="34">
        <v>3051.6</v>
      </c>
      <c r="BQ27" s="34">
        <v>1246.4000000000001</v>
      </c>
      <c r="BR27" s="36"/>
      <c r="BS27" s="69">
        <v>51905.8</v>
      </c>
      <c r="BT27" s="35">
        <f t="shared" si="26"/>
        <v>52195.100000000006</v>
      </c>
      <c r="BU27" s="35">
        <v>217</v>
      </c>
      <c r="BV27" s="35">
        <v>72.3</v>
      </c>
      <c r="BW27" s="31"/>
      <c r="BX27" s="35">
        <v>51905.8</v>
      </c>
      <c r="BY27" s="35">
        <f t="shared" si="27"/>
        <v>56203.8</v>
      </c>
      <c r="BZ27" s="58">
        <v>3051.6</v>
      </c>
      <c r="CA27" s="58">
        <v>1246.4000000000001</v>
      </c>
      <c r="CB27" s="51"/>
      <c r="CC27" s="58">
        <v>51905.8</v>
      </c>
      <c r="CD27" s="9">
        <f t="shared" si="10"/>
        <v>56203.8</v>
      </c>
      <c r="CE27" s="9">
        <f t="shared" si="2"/>
        <v>3051.6</v>
      </c>
      <c r="CF27" s="9">
        <f t="shared" si="2"/>
        <v>1246.4000000000001</v>
      </c>
      <c r="CG27" s="9">
        <f t="shared" si="2"/>
        <v>0</v>
      </c>
      <c r="CH27" s="9">
        <f t="shared" si="2"/>
        <v>51905.8</v>
      </c>
    </row>
    <row r="28" spans="2:86" s="11" customFormat="1" ht="54" x14ac:dyDescent="0.25">
      <c r="B28" s="20" t="s">
        <v>136</v>
      </c>
      <c r="C28" s="20" t="s">
        <v>186</v>
      </c>
      <c r="D28" s="141" t="s">
        <v>273</v>
      </c>
      <c r="E28" s="142"/>
      <c r="F28" s="143"/>
      <c r="G28" s="144"/>
      <c r="H28" s="20" t="s">
        <v>343</v>
      </c>
      <c r="I28" s="20" t="s">
        <v>272</v>
      </c>
      <c r="J28" s="32" t="s">
        <v>237</v>
      </c>
      <c r="K28" s="37" t="s">
        <v>267</v>
      </c>
      <c r="L28" s="50">
        <f t="shared" si="13"/>
        <v>900</v>
      </c>
      <c r="M28" s="50">
        <f t="shared" si="14"/>
        <v>900</v>
      </c>
      <c r="N28" s="31"/>
      <c r="O28" s="31"/>
      <c r="P28" s="31"/>
      <c r="Q28" s="31"/>
      <c r="R28" s="31"/>
      <c r="S28" s="31"/>
      <c r="T28" s="35">
        <v>900</v>
      </c>
      <c r="U28" s="35">
        <v>900</v>
      </c>
      <c r="V28" s="81">
        <f t="shared" si="25"/>
        <v>642.4</v>
      </c>
      <c r="W28" s="82"/>
      <c r="X28" s="82"/>
      <c r="Y28" s="82"/>
      <c r="Z28" s="81">
        <v>642.4</v>
      </c>
      <c r="AA28" s="81">
        <f t="shared" si="15"/>
        <v>900</v>
      </c>
      <c r="AB28" s="31"/>
      <c r="AC28" s="31"/>
      <c r="AD28" s="31"/>
      <c r="AE28" s="35">
        <v>900</v>
      </c>
      <c r="AF28" s="35">
        <f t="shared" si="16"/>
        <v>900</v>
      </c>
      <c r="AG28" s="36"/>
      <c r="AH28" s="36"/>
      <c r="AI28" s="36"/>
      <c r="AJ28" s="34">
        <v>900</v>
      </c>
      <c r="AK28" s="9">
        <f t="shared" si="4"/>
        <v>900</v>
      </c>
      <c r="AL28" s="9">
        <f t="shared" si="5"/>
        <v>0</v>
      </c>
      <c r="AM28" s="9">
        <f t="shared" si="6"/>
        <v>0</v>
      </c>
      <c r="AN28" s="36"/>
      <c r="AO28" s="9">
        <f t="shared" si="7"/>
        <v>900</v>
      </c>
      <c r="AP28" s="50">
        <f t="shared" si="17"/>
        <v>900</v>
      </c>
      <c r="AQ28" s="50">
        <f t="shared" si="18"/>
        <v>900</v>
      </c>
      <c r="AR28" s="36"/>
      <c r="AS28" s="36"/>
      <c r="AT28" s="36"/>
      <c r="AU28" s="36"/>
      <c r="AV28" s="36"/>
      <c r="AW28" s="36"/>
      <c r="AX28" s="34">
        <v>900</v>
      </c>
      <c r="AY28" s="34">
        <v>900</v>
      </c>
      <c r="AZ28" s="58">
        <f t="shared" si="19"/>
        <v>642.4</v>
      </c>
      <c r="BA28" s="51"/>
      <c r="BB28" s="51"/>
      <c r="BC28" s="51"/>
      <c r="BD28" s="58">
        <v>642.4</v>
      </c>
      <c r="BE28" s="50">
        <f t="shared" si="20"/>
        <v>900</v>
      </c>
      <c r="BF28" s="36"/>
      <c r="BG28" s="36"/>
      <c r="BH28" s="36"/>
      <c r="BI28" s="34">
        <v>900</v>
      </c>
      <c r="BJ28" s="50">
        <f t="shared" si="21"/>
        <v>900</v>
      </c>
      <c r="BK28" s="36"/>
      <c r="BL28" s="36"/>
      <c r="BM28" s="36"/>
      <c r="BN28" s="34">
        <v>900</v>
      </c>
      <c r="BO28" s="50">
        <f t="shared" si="22"/>
        <v>900</v>
      </c>
      <c r="BP28" s="36"/>
      <c r="BQ28" s="36"/>
      <c r="BR28" s="36"/>
      <c r="BS28" s="69">
        <v>900</v>
      </c>
      <c r="BT28" s="35">
        <f t="shared" si="26"/>
        <v>900</v>
      </c>
      <c r="BU28" s="31"/>
      <c r="BV28" s="31"/>
      <c r="BW28" s="31"/>
      <c r="BX28" s="35">
        <v>900</v>
      </c>
      <c r="BY28" s="35">
        <f t="shared" si="27"/>
        <v>900</v>
      </c>
      <c r="BZ28" s="51"/>
      <c r="CA28" s="51"/>
      <c r="CB28" s="51"/>
      <c r="CC28" s="58">
        <v>900</v>
      </c>
      <c r="CD28" s="9">
        <f t="shared" si="10"/>
        <v>900</v>
      </c>
      <c r="CE28" s="9">
        <f t="shared" si="10"/>
        <v>0</v>
      </c>
      <c r="CF28" s="9">
        <f t="shared" si="10"/>
        <v>0</v>
      </c>
      <c r="CG28" s="9">
        <f t="shared" si="10"/>
        <v>0</v>
      </c>
      <c r="CH28" s="9">
        <f t="shared" si="10"/>
        <v>900</v>
      </c>
    </row>
    <row r="29" spans="2:86" s="11" customFormat="1" ht="54" x14ac:dyDescent="0.25">
      <c r="B29" s="20" t="s">
        <v>137</v>
      </c>
      <c r="C29" s="20" t="s">
        <v>187</v>
      </c>
      <c r="D29" s="141" t="s">
        <v>271</v>
      </c>
      <c r="E29" s="142"/>
      <c r="F29" s="143"/>
      <c r="G29" s="144"/>
      <c r="H29" s="20" t="s">
        <v>344</v>
      </c>
      <c r="I29" s="20" t="s">
        <v>272</v>
      </c>
      <c r="J29" s="32" t="s">
        <v>237</v>
      </c>
      <c r="K29" s="37" t="s">
        <v>267</v>
      </c>
      <c r="L29" s="50">
        <f t="shared" si="13"/>
        <v>0</v>
      </c>
      <c r="M29" s="50">
        <f t="shared" si="14"/>
        <v>0</v>
      </c>
      <c r="N29" s="31"/>
      <c r="O29" s="31"/>
      <c r="P29" s="31"/>
      <c r="Q29" s="31"/>
      <c r="R29" s="31"/>
      <c r="S29" s="31"/>
      <c r="T29" s="31"/>
      <c r="U29" s="31"/>
      <c r="V29" s="81">
        <f t="shared" si="25"/>
        <v>0</v>
      </c>
      <c r="W29" s="82"/>
      <c r="X29" s="82"/>
      <c r="Y29" s="82"/>
      <c r="Z29" s="81">
        <v>0</v>
      </c>
      <c r="AA29" s="81">
        <f t="shared" si="15"/>
        <v>10</v>
      </c>
      <c r="AB29" s="31"/>
      <c r="AC29" s="31"/>
      <c r="AD29" s="31"/>
      <c r="AE29" s="35">
        <v>10</v>
      </c>
      <c r="AF29" s="35">
        <f t="shared" si="16"/>
        <v>10</v>
      </c>
      <c r="AG29" s="36"/>
      <c r="AH29" s="36"/>
      <c r="AI29" s="36"/>
      <c r="AJ29" s="34">
        <v>10</v>
      </c>
      <c r="AK29" s="9">
        <f t="shared" si="4"/>
        <v>10</v>
      </c>
      <c r="AL29" s="9">
        <f t="shared" si="5"/>
        <v>0</v>
      </c>
      <c r="AM29" s="9">
        <f t="shared" si="6"/>
        <v>0</v>
      </c>
      <c r="AN29" s="36"/>
      <c r="AO29" s="9">
        <f t="shared" si="7"/>
        <v>10</v>
      </c>
      <c r="AP29" s="50">
        <f t="shared" si="17"/>
        <v>0</v>
      </c>
      <c r="AQ29" s="50">
        <f t="shared" si="18"/>
        <v>0</v>
      </c>
      <c r="AR29" s="36"/>
      <c r="AS29" s="36"/>
      <c r="AT29" s="36"/>
      <c r="AU29" s="36"/>
      <c r="AV29" s="36"/>
      <c r="AW29" s="36"/>
      <c r="AX29" s="36"/>
      <c r="AY29" s="36"/>
      <c r="AZ29" s="58">
        <f t="shared" si="19"/>
        <v>0</v>
      </c>
      <c r="BA29" s="51"/>
      <c r="BB29" s="51"/>
      <c r="BC29" s="51"/>
      <c r="BD29" s="58">
        <v>0</v>
      </c>
      <c r="BE29" s="50">
        <f t="shared" si="20"/>
        <v>10</v>
      </c>
      <c r="BF29" s="36"/>
      <c r="BG29" s="36"/>
      <c r="BH29" s="36"/>
      <c r="BI29" s="34">
        <v>10</v>
      </c>
      <c r="BJ29" s="50">
        <f t="shared" si="21"/>
        <v>10</v>
      </c>
      <c r="BK29" s="36"/>
      <c r="BL29" s="36"/>
      <c r="BM29" s="36"/>
      <c r="BN29" s="34">
        <v>10</v>
      </c>
      <c r="BO29" s="50">
        <f t="shared" si="22"/>
        <v>10</v>
      </c>
      <c r="BP29" s="36"/>
      <c r="BQ29" s="36"/>
      <c r="BR29" s="36"/>
      <c r="BS29" s="69">
        <v>10</v>
      </c>
      <c r="BT29" s="35">
        <f t="shared" si="26"/>
        <v>10</v>
      </c>
      <c r="BU29" s="31"/>
      <c r="BV29" s="31"/>
      <c r="BW29" s="31"/>
      <c r="BX29" s="35">
        <v>10</v>
      </c>
      <c r="BY29" s="35">
        <f t="shared" si="27"/>
        <v>10</v>
      </c>
      <c r="BZ29" s="51"/>
      <c r="CA29" s="51"/>
      <c r="CB29" s="51"/>
      <c r="CC29" s="58">
        <v>10</v>
      </c>
      <c r="CD29" s="9">
        <f t="shared" si="10"/>
        <v>10</v>
      </c>
      <c r="CE29" s="9">
        <f t="shared" si="10"/>
        <v>0</v>
      </c>
      <c r="CF29" s="9">
        <f t="shared" si="10"/>
        <v>0</v>
      </c>
      <c r="CG29" s="9">
        <f t="shared" si="10"/>
        <v>0</v>
      </c>
      <c r="CH29" s="9">
        <f t="shared" si="10"/>
        <v>10</v>
      </c>
    </row>
    <row r="30" spans="2:86" s="11" customFormat="1" ht="337.5" x14ac:dyDescent="0.25">
      <c r="B30" s="20" t="s">
        <v>138</v>
      </c>
      <c r="C30" s="20" t="s">
        <v>188</v>
      </c>
      <c r="D30" s="141" t="s">
        <v>270</v>
      </c>
      <c r="E30" s="142"/>
      <c r="F30" s="143"/>
      <c r="G30" s="144"/>
      <c r="H30" s="20" t="s">
        <v>269</v>
      </c>
      <c r="I30" s="20" t="s">
        <v>289</v>
      </c>
      <c r="J30" s="32" t="s">
        <v>238</v>
      </c>
      <c r="K30" s="37" t="s">
        <v>281</v>
      </c>
      <c r="L30" s="50">
        <f t="shared" si="13"/>
        <v>53626.7</v>
      </c>
      <c r="M30" s="50">
        <f t="shared" si="14"/>
        <v>53008.399999999994</v>
      </c>
      <c r="N30" s="31"/>
      <c r="O30" s="31"/>
      <c r="P30" s="35">
        <v>1554.9</v>
      </c>
      <c r="Q30" s="35">
        <v>1554.9</v>
      </c>
      <c r="R30" s="35">
        <v>4672.3</v>
      </c>
      <c r="S30" s="35">
        <v>4672.3</v>
      </c>
      <c r="T30" s="35">
        <v>47399.5</v>
      </c>
      <c r="U30" s="35">
        <v>46781.2</v>
      </c>
      <c r="V30" s="81">
        <f t="shared" si="25"/>
        <v>59274.1</v>
      </c>
      <c r="W30" s="82"/>
      <c r="X30" s="81">
        <v>664.5</v>
      </c>
      <c r="Y30" s="82"/>
      <c r="Z30" s="81">
        <v>58609.599999999999</v>
      </c>
      <c r="AA30" s="81">
        <f t="shared" si="15"/>
        <v>49224.1</v>
      </c>
      <c r="AB30" s="31"/>
      <c r="AC30" s="31"/>
      <c r="AD30" s="31"/>
      <c r="AE30" s="35">
        <v>49224.1</v>
      </c>
      <c r="AF30" s="35">
        <f t="shared" si="16"/>
        <v>49224.1</v>
      </c>
      <c r="AG30" s="36"/>
      <c r="AH30" s="36"/>
      <c r="AI30" s="36"/>
      <c r="AJ30" s="34">
        <v>49224.1</v>
      </c>
      <c r="AK30" s="9">
        <f t="shared" si="4"/>
        <v>49224.1</v>
      </c>
      <c r="AL30" s="9">
        <f t="shared" si="5"/>
        <v>0</v>
      </c>
      <c r="AM30" s="9">
        <f t="shared" si="6"/>
        <v>0</v>
      </c>
      <c r="AN30" s="36"/>
      <c r="AO30" s="9">
        <f t="shared" si="7"/>
        <v>49224.1</v>
      </c>
      <c r="AP30" s="50">
        <f t="shared" si="17"/>
        <v>51285.7</v>
      </c>
      <c r="AQ30" s="50">
        <f t="shared" si="18"/>
        <v>50667.4</v>
      </c>
      <c r="AR30" s="36"/>
      <c r="AS30" s="36"/>
      <c r="AT30" s="34">
        <v>1054.9000000000001</v>
      </c>
      <c r="AU30" s="34">
        <v>1054.9000000000001</v>
      </c>
      <c r="AV30" s="34">
        <v>4587.6000000000004</v>
      </c>
      <c r="AW30" s="34">
        <v>4587.6000000000004</v>
      </c>
      <c r="AX30" s="34">
        <v>45643.199999999997</v>
      </c>
      <c r="AY30" s="34">
        <v>45024.9</v>
      </c>
      <c r="AZ30" s="58">
        <f t="shared" si="19"/>
        <v>57793.2</v>
      </c>
      <c r="BA30" s="51"/>
      <c r="BB30" s="58">
        <v>664.5</v>
      </c>
      <c r="BC30" s="51"/>
      <c r="BD30" s="58">
        <v>57128.7</v>
      </c>
      <c r="BE30" s="50">
        <f t="shared" si="20"/>
        <v>48124.1</v>
      </c>
      <c r="BF30" s="36"/>
      <c r="BG30" s="36"/>
      <c r="BH30" s="36"/>
      <c r="BI30" s="34">
        <v>48124.1</v>
      </c>
      <c r="BJ30" s="50">
        <f t="shared" si="21"/>
        <v>48124.1</v>
      </c>
      <c r="BK30" s="36"/>
      <c r="BL30" s="36"/>
      <c r="BM30" s="36"/>
      <c r="BN30" s="34">
        <v>48124.1</v>
      </c>
      <c r="BO30" s="50">
        <f t="shared" si="22"/>
        <v>48124.1</v>
      </c>
      <c r="BP30" s="36"/>
      <c r="BQ30" s="36"/>
      <c r="BR30" s="36"/>
      <c r="BS30" s="69">
        <v>48124.1</v>
      </c>
      <c r="BT30" s="35">
        <f t="shared" si="26"/>
        <v>48124.1</v>
      </c>
      <c r="BU30" s="31"/>
      <c r="BV30" s="31"/>
      <c r="BW30" s="31"/>
      <c r="BX30" s="35">
        <v>48124.1</v>
      </c>
      <c r="BY30" s="35">
        <f t="shared" si="27"/>
        <v>48124.1</v>
      </c>
      <c r="BZ30" s="51"/>
      <c r="CA30" s="51"/>
      <c r="CB30" s="51"/>
      <c r="CC30" s="58">
        <v>48124.1</v>
      </c>
      <c r="CD30" s="9">
        <f t="shared" si="10"/>
        <v>48124.1</v>
      </c>
      <c r="CE30" s="9">
        <f t="shared" si="10"/>
        <v>0</v>
      </c>
      <c r="CF30" s="9">
        <f t="shared" si="10"/>
        <v>0</v>
      </c>
      <c r="CG30" s="9">
        <f t="shared" si="10"/>
        <v>0</v>
      </c>
      <c r="CH30" s="9">
        <f t="shared" si="10"/>
        <v>48124.1</v>
      </c>
    </row>
    <row r="31" spans="2:86" s="11" customFormat="1" ht="40.5" x14ac:dyDescent="0.25">
      <c r="B31" s="20" t="s">
        <v>139</v>
      </c>
      <c r="C31" s="20" t="s">
        <v>189</v>
      </c>
      <c r="D31" s="141" t="s">
        <v>270</v>
      </c>
      <c r="E31" s="142"/>
      <c r="F31" s="143"/>
      <c r="G31" s="144"/>
      <c r="H31" s="25" t="s">
        <v>269</v>
      </c>
      <c r="I31" s="25" t="s">
        <v>283</v>
      </c>
      <c r="J31" s="32" t="s">
        <v>238</v>
      </c>
      <c r="K31" s="37" t="s">
        <v>281</v>
      </c>
      <c r="L31" s="50">
        <f t="shared" si="13"/>
        <v>2770.6</v>
      </c>
      <c r="M31" s="50">
        <f t="shared" si="14"/>
        <v>2755.5</v>
      </c>
      <c r="N31" s="31"/>
      <c r="O31" s="31"/>
      <c r="P31" s="31"/>
      <c r="Q31" s="31"/>
      <c r="R31" s="31"/>
      <c r="S31" s="31"/>
      <c r="T31" s="35">
        <v>2770.6</v>
      </c>
      <c r="U31" s="35">
        <v>2755.5</v>
      </c>
      <c r="V31" s="81">
        <f t="shared" si="25"/>
        <v>1558.3</v>
      </c>
      <c r="W31" s="82"/>
      <c r="X31" s="82"/>
      <c r="Y31" s="82"/>
      <c r="Z31" s="81">
        <v>1558.3</v>
      </c>
      <c r="AA31" s="81">
        <f t="shared" si="15"/>
        <v>3150.2</v>
      </c>
      <c r="AB31" s="31"/>
      <c r="AC31" s="31"/>
      <c r="AD31" s="31"/>
      <c r="AE31" s="35">
        <v>3150.2</v>
      </c>
      <c r="AF31" s="35">
        <f t="shared" si="16"/>
        <v>3150.2</v>
      </c>
      <c r="AG31" s="36"/>
      <c r="AH31" s="36"/>
      <c r="AI31" s="36"/>
      <c r="AJ31" s="34">
        <v>3150.2</v>
      </c>
      <c r="AK31" s="9">
        <f t="shared" si="4"/>
        <v>3150.2</v>
      </c>
      <c r="AL31" s="9">
        <f t="shared" si="5"/>
        <v>0</v>
      </c>
      <c r="AM31" s="9">
        <f t="shared" si="6"/>
        <v>0</v>
      </c>
      <c r="AN31" s="36"/>
      <c r="AO31" s="9">
        <f t="shared" si="7"/>
        <v>3150.2</v>
      </c>
      <c r="AP31" s="50">
        <f t="shared" si="17"/>
        <v>2770.6</v>
      </c>
      <c r="AQ31" s="50">
        <f t="shared" si="18"/>
        <v>2755.5</v>
      </c>
      <c r="AR31" s="36"/>
      <c r="AS31" s="36"/>
      <c r="AT31" s="36"/>
      <c r="AU31" s="36"/>
      <c r="AV31" s="36"/>
      <c r="AW31" s="36"/>
      <c r="AX31" s="34">
        <v>2770.6</v>
      </c>
      <c r="AY31" s="34">
        <v>2755.5</v>
      </c>
      <c r="AZ31" s="58">
        <f t="shared" si="19"/>
        <v>1558.3</v>
      </c>
      <c r="BA31" s="51"/>
      <c r="BB31" s="51"/>
      <c r="BC31" s="51"/>
      <c r="BD31" s="58">
        <v>1558.3</v>
      </c>
      <c r="BE31" s="50">
        <f t="shared" si="20"/>
        <v>3150.2</v>
      </c>
      <c r="BF31" s="36"/>
      <c r="BG31" s="36"/>
      <c r="BH31" s="36"/>
      <c r="BI31" s="34">
        <v>3150.2</v>
      </c>
      <c r="BJ31" s="50">
        <f t="shared" si="21"/>
        <v>3150.2</v>
      </c>
      <c r="BK31" s="36"/>
      <c r="BL31" s="36"/>
      <c r="BM31" s="36"/>
      <c r="BN31" s="34">
        <v>3150.2</v>
      </c>
      <c r="BO31" s="50">
        <f t="shared" si="22"/>
        <v>3150.2</v>
      </c>
      <c r="BP31" s="36"/>
      <c r="BQ31" s="36"/>
      <c r="BR31" s="36"/>
      <c r="BS31" s="69">
        <v>3150.2</v>
      </c>
      <c r="BT31" s="35">
        <f t="shared" si="26"/>
        <v>3150.2</v>
      </c>
      <c r="BU31" s="31"/>
      <c r="BV31" s="31"/>
      <c r="BW31" s="31"/>
      <c r="BX31" s="35">
        <v>3150.2</v>
      </c>
      <c r="BY31" s="35">
        <f t="shared" si="27"/>
        <v>3150.2</v>
      </c>
      <c r="BZ31" s="51"/>
      <c r="CA31" s="51"/>
      <c r="CB31" s="51"/>
      <c r="CC31" s="58">
        <v>3150.2</v>
      </c>
      <c r="CD31" s="9">
        <f t="shared" si="10"/>
        <v>3150.2</v>
      </c>
      <c r="CE31" s="9">
        <f t="shared" si="10"/>
        <v>0</v>
      </c>
      <c r="CF31" s="9">
        <f t="shared" si="10"/>
        <v>0</v>
      </c>
      <c r="CG31" s="9">
        <f t="shared" si="10"/>
        <v>0</v>
      </c>
      <c r="CH31" s="9">
        <f t="shared" si="10"/>
        <v>3150.2</v>
      </c>
    </row>
    <row r="32" spans="2:86" s="11" customFormat="1" ht="297" x14ac:dyDescent="0.25">
      <c r="B32" s="20" t="s">
        <v>140</v>
      </c>
      <c r="C32" s="20" t="s">
        <v>190</v>
      </c>
      <c r="D32" s="141" t="s">
        <v>284</v>
      </c>
      <c r="E32" s="142"/>
      <c r="F32" s="143"/>
      <c r="G32" s="144"/>
      <c r="H32" s="20" t="s">
        <v>293</v>
      </c>
      <c r="I32" s="25" t="s">
        <v>290</v>
      </c>
      <c r="J32" s="32" t="s">
        <v>232</v>
      </c>
      <c r="K32" s="37" t="s">
        <v>264</v>
      </c>
      <c r="L32" s="50">
        <f t="shared" si="13"/>
        <v>9406.0999999999985</v>
      </c>
      <c r="M32" s="50">
        <f t="shared" si="14"/>
        <v>9320.5</v>
      </c>
      <c r="N32" s="31"/>
      <c r="O32" s="31"/>
      <c r="P32" s="35">
        <v>501.8</v>
      </c>
      <c r="Q32" s="35">
        <v>501.8</v>
      </c>
      <c r="R32" s="31"/>
      <c r="S32" s="31"/>
      <c r="T32" s="35">
        <v>8904.2999999999993</v>
      </c>
      <c r="U32" s="35">
        <v>8818.7000000000007</v>
      </c>
      <c r="V32" s="81">
        <f t="shared" si="25"/>
        <v>10353.6</v>
      </c>
      <c r="W32" s="82"/>
      <c r="X32" s="81">
        <v>303.10000000000002</v>
      </c>
      <c r="Y32" s="82"/>
      <c r="Z32" s="81">
        <v>10050.5</v>
      </c>
      <c r="AA32" s="81">
        <f t="shared" si="15"/>
        <v>9713</v>
      </c>
      <c r="AB32" s="31"/>
      <c r="AC32" s="35">
        <v>253.9</v>
      </c>
      <c r="AD32" s="31"/>
      <c r="AE32" s="35">
        <v>9459.1</v>
      </c>
      <c r="AF32" s="35">
        <f t="shared" si="16"/>
        <v>9713</v>
      </c>
      <c r="AG32" s="36"/>
      <c r="AH32" s="34">
        <v>253.9</v>
      </c>
      <c r="AI32" s="36"/>
      <c r="AJ32" s="34">
        <v>9459.1</v>
      </c>
      <c r="AK32" s="9">
        <f t="shared" si="4"/>
        <v>9713</v>
      </c>
      <c r="AL32" s="9">
        <f t="shared" si="5"/>
        <v>0</v>
      </c>
      <c r="AM32" s="9">
        <f t="shared" si="6"/>
        <v>253.9</v>
      </c>
      <c r="AN32" s="36"/>
      <c r="AO32" s="9">
        <f t="shared" si="7"/>
        <v>9459.1</v>
      </c>
      <c r="AP32" s="50">
        <f t="shared" si="17"/>
        <v>9303.6</v>
      </c>
      <c r="AQ32" s="50">
        <f t="shared" si="18"/>
        <v>9218</v>
      </c>
      <c r="AR32" s="36"/>
      <c r="AS32" s="36"/>
      <c r="AT32" s="34">
        <v>448.4</v>
      </c>
      <c r="AU32" s="34">
        <v>448.4</v>
      </c>
      <c r="AV32" s="36"/>
      <c r="AW32" s="36"/>
      <c r="AX32" s="34">
        <v>8855.2000000000007</v>
      </c>
      <c r="AY32" s="34">
        <v>8769.6</v>
      </c>
      <c r="AZ32" s="58">
        <f t="shared" si="19"/>
        <v>10171.9</v>
      </c>
      <c r="BA32" s="51"/>
      <c r="BB32" s="58">
        <v>252.3</v>
      </c>
      <c r="BC32" s="51"/>
      <c r="BD32" s="58">
        <v>9919.6</v>
      </c>
      <c r="BE32" s="50">
        <f t="shared" si="20"/>
        <v>9611.2000000000007</v>
      </c>
      <c r="BF32" s="36"/>
      <c r="BG32" s="34">
        <v>203.1</v>
      </c>
      <c r="BH32" s="36"/>
      <c r="BI32" s="34">
        <v>9408.1</v>
      </c>
      <c r="BJ32" s="50">
        <f t="shared" si="21"/>
        <v>9611.2000000000007</v>
      </c>
      <c r="BK32" s="36"/>
      <c r="BL32" s="34">
        <v>203.1</v>
      </c>
      <c r="BM32" s="36"/>
      <c r="BN32" s="34">
        <v>9408.1</v>
      </c>
      <c r="BO32" s="50">
        <f t="shared" si="22"/>
        <v>9611.2000000000007</v>
      </c>
      <c r="BP32" s="36"/>
      <c r="BQ32" s="34">
        <v>203.1</v>
      </c>
      <c r="BR32" s="36"/>
      <c r="BS32" s="69">
        <v>9408.1</v>
      </c>
      <c r="BT32" s="35">
        <f t="shared" si="26"/>
        <v>9611.2000000000007</v>
      </c>
      <c r="BU32" s="31"/>
      <c r="BV32" s="35">
        <v>203.1</v>
      </c>
      <c r="BW32" s="31"/>
      <c r="BX32" s="35">
        <v>9408.1</v>
      </c>
      <c r="BY32" s="35">
        <f t="shared" si="27"/>
        <v>9611.2000000000007</v>
      </c>
      <c r="BZ32" s="51"/>
      <c r="CA32" s="58">
        <v>203.1</v>
      </c>
      <c r="CB32" s="51"/>
      <c r="CC32" s="58">
        <v>9408.1</v>
      </c>
      <c r="CD32" s="9">
        <f t="shared" si="10"/>
        <v>9611.2000000000007</v>
      </c>
      <c r="CE32" s="9">
        <f t="shared" si="10"/>
        <v>0</v>
      </c>
      <c r="CF32" s="9">
        <f t="shared" si="10"/>
        <v>203.1</v>
      </c>
      <c r="CG32" s="9">
        <f t="shared" si="10"/>
        <v>0</v>
      </c>
      <c r="CH32" s="9">
        <f t="shared" si="10"/>
        <v>9408.1</v>
      </c>
    </row>
    <row r="33" spans="2:86" s="11" customFormat="1" ht="407.25" customHeight="1" x14ac:dyDescent="0.25">
      <c r="B33" s="90" t="s">
        <v>141</v>
      </c>
      <c r="C33" s="91" t="s">
        <v>191</v>
      </c>
      <c r="D33" s="136" t="s">
        <v>291</v>
      </c>
      <c r="E33" s="137"/>
      <c r="F33" s="27"/>
      <c r="G33" s="30"/>
      <c r="H33" s="31" t="s">
        <v>337</v>
      </c>
      <c r="I33" s="90" t="s">
        <v>366</v>
      </c>
      <c r="J33" s="31" t="s">
        <v>233</v>
      </c>
      <c r="K33" s="65" t="s">
        <v>333</v>
      </c>
      <c r="L33" s="35">
        <f>N33+P33+R33+T33</f>
        <v>517932.2</v>
      </c>
      <c r="M33" s="35">
        <f>O33+Q33+S33+U33</f>
        <v>445390.5</v>
      </c>
      <c r="N33" s="31"/>
      <c r="O33" s="31"/>
      <c r="P33" s="35">
        <v>148864.79999999999</v>
      </c>
      <c r="Q33" s="35">
        <v>103877.6</v>
      </c>
      <c r="R33" s="35">
        <v>16874</v>
      </c>
      <c r="S33" s="35">
        <v>16874</v>
      </c>
      <c r="T33" s="35">
        <v>352193.4</v>
      </c>
      <c r="U33" s="35">
        <v>324638.90000000002</v>
      </c>
      <c r="V33" s="81">
        <f>W33+X33+Y33+Z33</f>
        <v>463139.5</v>
      </c>
      <c r="W33" s="82"/>
      <c r="X33" s="82">
        <v>8420</v>
      </c>
      <c r="Y33" s="82">
        <v>8538.4</v>
      </c>
      <c r="Z33" s="81">
        <v>446181.1</v>
      </c>
      <c r="AA33" s="81">
        <f>AB33+AC33+AD33+AE33</f>
        <v>437552.6</v>
      </c>
      <c r="AB33" s="31"/>
      <c r="AC33" s="31"/>
      <c r="AD33" s="31"/>
      <c r="AE33" s="35">
        <v>437552.6</v>
      </c>
      <c r="AF33" s="35">
        <f>AG33+AH33+AI33+AJ33</f>
        <v>341741.8</v>
      </c>
      <c r="AG33" s="31"/>
      <c r="AH33" s="31"/>
      <c r="AI33" s="31"/>
      <c r="AJ33" s="35">
        <v>341741.8</v>
      </c>
      <c r="AK33" s="9">
        <f t="shared" si="4"/>
        <v>341741.8</v>
      </c>
      <c r="AL33" s="9">
        <f t="shared" si="5"/>
        <v>0</v>
      </c>
      <c r="AM33" s="9">
        <f t="shared" si="6"/>
        <v>0</v>
      </c>
      <c r="AN33" s="31"/>
      <c r="AO33" s="9">
        <f t="shared" si="7"/>
        <v>341741.8</v>
      </c>
      <c r="AP33" s="35">
        <f>AR33+AT33+AV33+AX33</f>
        <v>391099.7</v>
      </c>
      <c r="AQ33" s="35">
        <f>AS33+AU33+AW33+AY33</f>
        <v>391059</v>
      </c>
      <c r="AR33" s="31"/>
      <c r="AS33" s="31"/>
      <c r="AT33" s="35">
        <v>98336</v>
      </c>
      <c r="AU33" s="35">
        <v>98335.9</v>
      </c>
      <c r="AV33" s="35">
        <v>16874</v>
      </c>
      <c r="AW33" s="35">
        <v>16874</v>
      </c>
      <c r="AX33" s="35">
        <v>275889.7</v>
      </c>
      <c r="AY33" s="35">
        <v>275849.09999999998</v>
      </c>
      <c r="AZ33" s="35">
        <f>BA33+BB33+BC33+BD33</f>
        <v>352893.5</v>
      </c>
      <c r="BA33" s="31"/>
      <c r="BB33" s="35">
        <v>3440</v>
      </c>
      <c r="BC33" s="31">
        <v>8538.4</v>
      </c>
      <c r="BD33" s="35">
        <v>340915.1</v>
      </c>
      <c r="BE33" s="35">
        <f>BF33+BG33+BH33+BI33</f>
        <v>341741.8</v>
      </c>
      <c r="BF33" s="31"/>
      <c r="BG33" s="31"/>
      <c r="BH33" s="31"/>
      <c r="BI33" s="35">
        <v>341741.8</v>
      </c>
      <c r="BJ33" s="35">
        <f>BK33+BL33+BM33+BN33</f>
        <v>341741.8</v>
      </c>
      <c r="BK33" s="31"/>
      <c r="BL33" s="31"/>
      <c r="BM33" s="31"/>
      <c r="BN33" s="35">
        <v>341741.8</v>
      </c>
      <c r="BO33" s="35">
        <f>BP33+BQ33+BR33+BS33</f>
        <v>341741.8</v>
      </c>
      <c r="BP33" s="31"/>
      <c r="BQ33" s="31"/>
      <c r="BR33" s="31"/>
      <c r="BS33" s="71">
        <v>341741.8</v>
      </c>
      <c r="BT33" s="35">
        <f>BU33+BV33+BW33+BX33</f>
        <v>341741.8</v>
      </c>
      <c r="BU33" s="31"/>
      <c r="BV33" s="31"/>
      <c r="BW33" s="31"/>
      <c r="BX33" s="35">
        <v>341741.8</v>
      </c>
      <c r="BY33" s="35">
        <f>BZ33+CA33+CB33+CC33</f>
        <v>341741.8</v>
      </c>
      <c r="BZ33" s="31"/>
      <c r="CA33" s="31"/>
      <c r="CB33" s="31"/>
      <c r="CC33" s="35">
        <v>341741.8</v>
      </c>
      <c r="CD33" s="9">
        <f t="shared" si="10"/>
        <v>341741.8</v>
      </c>
      <c r="CE33" s="9">
        <f t="shared" si="10"/>
        <v>0</v>
      </c>
      <c r="CF33" s="9">
        <f t="shared" si="10"/>
        <v>0</v>
      </c>
      <c r="CG33" s="9">
        <f t="shared" si="10"/>
        <v>0</v>
      </c>
      <c r="CH33" s="9">
        <f t="shared" si="10"/>
        <v>341741.8</v>
      </c>
    </row>
    <row r="34" spans="2:86" s="11" customFormat="1" ht="378" x14ac:dyDescent="0.25">
      <c r="B34" s="20" t="s">
        <v>142</v>
      </c>
      <c r="C34" s="20" t="s">
        <v>192</v>
      </c>
      <c r="D34" s="141" t="s">
        <v>345</v>
      </c>
      <c r="E34" s="142"/>
      <c r="F34" s="143"/>
      <c r="G34" s="144"/>
      <c r="H34" s="20" t="s">
        <v>294</v>
      </c>
      <c r="I34" s="31" t="s">
        <v>338</v>
      </c>
      <c r="J34" s="32" t="s">
        <v>239</v>
      </c>
      <c r="K34" s="37" t="s">
        <v>292</v>
      </c>
      <c r="L34" s="34">
        <f>N34+P34+R34+T34</f>
        <v>61214.6</v>
      </c>
      <c r="M34" s="35">
        <v>61214.6</v>
      </c>
      <c r="N34" s="35">
        <v>2499.4</v>
      </c>
      <c r="O34" s="35">
        <v>2499.4</v>
      </c>
      <c r="P34" s="35">
        <v>27626.1</v>
      </c>
      <c r="Q34" s="35">
        <v>27626.1</v>
      </c>
      <c r="R34" s="35">
        <v>20.5</v>
      </c>
      <c r="S34" s="35">
        <v>20.5</v>
      </c>
      <c r="T34" s="35">
        <v>31068.6</v>
      </c>
      <c r="U34" s="35">
        <v>31068.6</v>
      </c>
      <c r="V34" s="81">
        <f>W34+X34+Y34+Z34</f>
        <v>85831.200000000012</v>
      </c>
      <c r="W34" s="82"/>
      <c r="X34" s="81">
        <v>35288.300000000003</v>
      </c>
      <c r="Y34" s="81">
        <v>82.9</v>
      </c>
      <c r="Z34" s="81">
        <v>50460</v>
      </c>
      <c r="AA34" s="81">
        <f>AB34+AC34+AD34+AE34</f>
        <v>57162.9</v>
      </c>
      <c r="AB34" s="31"/>
      <c r="AC34" s="35">
        <v>31073.9</v>
      </c>
      <c r="AD34" s="31"/>
      <c r="AE34" s="35">
        <v>26089</v>
      </c>
      <c r="AF34" s="35">
        <f>AG34+AH34+AI34+AJ34</f>
        <v>56199.3</v>
      </c>
      <c r="AG34" s="36"/>
      <c r="AH34" s="34">
        <v>31893.4</v>
      </c>
      <c r="AI34" s="36"/>
      <c r="AJ34" s="34">
        <v>24305.9</v>
      </c>
      <c r="AK34" s="9">
        <f t="shared" si="4"/>
        <v>56199.3</v>
      </c>
      <c r="AL34" s="9">
        <f t="shared" si="5"/>
        <v>0</v>
      </c>
      <c r="AM34" s="9">
        <f t="shared" si="6"/>
        <v>31893.4</v>
      </c>
      <c r="AN34" s="36"/>
      <c r="AO34" s="9">
        <f t="shared" si="7"/>
        <v>24305.9</v>
      </c>
      <c r="AP34" s="34">
        <f>AR34+AT34+AV34+AX34</f>
        <v>61214.6</v>
      </c>
      <c r="AQ34" s="50">
        <f>AS34+AU34+AW34+AY34</f>
        <v>61214.6</v>
      </c>
      <c r="AR34" s="34">
        <v>2499.4</v>
      </c>
      <c r="AS34" s="34">
        <v>2499.4</v>
      </c>
      <c r="AT34" s="34">
        <v>27626.1</v>
      </c>
      <c r="AU34" s="34">
        <v>27626.1</v>
      </c>
      <c r="AV34" s="34">
        <v>20.5</v>
      </c>
      <c r="AW34" s="34">
        <v>20.5</v>
      </c>
      <c r="AX34" s="34">
        <v>31068.6</v>
      </c>
      <c r="AY34" s="34">
        <v>31068.6</v>
      </c>
      <c r="AZ34" s="58">
        <f>BA34+BB34+BC34+BD34</f>
        <v>85831.200000000012</v>
      </c>
      <c r="BA34" s="51"/>
      <c r="BB34" s="58">
        <v>35288.300000000003</v>
      </c>
      <c r="BC34" s="58">
        <v>82.9</v>
      </c>
      <c r="BD34" s="58">
        <v>50460</v>
      </c>
      <c r="BE34" s="34">
        <f>BF34+BG34+BH34+BI34</f>
        <v>57162.9</v>
      </c>
      <c r="BF34" s="36"/>
      <c r="BG34" s="34">
        <v>31073.9</v>
      </c>
      <c r="BH34" s="36"/>
      <c r="BI34" s="34">
        <v>26089</v>
      </c>
      <c r="BJ34" s="34">
        <f>BK34+BL34+BM34+BN34</f>
        <v>56199.3</v>
      </c>
      <c r="BK34" s="36"/>
      <c r="BL34" s="34">
        <v>31893.4</v>
      </c>
      <c r="BM34" s="36"/>
      <c r="BN34" s="34">
        <v>24305.9</v>
      </c>
      <c r="BO34" s="34">
        <f>BP34+BQ34+BR34+BS34</f>
        <v>56199.3</v>
      </c>
      <c r="BP34" s="36"/>
      <c r="BQ34" s="34">
        <v>31893.4</v>
      </c>
      <c r="BR34" s="36"/>
      <c r="BS34" s="69">
        <v>24305.9</v>
      </c>
      <c r="BT34" s="35">
        <f>BU34+BV34+BW34+BX34</f>
        <v>57162.9</v>
      </c>
      <c r="BU34" s="31"/>
      <c r="BV34" s="35">
        <v>31073.9</v>
      </c>
      <c r="BW34" s="31"/>
      <c r="BX34" s="35">
        <v>26089</v>
      </c>
      <c r="BY34" s="35">
        <f>BZ34+CA34+CB34+CC34</f>
        <v>56199.3</v>
      </c>
      <c r="BZ34" s="51"/>
      <c r="CA34" s="58">
        <v>31893.4</v>
      </c>
      <c r="CB34" s="51"/>
      <c r="CC34" s="58">
        <v>24305.9</v>
      </c>
      <c r="CD34" s="9">
        <f t="shared" si="10"/>
        <v>56199.3</v>
      </c>
      <c r="CE34" s="9">
        <f t="shared" si="10"/>
        <v>0</v>
      </c>
      <c r="CF34" s="9">
        <f t="shared" si="10"/>
        <v>31893.4</v>
      </c>
      <c r="CG34" s="9">
        <f t="shared" si="10"/>
        <v>0</v>
      </c>
      <c r="CH34" s="9">
        <f t="shared" si="10"/>
        <v>24305.9</v>
      </c>
    </row>
    <row r="35" spans="2:86" s="11" customFormat="1" ht="189" x14ac:dyDescent="0.25">
      <c r="B35" s="20" t="s">
        <v>143</v>
      </c>
      <c r="C35" s="20" t="s">
        <v>193</v>
      </c>
      <c r="D35" s="145" t="s">
        <v>296</v>
      </c>
      <c r="E35" s="142"/>
      <c r="F35" s="143"/>
      <c r="G35" s="144"/>
      <c r="H35" s="20"/>
      <c r="I35" s="20" t="s">
        <v>298</v>
      </c>
      <c r="J35" s="32" t="s">
        <v>240</v>
      </c>
      <c r="K35" s="37" t="s">
        <v>297</v>
      </c>
      <c r="L35" s="50">
        <f t="shared" ref="L35:L39" si="28">N35+P35+R35+T35</f>
        <v>52804.799999999996</v>
      </c>
      <c r="M35" s="35">
        <v>52216.3</v>
      </c>
      <c r="N35" s="35">
        <v>1480.5</v>
      </c>
      <c r="O35" s="35">
        <v>1480.5</v>
      </c>
      <c r="P35" s="35">
        <v>2580.1</v>
      </c>
      <c r="Q35" s="35">
        <v>2580.1</v>
      </c>
      <c r="R35" s="31"/>
      <c r="S35" s="31"/>
      <c r="T35" s="35">
        <v>48744.2</v>
      </c>
      <c r="U35" s="35">
        <v>48155.7</v>
      </c>
      <c r="V35" s="81">
        <f t="shared" ref="V35:V38" si="29">W35+X35+Y35+Z35</f>
        <v>82511.3</v>
      </c>
      <c r="W35" s="81">
        <v>739.6</v>
      </c>
      <c r="X35" s="81">
        <v>2461.6999999999998</v>
      </c>
      <c r="Y35" s="82"/>
      <c r="Z35" s="81">
        <v>79310</v>
      </c>
      <c r="AA35" s="81">
        <f t="shared" ref="AA35:AA39" si="30">AB35+AC35+AD35+AE35</f>
        <v>286192.60000000003</v>
      </c>
      <c r="AB35" s="35">
        <v>923.2</v>
      </c>
      <c r="AC35" s="35">
        <v>3153.2</v>
      </c>
      <c r="AD35" s="31"/>
      <c r="AE35" s="35">
        <v>282116.2</v>
      </c>
      <c r="AF35" s="35">
        <f t="shared" ref="AF35:AF39" si="31">AG35+AH35+AI35+AJ35</f>
        <v>258391.3</v>
      </c>
      <c r="AG35" s="34">
        <v>880.5</v>
      </c>
      <c r="AH35" s="34">
        <v>3158.3</v>
      </c>
      <c r="AI35" s="36"/>
      <c r="AJ35" s="34">
        <v>254352.5</v>
      </c>
      <c r="AK35" s="9">
        <f t="shared" si="4"/>
        <v>258391.3</v>
      </c>
      <c r="AL35" s="9">
        <f t="shared" si="5"/>
        <v>880.5</v>
      </c>
      <c r="AM35" s="9">
        <f t="shared" si="6"/>
        <v>3158.3</v>
      </c>
      <c r="AN35" s="36"/>
      <c r="AO35" s="9">
        <f t="shared" si="7"/>
        <v>254352.5</v>
      </c>
      <c r="AP35" s="50">
        <f t="shared" ref="AP35:AP39" si="32">AR35+AT35+AV35+AX35</f>
        <v>16469.399999999998</v>
      </c>
      <c r="AQ35" s="50">
        <f t="shared" ref="AQ35:AQ39" si="33">AS35+AU35+AW35+AY35</f>
        <v>16378.7</v>
      </c>
      <c r="AR35" s="34">
        <v>1480.5</v>
      </c>
      <c r="AS35" s="34">
        <v>1480.5</v>
      </c>
      <c r="AT35" s="34">
        <v>2580.1</v>
      </c>
      <c r="AU35" s="34">
        <v>2580.1</v>
      </c>
      <c r="AV35" s="36"/>
      <c r="AW35" s="36"/>
      <c r="AX35" s="34">
        <v>12408.8</v>
      </c>
      <c r="AY35" s="34">
        <v>12318.1</v>
      </c>
      <c r="AZ35" s="58">
        <f t="shared" ref="AZ35:AZ39" si="34">BA35+BB35+BC35+BD35</f>
        <v>15548.8</v>
      </c>
      <c r="BA35" s="58">
        <v>739.6</v>
      </c>
      <c r="BB35" s="58">
        <v>2461.6999999999998</v>
      </c>
      <c r="BC35" s="51"/>
      <c r="BD35" s="58">
        <v>12347.5</v>
      </c>
      <c r="BE35" s="50">
        <f t="shared" ref="BE35:BE39" si="35">BF35+BG35+BH35+BI35</f>
        <v>15011.9</v>
      </c>
      <c r="BF35" s="34">
        <v>923.2</v>
      </c>
      <c r="BG35" s="34">
        <v>3153.2</v>
      </c>
      <c r="BH35" s="36"/>
      <c r="BI35" s="34">
        <v>10935.5</v>
      </c>
      <c r="BJ35" s="55">
        <f t="shared" ref="BJ35:BJ39" si="36">BK35+BL35+BM35+BN35</f>
        <v>14973.900000000001</v>
      </c>
      <c r="BK35" s="34">
        <v>880.5</v>
      </c>
      <c r="BL35" s="34">
        <v>3158.3</v>
      </c>
      <c r="BM35" s="36"/>
      <c r="BN35" s="34">
        <v>10935.1</v>
      </c>
      <c r="BO35" s="50">
        <f t="shared" ref="BO35:BO39" si="37">BP35+BQ35+BR35+BS35</f>
        <v>14973.900000000001</v>
      </c>
      <c r="BP35" s="34">
        <v>880.5</v>
      </c>
      <c r="BQ35" s="34">
        <v>3158.3</v>
      </c>
      <c r="BR35" s="36"/>
      <c r="BS35" s="69">
        <v>10935.1</v>
      </c>
      <c r="BT35" s="35">
        <f t="shared" ref="BT35:BT39" si="38">BU35+BV35+BW35+BX35</f>
        <v>15011.9</v>
      </c>
      <c r="BU35" s="35">
        <v>923.2</v>
      </c>
      <c r="BV35" s="35">
        <v>3153.2</v>
      </c>
      <c r="BW35" s="31"/>
      <c r="BX35" s="35">
        <v>10935.5</v>
      </c>
      <c r="BY35" s="35">
        <f t="shared" ref="BY35:BY39" si="39">BZ35+CA35+CB35+CC35</f>
        <v>14973.900000000001</v>
      </c>
      <c r="BZ35" s="58">
        <v>880.5</v>
      </c>
      <c r="CA35" s="58">
        <v>3158.3</v>
      </c>
      <c r="CB35" s="51"/>
      <c r="CC35" s="58">
        <v>10935.1</v>
      </c>
      <c r="CD35" s="9">
        <f t="shared" si="10"/>
        <v>14973.900000000001</v>
      </c>
      <c r="CE35" s="9">
        <f t="shared" si="10"/>
        <v>880.5</v>
      </c>
      <c r="CF35" s="9">
        <f t="shared" si="10"/>
        <v>3158.3</v>
      </c>
      <c r="CG35" s="9">
        <f t="shared" si="10"/>
        <v>0</v>
      </c>
      <c r="CH35" s="9">
        <f t="shared" si="10"/>
        <v>10935.1</v>
      </c>
    </row>
    <row r="36" spans="2:86" s="11" customFormat="1" ht="243" x14ac:dyDescent="0.25">
      <c r="B36" s="20" t="s">
        <v>144</v>
      </c>
      <c r="C36" s="20" t="s">
        <v>194</v>
      </c>
      <c r="D36" s="141" t="s">
        <v>275</v>
      </c>
      <c r="E36" s="142"/>
      <c r="F36" s="143"/>
      <c r="G36" s="144"/>
      <c r="H36" s="31" t="s">
        <v>274</v>
      </c>
      <c r="I36" s="31" t="s">
        <v>302</v>
      </c>
      <c r="J36" s="32" t="s">
        <v>236</v>
      </c>
      <c r="K36" s="37" t="s">
        <v>268</v>
      </c>
      <c r="L36" s="50">
        <f t="shared" si="28"/>
        <v>32589.200000000001</v>
      </c>
      <c r="M36" s="35">
        <v>32455.8</v>
      </c>
      <c r="N36" s="35">
        <v>4933.1000000000004</v>
      </c>
      <c r="O36" s="35">
        <v>4933.1000000000004</v>
      </c>
      <c r="P36" s="35">
        <v>4305.2</v>
      </c>
      <c r="Q36" s="35">
        <v>4305.2</v>
      </c>
      <c r="R36" s="31"/>
      <c r="S36" s="31"/>
      <c r="T36" s="35">
        <v>23350.9</v>
      </c>
      <c r="U36" s="35">
        <v>23217.5</v>
      </c>
      <c r="V36" s="81">
        <f t="shared" si="29"/>
        <v>24874.699999999997</v>
      </c>
      <c r="W36" s="82"/>
      <c r="X36" s="81">
        <v>409.1</v>
      </c>
      <c r="Y36" s="82"/>
      <c r="Z36" s="81">
        <v>24465.599999999999</v>
      </c>
      <c r="AA36" s="81">
        <f t="shared" si="30"/>
        <v>22743.600000000002</v>
      </c>
      <c r="AB36" s="31"/>
      <c r="AC36" s="35">
        <v>112.4</v>
      </c>
      <c r="AD36" s="31"/>
      <c r="AE36" s="35">
        <v>22631.200000000001</v>
      </c>
      <c r="AF36" s="35">
        <f t="shared" si="31"/>
        <v>22745.600000000002</v>
      </c>
      <c r="AG36" s="36"/>
      <c r="AH36" s="34">
        <v>112.4</v>
      </c>
      <c r="AI36" s="36"/>
      <c r="AJ36" s="34">
        <v>22633.200000000001</v>
      </c>
      <c r="AK36" s="9">
        <f t="shared" si="4"/>
        <v>22745.600000000002</v>
      </c>
      <c r="AL36" s="9">
        <f t="shared" si="5"/>
        <v>0</v>
      </c>
      <c r="AM36" s="9">
        <f t="shared" si="6"/>
        <v>112.4</v>
      </c>
      <c r="AN36" s="36"/>
      <c r="AO36" s="9">
        <f t="shared" si="7"/>
        <v>22633.200000000001</v>
      </c>
      <c r="AP36" s="50">
        <f t="shared" si="32"/>
        <v>24793.7</v>
      </c>
      <c r="AQ36" s="50">
        <f t="shared" si="33"/>
        <v>24660.300000000003</v>
      </c>
      <c r="AR36" s="34">
        <v>954.1</v>
      </c>
      <c r="AS36" s="34">
        <v>954.1</v>
      </c>
      <c r="AT36" s="34">
        <v>4180.8</v>
      </c>
      <c r="AU36" s="34">
        <v>4180.8</v>
      </c>
      <c r="AV36" s="36"/>
      <c r="AW36" s="36"/>
      <c r="AX36" s="34">
        <v>19658.8</v>
      </c>
      <c r="AY36" s="34">
        <v>19525.400000000001</v>
      </c>
      <c r="AZ36" s="58">
        <f t="shared" si="34"/>
        <v>24382.5</v>
      </c>
      <c r="BA36" s="51"/>
      <c r="BB36" s="58">
        <v>296.7</v>
      </c>
      <c r="BC36" s="51"/>
      <c r="BD36" s="58">
        <v>24085.8</v>
      </c>
      <c r="BE36" s="50">
        <f t="shared" si="35"/>
        <v>21453.4</v>
      </c>
      <c r="BF36" s="36"/>
      <c r="BG36" s="36"/>
      <c r="BH36" s="36"/>
      <c r="BI36" s="34">
        <v>21453.4</v>
      </c>
      <c r="BJ36" s="55">
        <f t="shared" si="36"/>
        <v>21455.4</v>
      </c>
      <c r="BK36" s="36"/>
      <c r="BL36" s="36"/>
      <c r="BM36" s="36"/>
      <c r="BN36" s="34">
        <v>21455.4</v>
      </c>
      <c r="BO36" s="50">
        <f t="shared" si="37"/>
        <v>21455.4</v>
      </c>
      <c r="BP36" s="36"/>
      <c r="BQ36" s="36"/>
      <c r="BR36" s="36"/>
      <c r="BS36" s="69">
        <v>21455.4</v>
      </c>
      <c r="BT36" s="35">
        <f t="shared" si="38"/>
        <v>21453.4</v>
      </c>
      <c r="BU36" s="31"/>
      <c r="BV36" s="35">
        <v>0</v>
      </c>
      <c r="BW36" s="31"/>
      <c r="BX36" s="35">
        <v>21453.4</v>
      </c>
      <c r="BY36" s="35">
        <f t="shared" si="39"/>
        <v>21455.4</v>
      </c>
      <c r="BZ36" s="51"/>
      <c r="CA36" s="58">
        <v>0</v>
      </c>
      <c r="CB36" s="51"/>
      <c r="CC36" s="58">
        <v>21455.4</v>
      </c>
      <c r="CD36" s="9">
        <f t="shared" si="10"/>
        <v>21455.4</v>
      </c>
      <c r="CE36" s="9">
        <f t="shared" si="10"/>
        <v>0</v>
      </c>
      <c r="CF36" s="9">
        <f t="shared" si="10"/>
        <v>0</v>
      </c>
      <c r="CG36" s="9">
        <f t="shared" si="10"/>
        <v>0</v>
      </c>
      <c r="CH36" s="9">
        <f t="shared" si="10"/>
        <v>21455.4</v>
      </c>
    </row>
    <row r="37" spans="2:86" s="11" customFormat="1" ht="175.5" x14ac:dyDescent="0.25">
      <c r="B37" s="20" t="s">
        <v>145</v>
      </c>
      <c r="C37" s="20" t="s">
        <v>195</v>
      </c>
      <c r="D37" s="141" t="s">
        <v>346</v>
      </c>
      <c r="E37" s="142"/>
      <c r="F37" s="143"/>
      <c r="G37" s="144"/>
      <c r="H37" s="20"/>
      <c r="I37" s="66" t="s">
        <v>303</v>
      </c>
      <c r="J37" s="32" t="s">
        <v>241</v>
      </c>
      <c r="K37" s="37" t="s">
        <v>301</v>
      </c>
      <c r="L37" s="50">
        <f t="shared" si="28"/>
        <v>24767.3</v>
      </c>
      <c r="M37" s="35">
        <v>24718.3</v>
      </c>
      <c r="N37" s="35">
        <v>493.7</v>
      </c>
      <c r="O37" s="35">
        <v>493.7</v>
      </c>
      <c r="P37" s="35">
        <v>1153.8</v>
      </c>
      <c r="Q37" s="35">
        <v>1153.8</v>
      </c>
      <c r="R37" s="35">
        <v>104.8</v>
      </c>
      <c r="S37" s="35">
        <v>104.8</v>
      </c>
      <c r="T37" s="35">
        <v>23015</v>
      </c>
      <c r="U37" s="35">
        <v>22966</v>
      </c>
      <c r="V37" s="81">
        <f t="shared" si="29"/>
        <v>41445.199999999997</v>
      </c>
      <c r="W37" s="82"/>
      <c r="X37" s="81">
        <v>4061.7</v>
      </c>
      <c r="Y37" s="81">
        <v>203.4</v>
      </c>
      <c r="Z37" s="81">
        <v>37180.1</v>
      </c>
      <c r="AA37" s="81">
        <f t="shared" si="30"/>
        <v>10082.799999999999</v>
      </c>
      <c r="AB37" s="31"/>
      <c r="AC37" s="31"/>
      <c r="AD37" s="31"/>
      <c r="AE37" s="35">
        <f>10082.9-0.1</f>
        <v>10082.799999999999</v>
      </c>
      <c r="AF37" s="35">
        <f t="shared" si="31"/>
        <v>12099.7</v>
      </c>
      <c r="AG37" s="36"/>
      <c r="AH37" s="36"/>
      <c r="AI37" s="36"/>
      <c r="AJ37" s="34">
        <v>12099.7</v>
      </c>
      <c r="AK37" s="9">
        <f t="shared" si="4"/>
        <v>12099.7</v>
      </c>
      <c r="AL37" s="9">
        <f t="shared" si="5"/>
        <v>0</v>
      </c>
      <c r="AM37" s="9">
        <f t="shared" si="6"/>
        <v>0</v>
      </c>
      <c r="AN37" s="36"/>
      <c r="AO37" s="9">
        <f t="shared" si="7"/>
        <v>12099.7</v>
      </c>
      <c r="AP37" s="50">
        <f t="shared" si="32"/>
        <v>22951.3</v>
      </c>
      <c r="AQ37" s="50">
        <f t="shared" si="33"/>
        <v>22902.3</v>
      </c>
      <c r="AR37" s="34">
        <v>493.7</v>
      </c>
      <c r="AS37" s="34">
        <v>493.7</v>
      </c>
      <c r="AT37" s="34">
        <v>1153.8</v>
      </c>
      <c r="AU37" s="34">
        <v>1153.8</v>
      </c>
      <c r="AV37" s="34">
        <v>104.8</v>
      </c>
      <c r="AW37" s="34">
        <v>104.8</v>
      </c>
      <c r="AX37" s="34">
        <v>21199</v>
      </c>
      <c r="AY37" s="34">
        <v>21150</v>
      </c>
      <c r="AZ37" s="58">
        <f t="shared" si="34"/>
        <v>41385.4</v>
      </c>
      <c r="BA37" s="51"/>
      <c r="BB37" s="58">
        <v>4061.7</v>
      </c>
      <c r="BC37" s="58">
        <v>203.4</v>
      </c>
      <c r="BD37" s="58">
        <v>37120.300000000003</v>
      </c>
      <c r="BE37" s="50">
        <f t="shared" si="35"/>
        <v>10082.799999999999</v>
      </c>
      <c r="BF37" s="36"/>
      <c r="BG37" s="36"/>
      <c r="BH37" s="36"/>
      <c r="BI37" s="34">
        <v>10082.799999999999</v>
      </c>
      <c r="BJ37" s="55">
        <f t="shared" si="36"/>
        <v>12019.4</v>
      </c>
      <c r="BK37" s="36"/>
      <c r="BL37" s="36"/>
      <c r="BM37" s="36"/>
      <c r="BN37" s="34">
        <v>12019.4</v>
      </c>
      <c r="BO37" s="50">
        <f t="shared" si="37"/>
        <v>12019.4</v>
      </c>
      <c r="BP37" s="36"/>
      <c r="BQ37" s="36"/>
      <c r="BR37" s="36"/>
      <c r="BS37" s="69">
        <v>12019.4</v>
      </c>
      <c r="BT37" s="35">
        <f t="shared" si="38"/>
        <v>10082.799999999999</v>
      </c>
      <c r="BU37" s="31"/>
      <c r="BV37" s="31"/>
      <c r="BW37" s="31"/>
      <c r="BX37" s="35">
        <f>10082.9-0.1</f>
        <v>10082.799999999999</v>
      </c>
      <c r="BY37" s="35">
        <f t="shared" si="39"/>
        <v>12019.4</v>
      </c>
      <c r="BZ37" s="51"/>
      <c r="CA37" s="51"/>
      <c r="CB37" s="51"/>
      <c r="CC37" s="58">
        <v>12019.4</v>
      </c>
      <c r="CD37" s="9">
        <f t="shared" si="10"/>
        <v>12019.4</v>
      </c>
      <c r="CE37" s="9">
        <f t="shared" si="10"/>
        <v>0</v>
      </c>
      <c r="CF37" s="9">
        <f t="shared" si="10"/>
        <v>0</v>
      </c>
      <c r="CG37" s="9">
        <f t="shared" si="10"/>
        <v>0</v>
      </c>
      <c r="CH37" s="9">
        <f t="shared" si="10"/>
        <v>12019.4</v>
      </c>
    </row>
    <row r="38" spans="2:86" s="11" customFormat="1" ht="67.5" x14ac:dyDescent="0.25">
      <c r="B38" s="20" t="s">
        <v>146</v>
      </c>
      <c r="C38" s="20" t="s">
        <v>196</v>
      </c>
      <c r="D38" s="141" t="s">
        <v>347</v>
      </c>
      <c r="E38" s="142"/>
      <c r="F38" s="161"/>
      <c r="G38" s="162"/>
      <c r="H38" s="30" t="s">
        <v>305</v>
      </c>
      <c r="I38" s="20" t="s">
        <v>306</v>
      </c>
      <c r="J38" s="32" t="s">
        <v>241</v>
      </c>
      <c r="K38" s="37" t="s">
        <v>304</v>
      </c>
      <c r="L38" s="50">
        <f t="shared" si="28"/>
        <v>2745.7</v>
      </c>
      <c r="M38" s="35">
        <v>2745.7</v>
      </c>
      <c r="N38" s="31"/>
      <c r="O38" s="31"/>
      <c r="P38" s="31"/>
      <c r="Q38" s="31"/>
      <c r="R38" s="31"/>
      <c r="S38" s="31"/>
      <c r="T38" s="35">
        <v>2745.7</v>
      </c>
      <c r="U38" s="35">
        <v>2745.7</v>
      </c>
      <c r="V38" s="81">
        <f t="shared" si="29"/>
        <v>3094.2</v>
      </c>
      <c r="W38" s="82"/>
      <c r="X38" s="82"/>
      <c r="Y38" s="82"/>
      <c r="Z38" s="81">
        <v>3094.2</v>
      </c>
      <c r="AA38" s="81">
        <f t="shared" si="30"/>
        <v>2932.5</v>
      </c>
      <c r="AB38" s="31"/>
      <c r="AC38" s="31"/>
      <c r="AD38" s="31"/>
      <c r="AE38" s="35">
        <v>2932.5</v>
      </c>
      <c r="AF38" s="35">
        <f t="shared" si="31"/>
        <v>3208.3</v>
      </c>
      <c r="AG38" s="36"/>
      <c r="AH38" s="36"/>
      <c r="AI38" s="36"/>
      <c r="AJ38" s="34">
        <v>3208.3</v>
      </c>
      <c r="AK38" s="9">
        <f t="shared" si="4"/>
        <v>3208.3</v>
      </c>
      <c r="AL38" s="9">
        <f t="shared" si="5"/>
        <v>0</v>
      </c>
      <c r="AM38" s="9">
        <f t="shared" si="6"/>
        <v>0</v>
      </c>
      <c r="AN38" s="36"/>
      <c r="AO38" s="9">
        <f t="shared" si="7"/>
        <v>3208.3</v>
      </c>
      <c r="AP38" s="50">
        <f t="shared" si="32"/>
        <v>2745.7</v>
      </c>
      <c r="AQ38" s="50">
        <f t="shared" si="33"/>
        <v>2745.7</v>
      </c>
      <c r="AR38" s="36"/>
      <c r="AS38" s="36"/>
      <c r="AT38" s="36"/>
      <c r="AU38" s="36"/>
      <c r="AV38" s="36"/>
      <c r="AW38" s="36"/>
      <c r="AX38" s="34">
        <v>2745.7</v>
      </c>
      <c r="AY38" s="34">
        <v>2745.7</v>
      </c>
      <c r="AZ38" s="58">
        <f t="shared" si="34"/>
        <v>3094.2</v>
      </c>
      <c r="BA38" s="51"/>
      <c r="BB38" s="51"/>
      <c r="BC38" s="51"/>
      <c r="BD38" s="58">
        <v>3094.2</v>
      </c>
      <c r="BE38" s="50">
        <f t="shared" si="35"/>
        <v>2932.5</v>
      </c>
      <c r="BF38" s="36"/>
      <c r="BG38" s="36"/>
      <c r="BH38" s="36"/>
      <c r="BI38" s="34">
        <v>2932.5</v>
      </c>
      <c r="BJ38" s="55">
        <f t="shared" si="36"/>
        <v>3208.3</v>
      </c>
      <c r="BK38" s="36"/>
      <c r="BL38" s="36"/>
      <c r="BM38" s="36"/>
      <c r="BN38" s="34">
        <v>3208.3</v>
      </c>
      <c r="BO38" s="50">
        <f t="shared" si="37"/>
        <v>3208.3</v>
      </c>
      <c r="BP38" s="36"/>
      <c r="BQ38" s="36"/>
      <c r="BR38" s="36"/>
      <c r="BS38" s="69">
        <v>3208.3</v>
      </c>
      <c r="BT38" s="35">
        <f t="shared" si="38"/>
        <v>2932.5</v>
      </c>
      <c r="BU38" s="31"/>
      <c r="BV38" s="31"/>
      <c r="BW38" s="31"/>
      <c r="BX38" s="35">
        <v>2932.5</v>
      </c>
      <c r="BY38" s="35">
        <f t="shared" si="39"/>
        <v>3208.3</v>
      </c>
      <c r="BZ38" s="51"/>
      <c r="CA38" s="51"/>
      <c r="CB38" s="51"/>
      <c r="CC38" s="58">
        <v>3208.3</v>
      </c>
      <c r="CD38" s="9">
        <f t="shared" si="10"/>
        <v>3208.3</v>
      </c>
      <c r="CE38" s="9">
        <f t="shared" si="10"/>
        <v>0</v>
      </c>
      <c r="CF38" s="9">
        <f t="shared" si="10"/>
        <v>0</v>
      </c>
      <c r="CG38" s="9">
        <f t="shared" si="10"/>
        <v>0</v>
      </c>
      <c r="CH38" s="9">
        <f t="shared" si="10"/>
        <v>3208.3</v>
      </c>
    </row>
    <row r="39" spans="2:86" ht="216" x14ac:dyDescent="0.25">
      <c r="B39" s="20" t="s">
        <v>147</v>
      </c>
      <c r="C39" s="27" t="s">
        <v>197</v>
      </c>
      <c r="D39" s="141" t="s">
        <v>348</v>
      </c>
      <c r="E39" s="142"/>
      <c r="F39" s="156"/>
      <c r="G39" s="156"/>
      <c r="H39" s="42" t="s">
        <v>255</v>
      </c>
      <c r="I39" s="42" t="s">
        <v>308</v>
      </c>
      <c r="J39" s="32" t="s">
        <v>231</v>
      </c>
      <c r="K39" s="37" t="s">
        <v>307</v>
      </c>
      <c r="L39" s="50">
        <f t="shared" si="28"/>
        <v>27387.8</v>
      </c>
      <c r="M39" s="35">
        <v>27040.6</v>
      </c>
      <c r="N39" s="31"/>
      <c r="O39" s="31"/>
      <c r="P39" s="35">
        <v>304.2</v>
      </c>
      <c r="Q39" s="35">
        <v>304.2</v>
      </c>
      <c r="R39" s="35">
        <v>0</v>
      </c>
      <c r="S39" s="35">
        <v>0</v>
      </c>
      <c r="T39" s="35">
        <v>27083.599999999999</v>
      </c>
      <c r="U39" s="35">
        <v>26736.400000000001</v>
      </c>
      <c r="V39" s="81">
        <f>W39+X39+Y39+Z39</f>
        <v>42460.200000000004</v>
      </c>
      <c r="W39" s="82"/>
      <c r="X39" s="81">
        <v>319.3</v>
      </c>
      <c r="Y39" s="82"/>
      <c r="Z39" s="81">
        <v>42140.9</v>
      </c>
      <c r="AA39" s="81">
        <f t="shared" si="30"/>
        <v>31981.8</v>
      </c>
      <c r="AB39" s="31"/>
      <c r="AC39" s="35">
        <v>102</v>
      </c>
      <c r="AD39" s="31"/>
      <c r="AE39" s="35">
        <v>31879.8</v>
      </c>
      <c r="AF39" s="35">
        <f t="shared" si="31"/>
        <v>31981.8</v>
      </c>
      <c r="AG39" s="36"/>
      <c r="AH39" s="34">
        <v>102</v>
      </c>
      <c r="AI39" s="36"/>
      <c r="AJ39" s="34">
        <v>31879.8</v>
      </c>
      <c r="AK39" s="9">
        <f t="shared" si="4"/>
        <v>31981.8</v>
      </c>
      <c r="AL39" s="9">
        <f t="shared" si="5"/>
        <v>0</v>
      </c>
      <c r="AM39" s="9">
        <f t="shared" si="6"/>
        <v>102</v>
      </c>
      <c r="AN39" s="36"/>
      <c r="AO39" s="9">
        <f t="shared" si="7"/>
        <v>31879.8</v>
      </c>
      <c r="AP39" s="50">
        <f t="shared" si="32"/>
        <v>27342.799999999999</v>
      </c>
      <c r="AQ39" s="50">
        <f t="shared" si="33"/>
        <v>26995.600000000002</v>
      </c>
      <c r="AR39" s="36"/>
      <c r="AS39" s="36"/>
      <c r="AT39" s="34">
        <v>304.2</v>
      </c>
      <c r="AU39" s="34">
        <v>304.2</v>
      </c>
      <c r="AV39" s="36"/>
      <c r="AW39" s="36"/>
      <c r="AX39" s="34">
        <v>27038.6</v>
      </c>
      <c r="AY39" s="34">
        <v>26691.4</v>
      </c>
      <c r="AZ39" s="58">
        <f t="shared" si="34"/>
        <v>33580.600000000006</v>
      </c>
      <c r="BA39" s="51"/>
      <c r="BB39" s="58">
        <v>319.3</v>
      </c>
      <c r="BC39" s="51"/>
      <c r="BD39" s="58">
        <v>33261.300000000003</v>
      </c>
      <c r="BE39" s="50">
        <f t="shared" si="35"/>
        <v>31429.8</v>
      </c>
      <c r="BF39" s="36"/>
      <c r="BG39" s="36"/>
      <c r="BH39" s="36"/>
      <c r="BI39" s="34">
        <v>31429.8</v>
      </c>
      <c r="BJ39" s="55">
        <f t="shared" si="36"/>
        <v>31429.8</v>
      </c>
      <c r="BK39" s="36"/>
      <c r="BL39" s="36"/>
      <c r="BM39" s="36"/>
      <c r="BN39" s="34">
        <v>31429.8</v>
      </c>
      <c r="BO39" s="50">
        <f t="shared" si="37"/>
        <v>31429.8</v>
      </c>
      <c r="BP39" s="36"/>
      <c r="BQ39" s="36"/>
      <c r="BR39" s="36"/>
      <c r="BS39" s="69">
        <v>31429.8</v>
      </c>
      <c r="BT39" s="35">
        <f t="shared" si="38"/>
        <v>31429.8</v>
      </c>
      <c r="BU39" s="31"/>
      <c r="BV39" s="35">
        <v>0</v>
      </c>
      <c r="BW39" s="31"/>
      <c r="BX39" s="35">
        <v>31429.8</v>
      </c>
      <c r="BY39" s="35">
        <f t="shared" si="39"/>
        <v>31429.8</v>
      </c>
      <c r="BZ39" s="51"/>
      <c r="CA39" s="58">
        <v>0</v>
      </c>
      <c r="CB39" s="51"/>
      <c r="CC39" s="58">
        <v>31429.8</v>
      </c>
      <c r="CD39" s="9">
        <f t="shared" si="10"/>
        <v>31429.8</v>
      </c>
      <c r="CE39" s="9">
        <f t="shared" si="10"/>
        <v>0</v>
      </c>
      <c r="CF39" s="9">
        <f t="shared" si="10"/>
        <v>0</v>
      </c>
      <c r="CG39" s="9">
        <f t="shared" si="10"/>
        <v>0</v>
      </c>
      <c r="CH39" s="9">
        <f t="shared" si="10"/>
        <v>31429.8</v>
      </c>
    </row>
    <row r="40" spans="2:86" ht="81" x14ac:dyDescent="0.25">
      <c r="B40" s="20" t="s">
        <v>94</v>
      </c>
      <c r="C40" s="27" t="s">
        <v>95</v>
      </c>
      <c r="D40" s="157" t="s">
        <v>224</v>
      </c>
      <c r="E40" s="158"/>
      <c r="F40" s="157" t="s">
        <v>224</v>
      </c>
      <c r="G40" s="158"/>
      <c r="H40" s="29" t="s">
        <v>224</v>
      </c>
      <c r="I40" s="29" t="s">
        <v>224</v>
      </c>
      <c r="J40" s="32" t="s">
        <v>89</v>
      </c>
      <c r="K40" s="38"/>
      <c r="L40" s="34">
        <f>SUM(L41:L50)</f>
        <v>374915.79999999993</v>
      </c>
      <c r="M40" s="50">
        <f t="shared" ref="M40:BS40" si="40">SUM(M41:M50)</f>
        <v>369433.39999999997</v>
      </c>
      <c r="N40" s="50">
        <f t="shared" si="40"/>
        <v>73.599999999999994</v>
      </c>
      <c r="O40" s="50">
        <f t="shared" si="40"/>
        <v>73.599999999999994</v>
      </c>
      <c r="P40" s="50">
        <f t="shared" si="40"/>
        <v>7368.2</v>
      </c>
      <c r="Q40" s="50">
        <f t="shared" si="40"/>
        <v>5747.3</v>
      </c>
      <c r="R40" s="50">
        <f t="shared" si="40"/>
        <v>0</v>
      </c>
      <c r="S40" s="50">
        <f t="shared" si="40"/>
        <v>0</v>
      </c>
      <c r="T40" s="50">
        <f t="shared" si="40"/>
        <v>367473.99999999994</v>
      </c>
      <c r="U40" s="50">
        <f t="shared" si="40"/>
        <v>363612.5</v>
      </c>
      <c r="V40" s="83">
        <f t="shared" si="40"/>
        <v>439337.10000000003</v>
      </c>
      <c r="W40" s="83">
        <f t="shared" si="40"/>
        <v>0</v>
      </c>
      <c r="X40" s="83">
        <f t="shared" si="40"/>
        <v>2982.7999999999997</v>
      </c>
      <c r="Y40" s="83">
        <f t="shared" si="40"/>
        <v>0</v>
      </c>
      <c r="Z40" s="83">
        <f t="shared" si="40"/>
        <v>436354.30000000005</v>
      </c>
      <c r="AA40" s="83">
        <f t="shared" si="40"/>
        <v>371691.4</v>
      </c>
      <c r="AB40" s="50">
        <f t="shared" si="40"/>
        <v>0</v>
      </c>
      <c r="AC40" s="50">
        <f t="shared" si="40"/>
        <v>0</v>
      </c>
      <c r="AD40" s="50">
        <f t="shared" si="40"/>
        <v>0</v>
      </c>
      <c r="AE40" s="50">
        <f t="shared" si="40"/>
        <v>371691.4</v>
      </c>
      <c r="AF40" s="50">
        <f t="shared" si="40"/>
        <v>371707</v>
      </c>
      <c r="AG40" s="50">
        <f t="shared" si="40"/>
        <v>0</v>
      </c>
      <c r="AH40" s="50">
        <f t="shared" si="40"/>
        <v>0</v>
      </c>
      <c r="AI40" s="50">
        <f t="shared" si="40"/>
        <v>0</v>
      </c>
      <c r="AJ40" s="50">
        <f t="shared" si="40"/>
        <v>371707</v>
      </c>
      <c r="AK40" s="9">
        <f t="shared" si="4"/>
        <v>371707</v>
      </c>
      <c r="AL40" s="9">
        <f t="shared" si="5"/>
        <v>0</v>
      </c>
      <c r="AM40" s="9">
        <f t="shared" si="6"/>
        <v>0</v>
      </c>
      <c r="AN40" s="55">
        <f t="shared" si="40"/>
        <v>0</v>
      </c>
      <c r="AO40" s="9">
        <f t="shared" si="7"/>
        <v>371707</v>
      </c>
      <c r="AP40" s="55">
        <f t="shared" si="40"/>
        <v>372868.2</v>
      </c>
      <c r="AQ40" s="55">
        <f t="shared" si="40"/>
        <v>367449.09999999992</v>
      </c>
      <c r="AR40" s="55">
        <f t="shared" si="40"/>
        <v>73.599999999999994</v>
      </c>
      <c r="AS40" s="55">
        <f t="shared" si="40"/>
        <v>73.599999999999994</v>
      </c>
      <c r="AT40" s="55">
        <f t="shared" si="40"/>
        <v>7368.2</v>
      </c>
      <c r="AU40" s="55">
        <f t="shared" si="40"/>
        <v>5747.3</v>
      </c>
      <c r="AV40" s="55">
        <f t="shared" si="40"/>
        <v>0</v>
      </c>
      <c r="AW40" s="55">
        <f t="shared" si="40"/>
        <v>0</v>
      </c>
      <c r="AX40" s="55">
        <f t="shared" si="40"/>
        <v>365426.39999999997</v>
      </c>
      <c r="AY40" s="55">
        <f t="shared" si="40"/>
        <v>361628.1999999999</v>
      </c>
      <c r="AZ40" s="58">
        <f t="shared" si="40"/>
        <v>433818.60000000009</v>
      </c>
      <c r="BA40" s="58">
        <f t="shared" si="40"/>
        <v>0</v>
      </c>
      <c r="BB40" s="58">
        <f t="shared" si="40"/>
        <v>2982.7999999999997</v>
      </c>
      <c r="BC40" s="58">
        <f t="shared" si="40"/>
        <v>0</v>
      </c>
      <c r="BD40" s="58">
        <f t="shared" si="40"/>
        <v>430835.8</v>
      </c>
      <c r="BE40" s="55">
        <f t="shared" si="40"/>
        <v>367497.7</v>
      </c>
      <c r="BF40" s="55">
        <f t="shared" si="40"/>
        <v>0</v>
      </c>
      <c r="BG40" s="55">
        <f t="shared" si="40"/>
        <v>0</v>
      </c>
      <c r="BH40" s="55">
        <f t="shared" si="40"/>
        <v>0</v>
      </c>
      <c r="BI40" s="55">
        <f t="shared" si="40"/>
        <v>367497.7</v>
      </c>
      <c r="BJ40" s="55">
        <f t="shared" si="40"/>
        <v>368688.30000000005</v>
      </c>
      <c r="BK40" s="55">
        <f t="shared" si="40"/>
        <v>0</v>
      </c>
      <c r="BL40" s="55">
        <f t="shared" si="40"/>
        <v>0</v>
      </c>
      <c r="BM40" s="55">
        <f t="shared" si="40"/>
        <v>0</v>
      </c>
      <c r="BN40" s="55">
        <f t="shared" si="40"/>
        <v>368688.30000000005</v>
      </c>
      <c r="BO40" s="55">
        <f t="shared" si="40"/>
        <v>368688.30000000005</v>
      </c>
      <c r="BP40" s="55">
        <f t="shared" si="40"/>
        <v>0</v>
      </c>
      <c r="BQ40" s="55">
        <f t="shared" si="40"/>
        <v>0</v>
      </c>
      <c r="BR40" s="55">
        <f t="shared" si="40"/>
        <v>0</v>
      </c>
      <c r="BS40" s="69">
        <f t="shared" si="40"/>
        <v>368688.30000000005</v>
      </c>
      <c r="BT40" s="58">
        <f t="shared" ref="BT40:CB40" si="41">SUM(BT41:BT50)</f>
        <v>367497.7</v>
      </c>
      <c r="BU40" s="58">
        <f t="shared" si="41"/>
        <v>0</v>
      </c>
      <c r="BV40" s="58">
        <f t="shared" si="41"/>
        <v>0</v>
      </c>
      <c r="BW40" s="58">
        <f t="shared" si="41"/>
        <v>0</v>
      </c>
      <c r="BX40" s="58">
        <f t="shared" si="41"/>
        <v>367497.7</v>
      </c>
      <c r="BY40" s="58">
        <f t="shared" si="41"/>
        <v>368688.30000000005</v>
      </c>
      <c r="BZ40" s="58">
        <f t="shared" si="41"/>
        <v>0</v>
      </c>
      <c r="CA40" s="58">
        <f t="shared" si="41"/>
        <v>0</v>
      </c>
      <c r="CB40" s="58">
        <f t="shared" si="41"/>
        <v>0</v>
      </c>
      <c r="CC40" s="58">
        <f>SUM(CC41:CC50)</f>
        <v>368688.30000000005</v>
      </c>
      <c r="CD40" s="9">
        <f t="shared" si="10"/>
        <v>368688.30000000005</v>
      </c>
      <c r="CE40" s="9">
        <f t="shared" si="10"/>
        <v>0</v>
      </c>
      <c r="CF40" s="9">
        <f t="shared" si="10"/>
        <v>0</v>
      </c>
      <c r="CG40" s="9">
        <f t="shared" si="10"/>
        <v>0</v>
      </c>
      <c r="CH40" s="9">
        <f t="shared" si="10"/>
        <v>368688.30000000005</v>
      </c>
    </row>
    <row r="41" spans="2:86" ht="409.5" x14ac:dyDescent="0.25">
      <c r="B41" s="25" t="s">
        <v>148</v>
      </c>
      <c r="C41" s="27" t="s">
        <v>198</v>
      </c>
      <c r="D41" s="159" t="s">
        <v>310</v>
      </c>
      <c r="E41" s="160"/>
      <c r="F41" s="157"/>
      <c r="G41" s="158"/>
      <c r="H41" s="42" t="s">
        <v>311</v>
      </c>
      <c r="I41" s="42" t="s">
        <v>312</v>
      </c>
      <c r="J41" s="32" t="s">
        <v>229</v>
      </c>
      <c r="K41" s="43" t="s">
        <v>309</v>
      </c>
      <c r="L41" s="34">
        <f>N41+P41+R41+T41</f>
        <v>94570.3</v>
      </c>
      <c r="M41" s="50">
        <f>O41+Q41+S41+U41</f>
        <v>91622.7</v>
      </c>
      <c r="N41" s="31"/>
      <c r="O41" s="31"/>
      <c r="P41" s="35">
        <v>703.6</v>
      </c>
      <c r="Q41" s="35">
        <v>457.7</v>
      </c>
      <c r="R41" s="31"/>
      <c r="S41" s="31"/>
      <c r="T41" s="35">
        <v>93866.7</v>
      </c>
      <c r="U41" s="35">
        <v>91165</v>
      </c>
      <c r="V41" s="81">
        <f>W41+X41+Y41+Z41</f>
        <v>129490.3</v>
      </c>
      <c r="W41" s="82">
        <v>0</v>
      </c>
      <c r="X41" s="81">
        <v>314.60000000000002</v>
      </c>
      <c r="Y41" s="82"/>
      <c r="Z41" s="81">
        <v>129175.7</v>
      </c>
      <c r="AA41" s="81">
        <f>AB41+AC41+AD41+AE41</f>
        <v>98125.7</v>
      </c>
      <c r="AB41" s="31"/>
      <c r="AC41" s="31"/>
      <c r="AD41" s="31"/>
      <c r="AE41" s="35">
        <v>98125.7</v>
      </c>
      <c r="AF41" s="35">
        <f>AG41+AH41+AI41+AJ41</f>
        <v>98141</v>
      </c>
      <c r="AG41" s="36"/>
      <c r="AH41" s="36"/>
      <c r="AI41" s="36"/>
      <c r="AJ41" s="34">
        <v>98141</v>
      </c>
      <c r="AK41" s="9">
        <f t="shared" si="4"/>
        <v>98141</v>
      </c>
      <c r="AL41" s="9">
        <f t="shared" si="5"/>
        <v>0</v>
      </c>
      <c r="AM41" s="9">
        <f t="shared" si="6"/>
        <v>0</v>
      </c>
      <c r="AN41" s="36"/>
      <c r="AO41" s="9">
        <f t="shared" si="7"/>
        <v>98141</v>
      </c>
      <c r="AP41" s="34">
        <f>AR41+AT41+AV41+AX41</f>
        <v>93835.400000000009</v>
      </c>
      <c r="AQ41" s="50">
        <f>AS41+AU41+AW41+AY41</f>
        <v>90951.099999999991</v>
      </c>
      <c r="AR41" s="36"/>
      <c r="AS41" s="36"/>
      <c r="AT41" s="34">
        <v>703.6</v>
      </c>
      <c r="AU41" s="34">
        <v>457.7</v>
      </c>
      <c r="AV41" s="36"/>
      <c r="AW41" s="36"/>
      <c r="AX41" s="34">
        <v>93131.8</v>
      </c>
      <c r="AY41" s="34">
        <v>90493.4</v>
      </c>
      <c r="AZ41" s="58">
        <f>BA41+BB41+BC41+BD41</f>
        <v>125636.40000000001</v>
      </c>
      <c r="BA41" s="51">
        <v>0</v>
      </c>
      <c r="BB41" s="58">
        <v>314.60000000000002</v>
      </c>
      <c r="BC41" s="51"/>
      <c r="BD41" s="58">
        <v>125321.8</v>
      </c>
      <c r="BE41" s="34">
        <f>BF41+BG41+BH41+BI41</f>
        <v>94612</v>
      </c>
      <c r="BF41" s="36"/>
      <c r="BG41" s="36"/>
      <c r="BH41" s="36"/>
      <c r="BI41" s="34">
        <v>94612</v>
      </c>
      <c r="BJ41" s="34">
        <f>BK41+BL41+BM41+BN41</f>
        <v>95802.3</v>
      </c>
      <c r="BK41" s="36"/>
      <c r="BL41" s="36"/>
      <c r="BM41" s="36"/>
      <c r="BN41" s="34">
        <v>95802.3</v>
      </c>
      <c r="BO41" s="34">
        <f>BP41+BQ41+BR41+BS41</f>
        <v>95802.3</v>
      </c>
      <c r="BP41" s="36"/>
      <c r="BQ41" s="36"/>
      <c r="BR41" s="36"/>
      <c r="BS41" s="69">
        <v>95802.3</v>
      </c>
      <c r="BT41" s="35">
        <f>BU41+BV41+BW41+BX41</f>
        <v>94612</v>
      </c>
      <c r="BU41" s="31"/>
      <c r="BV41" s="31"/>
      <c r="BW41" s="31"/>
      <c r="BX41" s="35">
        <v>94612</v>
      </c>
      <c r="BY41" s="35">
        <f>BZ41+CA41+CB41+CC41</f>
        <v>95802.3</v>
      </c>
      <c r="BZ41" s="51"/>
      <c r="CA41" s="51"/>
      <c r="CB41" s="51"/>
      <c r="CC41" s="58">
        <v>95802.3</v>
      </c>
      <c r="CD41" s="9">
        <f t="shared" si="10"/>
        <v>95802.3</v>
      </c>
      <c r="CE41" s="9">
        <f t="shared" si="10"/>
        <v>0</v>
      </c>
      <c r="CF41" s="9">
        <f t="shared" si="10"/>
        <v>0</v>
      </c>
      <c r="CG41" s="9">
        <f t="shared" si="10"/>
        <v>0</v>
      </c>
      <c r="CH41" s="9">
        <f t="shared" si="10"/>
        <v>95802.3</v>
      </c>
    </row>
    <row r="42" spans="2:86" ht="189" x14ac:dyDescent="0.25">
      <c r="B42" s="20" t="s">
        <v>149</v>
      </c>
      <c r="C42" s="27" t="s">
        <v>199</v>
      </c>
      <c r="D42" s="159" t="s">
        <v>310</v>
      </c>
      <c r="E42" s="160"/>
      <c r="F42" s="157"/>
      <c r="G42" s="158"/>
      <c r="H42" s="42" t="s">
        <v>351</v>
      </c>
      <c r="I42" s="42" t="s">
        <v>349</v>
      </c>
      <c r="J42" s="32" t="s">
        <v>229</v>
      </c>
      <c r="K42" s="43" t="s">
        <v>309</v>
      </c>
      <c r="L42" s="50">
        <f t="shared" ref="L42:L50" si="42">N42+P42+R42+T42</f>
        <v>178117</v>
      </c>
      <c r="M42" s="50">
        <f t="shared" ref="M42:M50" si="43">O42+Q42+S42+U42</f>
        <v>176554.8</v>
      </c>
      <c r="N42" s="31"/>
      <c r="O42" s="31"/>
      <c r="P42" s="35">
        <v>3172.4</v>
      </c>
      <c r="Q42" s="35">
        <v>1797.4</v>
      </c>
      <c r="R42" s="31"/>
      <c r="S42" s="31"/>
      <c r="T42" s="35">
        <v>174944.6</v>
      </c>
      <c r="U42" s="35">
        <v>174757.4</v>
      </c>
      <c r="V42" s="81">
        <f t="shared" ref="V42:V50" si="44">W42+X42+Y42+Z42</f>
        <v>210008.2</v>
      </c>
      <c r="W42" s="82"/>
      <c r="X42" s="81">
        <v>952</v>
      </c>
      <c r="Y42" s="82"/>
      <c r="Z42" s="81">
        <v>209056.2</v>
      </c>
      <c r="AA42" s="81">
        <f t="shared" ref="AA42:AA50" si="45">AB42+AC42+AD42+AE42</f>
        <v>180996.1</v>
      </c>
      <c r="AB42" s="31"/>
      <c r="AC42" s="31"/>
      <c r="AD42" s="31"/>
      <c r="AE42" s="35">
        <v>180996.1</v>
      </c>
      <c r="AF42" s="35">
        <f t="shared" ref="AF42:AF50" si="46">AG42+AH42+AI42+AJ42</f>
        <v>180996.1</v>
      </c>
      <c r="AG42" s="36"/>
      <c r="AH42" s="36"/>
      <c r="AI42" s="36"/>
      <c r="AJ42" s="34">
        <v>180996.1</v>
      </c>
      <c r="AK42" s="9">
        <f t="shared" si="4"/>
        <v>180996.1</v>
      </c>
      <c r="AL42" s="9">
        <f t="shared" si="5"/>
        <v>0</v>
      </c>
      <c r="AM42" s="9">
        <f t="shared" si="6"/>
        <v>0</v>
      </c>
      <c r="AN42" s="36"/>
      <c r="AO42" s="9">
        <f t="shared" si="7"/>
        <v>180996.1</v>
      </c>
      <c r="AP42" s="50">
        <f t="shared" ref="AP42:AP50" si="47">AR42+AT42+AV42+AX42</f>
        <v>178117</v>
      </c>
      <c r="AQ42" s="50">
        <f t="shared" ref="AQ42:AQ50" si="48">AS42+AU42+AW42+AY42</f>
        <v>176554.8</v>
      </c>
      <c r="AR42" s="36"/>
      <c r="AS42" s="36"/>
      <c r="AT42" s="34">
        <v>3172.4</v>
      </c>
      <c r="AU42" s="34">
        <v>1797.4</v>
      </c>
      <c r="AV42" s="36"/>
      <c r="AW42" s="36"/>
      <c r="AX42" s="34">
        <v>174944.6</v>
      </c>
      <c r="AY42" s="34">
        <v>174757.4</v>
      </c>
      <c r="AZ42" s="58">
        <f t="shared" ref="AZ42:AZ50" si="49">BA42+BB42+BC42+BD42</f>
        <v>210008.2</v>
      </c>
      <c r="BA42" s="51"/>
      <c r="BB42" s="58">
        <v>952</v>
      </c>
      <c r="BC42" s="51"/>
      <c r="BD42" s="58">
        <v>209056.2</v>
      </c>
      <c r="BE42" s="50">
        <f t="shared" ref="BE42:BE50" si="50">BF42+BG42+BH42+BI42</f>
        <v>180996.1</v>
      </c>
      <c r="BF42" s="36"/>
      <c r="BG42" s="36"/>
      <c r="BH42" s="36"/>
      <c r="BI42" s="34">
        <v>180996.1</v>
      </c>
      <c r="BJ42" s="50">
        <f t="shared" ref="BJ42:BJ50" si="51">BK42+BL42+BM42+BN42</f>
        <v>180996.1</v>
      </c>
      <c r="BK42" s="36"/>
      <c r="BL42" s="36"/>
      <c r="BM42" s="36"/>
      <c r="BN42" s="34">
        <v>180996.1</v>
      </c>
      <c r="BO42" s="50">
        <f t="shared" ref="BO42:BO50" si="52">BP42+BQ42+BR42+BS42</f>
        <v>180996.1</v>
      </c>
      <c r="BP42" s="36"/>
      <c r="BQ42" s="36"/>
      <c r="BR42" s="36"/>
      <c r="BS42" s="69">
        <v>180996.1</v>
      </c>
      <c r="BT42" s="35">
        <f t="shared" ref="BT42:BT50" si="53">BU42+BV42+BW42+BX42</f>
        <v>180996.1</v>
      </c>
      <c r="BU42" s="31"/>
      <c r="BV42" s="31"/>
      <c r="BW42" s="31"/>
      <c r="BX42" s="35">
        <v>180996.1</v>
      </c>
      <c r="BY42" s="35">
        <f t="shared" ref="BY42:BY50" si="54">BZ42+CA42+CB42+CC42</f>
        <v>180996.1</v>
      </c>
      <c r="BZ42" s="51"/>
      <c r="CA42" s="51"/>
      <c r="CB42" s="51"/>
      <c r="CC42" s="58">
        <v>180996.1</v>
      </c>
      <c r="CD42" s="9">
        <f t="shared" si="10"/>
        <v>180996.1</v>
      </c>
      <c r="CE42" s="9">
        <f t="shared" si="10"/>
        <v>0</v>
      </c>
      <c r="CF42" s="9">
        <f t="shared" si="10"/>
        <v>0</v>
      </c>
      <c r="CG42" s="9">
        <f t="shared" si="10"/>
        <v>0</v>
      </c>
      <c r="CH42" s="9">
        <f t="shared" si="10"/>
        <v>180996.1</v>
      </c>
    </row>
    <row r="43" spans="2:86" ht="54" x14ac:dyDescent="0.25">
      <c r="B43" s="20" t="s">
        <v>150</v>
      </c>
      <c r="C43" s="27" t="s">
        <v>200</v>
      </c>
      <c r="D43" s="148" t="s">
        <v>350</v>
      </c>
      <c r="E43" s="149"/>
      <c r="F43" s="148"/>
      <c r="G43" s="149"/>
      <c r="H43" s="42" t="s">
        <v>352</v>
      </c>
      <c r="I43" s="42" t="s">
        <v>313</v>
      </c>
      <c r="J43" s="32" t="s">
        <v>242</v>
      </c>
      <c r="K43" s="43" t="s">
        <v>99</v>
      </c>
      <c r="L43" s="50">
        <f t="shared" si="42"/>
        <v>12862.4</v>
      </c>
      <c r="M43" s="50">
        <f t="shared" si="43"/>
        <v>12862.4</v>
      </c>
      <c r="N43" s="31"/>
      <c r="O43" s="31"/>
      <c r="P43" s="31"/>
      <c r="Q43" s="31"/>
      <c r="R43" s="31"/>
      <c r="S43" s="31"/>
      <c r="T43" s="35">
        <v>12862.4</v>
      </c>
      <c r="U43" s="35">
        <v>12862.4</v>
      </c>
      <c r="V43" s="81">
        <f t="shared" si="44"/>
        <v>3560.2</v>
      </c>
      <c r="W43" s="82"/>
      <c r="X43" s="82"/>
      <c r="Y43" s="82"/>
      <c r="Z43" s="81">
        <v>3560.2</v>
      </c>
      <c r="AA43" s="81">
        <f t="shared" si="45"/>
        <v>0</v>
      </c>
      <c r="AB43" s="31"/>
      <c r="AC43" s="31"/>
      <c r="AD43" s="31"/>
      <c r="AE43" s="35">
        <v>0</v>
      </c>
      <c r="AF43" s="35">
        <f t="shared" si="46"/>
        <v>0</v>
      </c>
      <c r="AG43" s="36"/>
      <c r="AH43" s="36"/>
      <c r="AI43" s="36"/>
      <c r="AJ43" s="36"/>
      <c r="AK43" s="9">
        <f t="shared" si="4"/>
        <v>0</v>
      </c>
      <c r="AL43" s="9">
        <f t="shared" si="5"/>
        <v>0</v>
      </c>
      <c r="AM43" s="9">
        <f t="shared" si="6"/>
        <v>0</v>
      </c>
      <c r="AN43" s="36"/>
      <c r="AO43" s="9">
        <f t="shared" si="7"/>
        <v>0</v>
      </c>
      <c r="AP43" s="50">
        <f t="shared" si="47"/>
        <v>12862.4</v>
      </c>
      <c r="AQ43" s="50">
        <f t="shared" si="48"/>
        <v>12862.4</v>
      </c>
      <c r="AR43" s="36"/>
      <c r="AS43" s="36"/>
      <c r="AT43" s="36"/>
      <c r="AU43" s="36"/>
      <c r="AV43" s="36"/>
      <c r="AW43" s="36"/>
      <c r="AX43" s="34">
        <v>12862.4</v>
      </c>
      <c r="AY43" s="34">
        <v>12862.4</v>
      </c>
      <c r="AZ43" s="58">
        <f t="shared" si="49"/>
        <v>3560.2</v>
      </c>
      <c r="BA43" s="51"/>
      <c r="BB43" s="51"/>
      <c r="BC43" s="51"/>
      <c r="BD43" s="58">
        <v>3560.2</v>
      </c>
      <c r="BE43" s="50">
        <f t="shared" si="50"/>
        <v>0</v>
      </c>
      <c r="BF43" s="36"/>
      <c r="BG43" s="36"/>
      <c r="BH43" s="36"/>
      <c r="BI43" s="34">
        <v>0</v>
      </c>
      <c r="BJ43" s="50">
        <f t="shared" si="51"/>
        <v>0</v>
      </c>
      <c r="BK43" s="36"/>
      <c r="BL43" s="36"/>
      <c r="BM43" s="36"/>
      <c r="BN43" s="36"/>
      <c r="BO43" s="50">
        <f t="shared" si="52"/>
        <v>0</v>
      </c>
      <c r="BP43" s="36"/>
      <c r="BQ43" s="36"/>
      <c r="BR43" s="36"/>
      <c r="BS43" s="70"/>
      <c r="BT43" s="35">
        <f t="shared" si="53"/>
        <v>0</v>
      </c>
      <c r="BU43" s="31"/>
      <c r="BV43" s="31"/>
      <c r="BW43" s="31"/>
      <c r="BX43" s="35">
        <v>0</v>
      </c>
      <c r="BY43" s="35">
        <f t="shared" si="54"/>
        <v>0</v>
      </c>
      <c r="BZ43" s="51"/>
      <c r="CA43" s="51"/>
      <c r="CB43" s="51"/>
      <c r="CC43" s="51"/>
      <c r="CD43" s="9">
        <f t="shared" si="10"/>
        <v>0</v>
      </c>
      <c r="CE43" s="9">
        <f t="shared" si="10"/>
        <v>0</v>
      </c>
      <c r="CF43" s="9">
        <f t="shared" si="10"/>
        <v>0</v>
      </c>
      <c r="CG43" s="9">
        <f t="shared" si="10"/>
        <v>0</v>
      </c>
      <c r="CH43" s="9">
        <f t="shared" si="10"/>
        <v>0</v>
      </c>
    </row>
    <row r="44" spans="2:86" ht="54" x14ac:dyDescent="0.25">
      <c r="B44" s="20" t="s">
        <v>151</v>
      </c>
      <c r="C44" s="27" t="s">
        <v>201</v>
      </c>
      <c r="D44" s="148" t="s">
        <v>350</v>
      </c>
      <c r="E44" s="149"/>
      <c r="F44" s="148"/>
      <c r="G44" s="149"/>
      <c r="H44" s="42" t="s">
        <v>352</v>
      </c>
      <c r="I44" s="42" t="s">
        <v>313</v>
      </c>
      <c r="J44" s="32" t="s">
        <v>243</v>
      </c>
      <c r="K44" s="43" t="s">
        <v>99</v>
      </c>
      <c r="L44" s="50">
        <f t="shared" si="42"/>
        <v>0</v>
      </c>
      <c r="M44" s="50">
        <f t="shared" si="43"/>
        <v>0</v>
      </c>
      <c r="N44" s="31"/>
      <c r="O44" s="31"/>
      <c r="P44" s="31"/>
      <c r="Q44" s="31"/>
      <c r="R44" s="31"/>
      <c r="S44" s="31"/>
      <c r="T44" s="31"/>
      <c r="U44" s="31"/>
      <c r="V44" s="81">
        <f t="shared" si="44"/>
        <v>277.7</v>
      </c>
      <c r="W44" s="82"/>
      <c r="X44" s="82"/>
      <c r="Y44" s="82"/>
      <c r="Z44" s="81">
        <v>277.7</v>
      </c>
      <c r="AA44" s="81">
        <f t="shared" si="45"/>
        <v>0</v>
      </c>
      <c r="AB44" s="31"/>
      <c r="AC44" s="31"/>
      <c r="AD44" s="31"/>
      <c r="AE44" s="31"/>
      <c r="AF44" s="35">
        <f t="shared" si="46"/>
        <v>0</v>
      </c>
      <c r="AG44" s="36"/>
      <c r="AH44" s="36"/>
      <c r="AI44" s="36"/>
      <c r="AJ44" s="36"/>
      <c r="AK44" s="9">
        <f t="shared" si="4"/>
        <v>0</v>
      </c>
      <c r="AL44" s="9">
        <f t="shared" si="5"/>
        <v>0</v>
      </c>
      <c r="AM44" s="9">
        <f t="shared" si="6"/>
        <v>0</v>
      </c>
      <c r="AN44" s="36"/>
      <c r="AO44" s="9">
        <f t="shared" si="7"/>
        <v>0</v>
      </c>
      <c r="AP44" s="50">
        <f t="shared" si="47"/>
        <v>0</v>
      </c>
      <c r="AQ44" s="50">
        <f t="shared" si="48"/>
        <v>0</v>
      </c>
      <c r="AR44" s="36"/>
      <c r="AS44" s="36"/>
      <c r="AT44" s="36"/>
      <c r="AU44" s="36"/>
      <c r="AV44" s="36"/>
      <c r="AW44" s="36"/>
      <c r="AX44" s="36"/>
      <c r="AY44" s="36"/>
      <c r="AZ44" s="58">
        <f t="shared" si="49"/>
        <v>277.7</v>
      </c>
      <c r="BA44" s="51"/>
      <c r="BB44" s="51"/>
      <c r="BC44" s="51"/>
      <c r="BD44" s="58">
        <v>277.7</v>
      </c>
      <c r="BE44" s="50">
        <f t="shared" si="50"/>
        <v>0</v>
      </c>
      <c r="BF44" s="36"/>
      <c r="BG44" s="36"/>
      <c r="BH44" s="36"/>
      <c r="BI44" s="36"/>
      <c r="BJ44" s="50">
        <f t="shared" si="51"/>
        <v>0</v>
      </c>
      <c r="BK44" s="36"/>
      <c r="BL44" s="36"/>
      <c r="BM44" s="36"/>
      <c r="BN44" s="36"/>
      <c r="BO44" s="50">
        <f t="shared" si="52"/>
        <v>0</v>
      </c>
      <c r="BP44" s="36"/>
      <c r="BQ44" s="36"/>
      <c r="BR44" s="36"/>
      <c r="BS44" s="70"/>
      <c r="BT44" s="35">
        <f t="shared" si="53"/>
        <v>0</v>
      </c>
      <c r="BU44" s="31"/>
      <c r="BV44" s="31"/>
      <c r="BW44" s="31"/>
      <c r="BX44" s="31"/>
      <c r="BY44" s="35">
        <f t="shared" si="54"/>
        <v>0</v>
      </c>
      <c r="BZ44" s="51"/>
      <c r="CA44" s="51"/>
      <c r="CB44" s="51"/>
      <c r="CC44" s="51"/>
      <c r="CD44" s="9">
        <f t="shared" si="10"/>
        <v>0</v>
      </c>
      <c r="CE44" s="9">
        <f t="shared" si="10"/>
        <v>0</v>
      </c>
      <c r="CF44" s="9">
        <f t="shared" si="10"/>
        <v>0</v>
      </c>
      <c r="CG44" s="9">
        <f t="shared" si="10"/>
        <v>0</v>
      </c>
      <c r="CH44" s="9">
        <f t="shared" si="10"/>
        <v>0</v>
      </c>
    </row>
    <row r="45" spans="2:86" ht="121.5" x14ac:dyDescent="0.25">
      <c r="B45" s="20" t="s">
        <v>152</v>
      </c>
      <c r="C45" s="27" t="s">
        <v>202</v>
      </c>
      <c r="D45" s="148" t="s">
        <v>320</v>
      </c>
      <c r="E45" s="149"/>
      <c r="F45" s="148"/>
      <c r="G45" s="149"/>
      <c r="H45" s="42"/>
      <c r="I45" s="42" t="s">
        <v>314</v>
      </c>
      <c r="J45" s="32" t="s">
        <v>229</v>
      </c>
      <c r="K45" s="43" t="s">
        <v>315</v>
      </c>
      <c r="L45" s="50">
        <f t="shared" si="42"/>
        <v>52355.1</v>
      </c>
      <c r="M45" s="50">
        <f t="shared" si="43"/>
        <v>51679.3</v>
      </c>
      <c r="N45" s="31"/>
      <c r="O45" s="31"/>
      <c r="P45" s="35">
        <v>2743.4</v>
      </c>
      <c r="Q45" s="35">
        <v>2743.4</v>
      </c>
      <c r="R45" s="31"/>
      <c r="S45" s="31"/>
      <c r="T45" s="35">
        <v>49611.7</v>
      </c>
      <c r="U45" s="35">
        <v>48935.9</v>
      </c>
      <c r="V45" s="81">
        <f t="shared" si="44"/>
        <v>59267.199999999997</v>
      </c>
      <c r="W45" s="82"/>
      <c r="X45" s="81">
        <v>1484.1</v>
      </c>
      <c r="Y45" s="82"/>
      <c r="Z45" s="81">
        <v>57783.1</v>
      </c>
      <c r="AA45" s="81">
        <f t="shared" si="45"/>
        <v>52805.3</v>
      </c>
      <c r="AB45" s="31"/>
      <c r="AC45" s="31"/>
      <c r="AD45" s="31"/>
      <c r="AE45" s="35">
        <v>52805.3</v>
      </c>
      <c r="AF45" s="35">
        <f t="shared" si="46"/>
        <v>52805.3</v>
      </c>
      <c r="AG45" s="36"/>
      <c r="AH45" s="36"/>
      <c r="AI45" s="36"/>
      <c r="AJ45" s="34">
        <v>52805.3</v>
      </c>
      <c r="AK45" s="9">
        <f t="shared" si="4"/>
        <v>52805.3</v>
      </c>
      <c r="AL45" s="9">
        <f t="shared" si="5"/>
        <v>0</v>
      </c>
      <c r="AM45" s="9">
        <f t="shared" si="6"/>
        <v>0</v>
      </c>
      <c r="AN45" s="36"/>
      <c r="AO45" s="9">
        <f t="shared" si="7"/>
        <v>52805.3</v>
      </c>
      <c r="AP45" s="50">
        <f t="shared" si="47"/>
        <v>51752.3</v>
      </c>
      <c r="AQ45" s="50">
        <f t="shared" si="48"/>
        <v>51076.5</v>
      </c>
      <c r="AR45" s="36"/>
      <c r="AS45" s="36"/>
      <c r="AT45" s="34">
        <v>2743.4</v>
      </c>
      <c r="AU45" s="34">
        <v>2743.4</v>
      </c>
      <c r="AV45" s="36"/>
      <c r="AW45" s="36"/>
      <c r="AX45" s="34">
        <v>49008.9</v>
      </c>
      <c r="AY45" s="34">
        <v>48333.1</v>
      </c>
      <c r="AZ45" s="58">
        <f t="shared" si="49"/>
        <v>58050.2</v>
      </c>
      <c r="BA45" s="51"/>
      <c r="BB45" s="58">
        <v>1484.1</v>
      </c>
      <c r="BC45" s="51"/>
      <c r="BD45" s="58">
        <v>56566.1</v>
      </c>
      <c r="BE45" s="50">
        <f t="shared" si="50"/>
        <v>52625.3</v>
      </c>
      <c r="BF45" s="36"/>
      <c r="BG45" s="36"/>
      <c r="BH45" s="36"/>
      <c r="BI45" s="34">
        <v>52625.3</v>
      </c>
      <c r="BJ45" s="50">
        <f t="shared" si="51"/>
        <v>52625.3</v>
      </c>
      <c r="BK45" s="36"/>
      <c r="BL45" s="36"/>
      <c r="BM45" s="36"/>
      <c r="BN45" s="34">
        <v>52625.3</v>
      </c>
      <c r="BO45" s="50">
        <f t="shared" si="52"/>
        <v>52625.3</v>
      </c>
      <c r="BP45" s="36"/>
      <c r="BQ45" s="36"/>
      <c r="BR45" s="36"/>
      <c r="BS45" s="69">
        <v>52625.3</v>
      </c>
      <c r="BT45" s="35">
        <f t="shared" si="53"/>
        <v>52625.3</v>
      </c>
      <c r="BU45" s="31"/>
      <c r="BV45" s="31"/>
      <c r="BW45" s="31"/>
      <c r="BX45" s="35">
        <v>52625.3</v>
      </c>
      <c r="BY45" s="35">
        <f t="shared" si="54"/>
        <v>52625.3</v>
      </c>
      <c r="BZ45" s="51"/>
      <c r="CA45" s="51"/>
      <c r="CB45" s="51"/>
      <c r="CC45" s="58">
        <v>52625.3</v>
      </c>
      <c r="CD45" s="9">
        <f t="shared" si="10"/>
        <v>52625.3</v>
      </c>
      <c r="CE45" s="9">
        <f t="shared" si="10"/>
        <v>0</v>
      </c>
      <c r="CF45" s="9">
        <f t="shared" si="10"/>
        <v>0</v>
      </c>
      <c r="CG45" s="9">
        <f t="shared" si="10"/>
        <v>0</v>
      </c>
      <c r="CH45" s="9">
        <f t="shared" si="10"/>
        <v>52625.3</v>
      </c>
    </row>
    <row r="46" spans="2:86" ht="81" x14ac:dyDescent="0.25">
      <c r="B46" s="20" t="s">
        <v>153</v>
      </c>
      <c r="C46" s="27" t="s">
        <v>203</v>
      </c>
      <c r="D46" s="148" t="s">
        <v>354</v>
      </c>
      <c r="E46" s="149"/>
      <c r="F46" s="148"/>
      <c r="G46" s="149"/>
      <c r="H46" s="42"/>
      <c r="I46" s="42" t="s">
        <v>353</v>
      </c>
      <c r="J46" s="32" t="s">
        <v>235</v>
      </c>
      <c r="K46" s="43" t="s">
        <v>336</v>
      </c>
      <c r="L46" s="50">
        <f t="shared" si="42"/>
        <v>770.8</v>
      </c>
      <c r="M46" s="50">
        <f t="shared" si="43"/>
        <v>770.8</v>
      </c>
      <c r="N46" s="31"/>
      <c r="O46" s="31"/>
      <c r="P46" s="31"/>
      <c r="Q46" s="31"/>
      <c r="R46" s="31"/>
      <c r="S46" s="31"/>
      <c r="T46" s="35">
        <v>770.8</v>
      </c>
      <c r="U46" s="35">
        <v>770.8</v>
      </c>
      <c r="V46" s="81">
        <f t="shared" si="44"/>
        <v>2400</v>
      </c>
      <c r="W46" s="84"/>
      <c r="X46" s="84"/>
      <c r="Y46" s="84"/>
      <c r="Z46" s="84">
        <v>2400</v>
      </c>
      <c r="AA46" s="84">
        <f t="shared" si="45"/>
        <v>0</v>
      </c>
      <c r="AB46" s="60"/>
      <c r="AC46" s="60"/>
      <c r="AD46" s="60"/>
      <c r="AE46" s="60"/>
      <c r="AF46" s="60">
        <f t="shared" si="46"/>
        <v>0</v>
      </c>
      <c r="AG46" s="61"/>
      <c r="AH46" s="61"/>
      <c r="AI46" s="61"/>
      <c r="AJ46" s="61"/>
      <c r="AK46" s="9">
        <f t="shared" si="4"/>
        <v>0</v>
      </c>
      <c r="AL46" s="9">
        <f t="shared" si="5"/>
        <v>0</v>
      </c>
      <c r="AM46" s="9">
        <f t="shared" si="6"/>
        <v>0</v>
      </c>
      <c r="AN46" s="61"/>
      <c r="AO46" s="9">
        <f t="shared" si="7"/>
        <v>0</v>
      </c>
      <c r="AP46" s="61">
        <f t="shared" si="47"/>
        <v>770.8</v>
      </c>
      <c r="AQ46" s="61">
        <f t="shared" si="48"/>
        <v>770.8</v>
      </c>
      <c r="AR46" s="61"/>
      <c r="AS46" s="61"/>
      <c r="AT46" s="61"/>
      <c r="AU46" s="61"/>
      <c r="AV46" s="61"/>
      <c r="AW46" s="61"/>
      <c r="AX46" s="61">
        <v>770.8</v>
      </c>
      <c r="AY46" s="61">
        <v>770.8</v>
      </c>
      <c r="AZ46" s="61">
        <f t="shared" si="49"/>
        <v>2400</v>
      </c>
      <c r="BA46" s="61"/>
      <c r="BB46" s="61"/>
      <c r="BC46" s="61"/>
      <c r="BD46" s="61">
        <v>2400</v>
      </c>
      <c r="BE46" s="50">
        <f t="shared" si="50"/>
        <v>0</v>
      </c>
      <c r="BF46" s="36"/>
      <c r="BG46" s="36"/>
      <c r="BH46" s="36"/>
      <c r="BI46" s="36"/>
      <c r="BJ46" s="50">
        <f t="shared" si="51"/>
        <v>0</v>
      </c>
      <c r="BK46" s="36"/>
      <c r="BL46" s="36"/>
      <c r="BM46" s="36"/>
      <c r="BN46" s="36"/>
      <c r="BO46" s="50">
        <f t="shared" si="52"/>
        <v>0</v>
      </c>
      <c r="BP46" s="36"/>
      <c r="BQ46" s="36"/>
      <c r="BR46" s="36"/>
      <c r="BS46" s="70"/>
      <c r="BT46" s="60">
        <f t="shared" si="53"/>
        <v>0</v>
      </c>
      <c r="BU46" s="60"/>
      <c r="BV46" s="60"/>
      <c r="BW46" s="60"/>
      <c r="BX46" s="60"/>
      <c r="BY46" s="60">
        <f t="shared" si="54"/>
        <v>0</v>
      </c>
      <c r="BZ46" s="61"/>
      <c r="CA46" s="61"/>
      <c r="CB46" s="61"/>
      <c r="CC46" s="61"/>
      <c r="CD46" s="9">
        <f t="shared" si="10"/>
        <v>0</v>
      </c>
      <c r="CE46" s="9">
        <f t="shared" si="10"/>
        <v>0</v>
      </c>
      <c r="CF46" s="9">
        <f t="shared" si="10"/>
        <v>0</v>
      </c>
      <c r="CG46" s="9">
        <f t="shared" si="10"/>
        <v>0</v>
      </c>
      <c r="CH46" s="9">
        <f t="shared" si="10"/>
        <v>0</v>
      </c>
    </row>
    <row r="47" spans="2:86" ht="108" x14ac:dyDescent="0.25">
      <c r="B47" s="20" t="s">
        <v>154</v>
      </c>
      <c r="C47" s="27" t="s">
        <v>204</v>
      </c>
      <c r="D47" s="148" t="s">
        <v>321</v>
      </c>
      <c r="E47" s="149"/>
      <c r="F47" s="148"/>
      <c r="G47" s="149"/>
      <c r="H47" s="42"/>
      <c r="I47" s="42" t="s">
        <v>316</v>
      </c>
      <c r="J47" s="32" t="s">
        <v>229</v>
      </c>
      <c r="K47" s="43" t="s">
        <v>199</v>
      </c>
      <c r="L47" s="50">
        <f t="shared" si="42"/>
        <v>22290.3</v>
      </c>
      <c r="M47" s="50">
        <f t="shared" si="43"/>
        <v>22090</v>
      </c>
      <c r="N47" s="31"/>
      <c r="O47" s="31"/>
      <c r="P47" s="35">
        <v>748.8</v>
      </c>
      <c r="Q47" s="35">
        <v>748.8</v>
      </c>
      <c r="R47" s="31"/>
      <c r="S47" s="31"/>
      <c r="T47" s="35">
        <v>21541.5</v>
      </c>
      <c r="U47" s="35">
        <v>21341.200000000001</v>
      </c>
      <c r="V47" s="81">
        <f t="shared" si="44"/>
        <v>24089.100000000002</v>
      </c>
      <c r="W47" s="82"/>
      <c r="X47" s="81">
        <v>219.4</v>
      </c>
      <c r="Y47" s="82"/>
      <c r="Z47" s="81">
        <v>23869.7</v>
      </c>
      <c r="AA47" s="81">
        <f t="shared" si="45"/>
        <v>23997.200000000001</v>
      </c>
      <c r="AB47" s="31"/>
      <c r="AC47" s="31"/>
      <c r="AD47" s="31"/>
      <c r="AE47" s="35">
        <v>23997.200000000001</v>
      </c>
      <c r="AF47" s="35">
        <f t="shared" si="46"/>
        <v>23997.200000000001</v>
      </c>
      <c r="AG47" s="36"/>
      <c r="AH47" s="36"/>
      <c r="AI47" s="36"/>
      <c r="AJ47" s="34">
        <v>23997.200000000001</v>
      </c>
      <c r="AK47" s="9">
        <f t="shared" si="4"/>
        <v>23997.200000000001</v>
      </c>
      <c r="AL47" s="9">
        <f t="shared" si="5"/>
        <v>0</v>
      </c>
      <c r="AM47" s="9">
        <f t="shared" si="6"/>
        <v>0</v>
      </c>
      <c r="AN47" s="36"/>
      <c r="AO47" s="9">
        <f t="shared" si="7"/>
        <v>23997.200000000001</v>
      </c>
      <c r="AP47" s="50">
        <f t="shared" si="47"/>
        <v>21580.399999999998</v>
      </c>
      <c r="AQ47" s="50">
        <f t="shared" si="48"/>
        <v>21380.1</v>
      </c>
      <c r="AR47" s="36"/>
      <c r="AS47" s="36"/>
      <c r="AT47" s="34">
        <v>748.8</v>
      </c>
      <c r="AU47" s="34">
        <v>748.8</v>
      </c>
      <c r="AV47" s="36"/>
      <c r="AW47" s="36"/>
      <c r="AX47" s="34">
        <v>20831.599999999999</v>
      </c>
      <c r="AY47" s="34">
        <v>20631.3</v>
      </c>
      <c r="AZ47" s="58">
        <f t="shared" si="49"/>
        <v>23641.5</v>
      </c>
      <c r="BA47" s="51"/>
      <c r="BB47" s="58">
        <v>219.4</v>
      </c>
      <c r="BC47" s="51"/>
      <c r="BD47" s="58">
        <v>23422.1</v>
      </c>
      <c r="BE47" s="50">
        <f t="shared" si="50"/>
        <v>23497.200000000001</v>
      </c>
      <c r="BF47" s="36"/>
      <c r="BG47" s="36"/>
      <c r="BH47" s="36"/>
      <c r="BI47" s="34">
        <v>23497.200000000001</v>
      </c>
      <c r="BJ47" s="50">
        <f t="shared" si="51"/>
        <v>23497.200000000001</v>
      </c>
      <c r="BK47" s="36"/>
      <c r="BL47" s="36"/>
      <c r="BM47" s="36"/>
      <c r="BN47" s="34">
        <v>23497.200000000001</v>
      </c>
      <c r="BO47" s="50">
        <f t="shared" si="52"/>
        <v>23497.200000000001</v>
      </c>
      <c r="BP47" s="36"/>
      <c r="BQ47" s="36"/>
      <c r="BR47" s="36"/>
      <c r="BS47" s="69">
        <v>23497.200000000001</v>
      </c>
      <c r="BT47" s="35">
        <f t="shared" si="53"/>
        <v>23497.200000000001</v>
      </c>
      <c r="BU47" s="31"/>
      <c r="BV47" s="31"/>
      <c r="BW47" s="31"/>
      <c r="BX47" s="35">
        <v>23497.200000000001</v>
      </c>
      <c r="BY47" s="35">
        <f t="shared" si="54"/>
        <v>23497.200000000001</v>
      </c>
      <c r="BZ47" s="51"/>
      <c r="CA47" s="51"/>
      <c r="CB47" s="51"/>
      <c r="CC47" s="58">
        <v>23497.200000000001</v>
      </c>
      <c r="CD47" s="9">
        <f t="shared" si="10"/>
        <v>23497.200000000001</v>
      </c>
      <c r="CE47" s="9">
        <f t="shared" si="10"/>
        <v>0</v>
      </c>
      <c r="CF47" s="9">
        <f t="shared" si="10"/>
        <v>0</v>
      </c>
      <c r="CG47" s="9">
        <f t="shared" si="10"/>
        <v>0</v>
      </c>
      <c r="CH47" s="9">
        <f t="shared" si="10"/>
        <v>23497.200000000001</v>
      </c>
    </row>
    <row r="48" spans="2:86" ht="391.5" x14ac:dyDescent="0.25">
      <c r="B48" s="20" t="s">
        <v>155</v>
      </c>
      <c r="C48" s="27" t="s">
        <v>205</v>
      </c>
      <c r="D48" s="148"/>
      <c r="E48" s="149"/>
      <c r="F48" s="148"/>
      <c r="G48" s="149"/>
      <c r="H48" s="42"/>
      <c r="I48" s="42" t="s">
        <v>359</v>
      </c>
      <c r="J48" s="32" t="s">
        <v>229</v>
      </c>
      <c r="K48" s="43" t="s">
        <v>317</v>
      </c>
      <c r="L48" s="50">
        <f t="shared" si="42"/>
        <v>1676.1999999999998</v>
      </c>
      <c r="M48" s="50">
        <f t="shared" si="43"/>
        <v>1580.6999999999998</v>
      </c>
      <c r="N48" s="35">
        <v>73.599999999999994</v>
      </c>
      <c r="O48" s="35">
        <v>73.599999999999994</v>
      </c>
      <c r="P48" s="31"/>
      <c r="Q48" s="31"/>
      <c r="R48" s="31"/>
      <c r="S48" s="31"/>
      <c r="T48" s="35">
        <v>1602.6</v>
      </c>
      <c r="U48" s="35">
        <v>1507.1</v>
      </c>
      <c r="V48" s="81">
        <f t="shared" si="44"/>
        <v>1419.7</v>
      </c>
      <c r="W48" s="82"/>
      <c r="X48" s="82">
        <v>12.7</v>
      </c>
      <c r="Y48" s="82"/>
      <c r="Z48" s="81">
        <v>1407</v>
      </c>
      <c r="AA48" s="81">
        <f t="shared" si="45"/>
        <v>1123.3</v>
      </c>
      <c r="AB48" s="31"/>
      <c r="AC48" s="31"/>
      <c r="AD48" s="31"/>
      <c r="AE48" s="35">
        <v>1123.3</v>
      </c>
      <c r="AF48" s="35">
        <f t="shared" si="46"/>
        <v>1123.3</v>
      </c>
      <c r="AG48" s="36"/>
      <c r="AH48" s="36"/>
      <c r="AI48" s="36"/>
      <c r="AJ48" s="34">
        <v>1123.3</v>
      </c>
      <c r="AK48" s="9">
        <f t="shared" si="4"/>
        <v>1123.3</v>
      </c>
      <c r="AL48" s="9">
        <f t="shared" si="5"/>
        <v>0</v>
      </c>
      <c r="AM48" s="9">
        <f t="shared" si="6"/>
        <v>0</v>
      </c>
      <c r="AN48" s="36"/>
      <c r="AO48" s="9">
        <f t="shared" si="7"/>
        <v>1123.3</v>
      </c>
      <c r="AP48" s="50">
        <f t="shared" si="47"/>
        <v>1676.1999999999998</v>
      </c>
      <c r="AQ48" s="50">
        <f t="shared" si="48"/>
        <v>1580.6999999999998</v>
      </c>
      <c r="AR48" s="34">
        <v>73.599999999999994</v>
      </c>
      <c r="AS48" s="34">
        <v>73.599999999999994</v>
      </c>
      <c r="AT48" s="36"/>
      <c r="AU48" s="36"/>
      <c r="AV48" s="36"/>
      <c r="AW48" s="36"/>
      <c r="AX48" s="34">
        <v>1602.6</v>
      </c>
      <c r="AY48" s="34">
        <v>1507.1</v>
      </c>
      <c r="AZ48" s="58">
        <f t="shared" si="49"/>
        <v>1419.7</v>
      </c>
      <c r="BA48" s="51"/>
      <c r="BB48" s="51">
        <v>12.7</v>
      </c>
      <c r="BC48" s="51"/>
      <c r="BD48" s="58">
        <v>1407</v>
      </c>
      <c r="BE48" s="50">
        <f t="shared" si="50"/>
        <v>1123.3</v>
      </c>
      <c r="BF48" s="36"/>
      <c r="BG48" s="36"/>
      <c r="BH48" s="36"/>
      <c r="BI48" s="34">
        <v>1123.3</v>
      </c>
      <c r="BJ48" s="50">
        <f t="shared" si="51"/>
        <v>1123.3</v>
      </c>
      <c r="BK48" s="36"/>
      <c r="BL48" s="36"/>
      <c r="BM48" s="36"/>
      <c r="BN48" s="34">
        <v>1123.3</v>
      </c>
      <c r="BO48" s="50">
        <f t="shared" si="52"/>
        <v>1123.3</v>
      </c>
      <c r="BP48" s="36"/>
      <c r="BQ48" s="36"/>
      <c r="BR48" s="36"/>
      <c r="BS48" s="69">
        <v>1123.3</v>
      </c>
      <c r="BT48" s="35">
        <f t="shared" si="53"/>
        <v>1123.3</v>
      </c>
      <c r="BU48" s="31"/>
      <c r="BV48" s="31"/>
      <c r="BW48" s="31"/>
      <c r="BX48" s="35">
        <v>1123.3</v>
      </c>
      <c r="BY48" s="35">
        <f t="shared" si="54"/>
        <v>1123.3</v>
      </c>
      <c r="BZ48" s="51"/>
      <c r="CA48" s="51"/>
      <c r="CB48" s="51"/>
      <c r="CC48" s="58">
        <v>1123.3</v>
      </c>
      <c r="CD48" s="9">
        <f t="shared" si="10"/>
        <v>1123.3</v>
      </c>
      <c r="CE48" s="9">
        <f t="shared" si="10"/>
        <v>0</v>
      </c>
      <c r="CF48" s="9">
        <f t="shared" si="10"/>
        <v>0</v>
      </c>
      <c r="CG48" s="9">
        <f t="shared" si="10"/>
        <v>0</v>
      </c>
      <c r="CH48" s="9">
        <f t="shared" si="10"/>
        <v>1123.3</v>
      </c>
    </row>
    <row r="49" spans="2:86" ht="94.5" x14ac:dyDescent="0.25">
      <c r="B49" s="20" t="s">
        <v>156</v>
      </c>
      <c r="C49" s="27" t="s">
        <v>206</v>
      </c>
      <c r="D49" s="148"/>
      <c r="E49" s="149"/>
      <c r="F49" s="148"/>
      <c r="G49" s="149"/>
      <c r="H49" s="42"/>
      <c r="I49" s="42" t="s">
        <v>355</v>
      </c>
      <c r="J49" s="32" t="s">
        <v>244</v>
      </c>
      <c r="K49" s="43" t="s">
        <v>317</v>
      </c>
      <c r="L49" s="50">
        <f t="shared" si="42"/>
        <v>10866.1</v>
      </c>
      <c r="M49" s="50">
        <f t="shared" si="43"/>
        <v>10865.1</v>
      </c>
      <c r="N49" s="31"/>
      <c r="O49" s="31"/>
      <c r="P49" s="31"/>
      <c r="Q49" s="31"/>
      <c r="R49" s="31"/>
      <c r="S49" s="31"/>
      <c r="T49" s="35">
        <v>10866.1</v>
      </c>
      <c r="U49" s="35">
        <v>10865.1</v>
      </c>
      <c r="V49" s="81">
        <f t="shared" si="44"/>
        <v>6816</v>
      </c>
      <c r="W49" s="82"/>
      <c r="X49" s="82"/>
      <c r="Y49" s="82"/>
      <c r="Z49" s="81">
        <v>6816</v>
      </c>
      <c r="AA49" s="81">
        <f t="shared" si="45"/>
        <v>12280.4</v>
      </c>
      <c r="AB49" s="31"/>
      <c r="AC49" s="31"/>
      <c r="AD49" s="31"/>
      <c r="AE49" s="35">
        <v>12280.4</v>
      </c>
      <c r="AF49" s="35">
        <f t="shared" si="46"/>
        <v>12280.7</v>
      </c>
      <c r="AG49" s="36"/>
      <c r="AH49" s="36"/>
      <c r="AI49" s="36"/>
      <c r="AJ49" s="34">
        <v>12280.7</v>
      </c>
      <c r="AK49" s="9">
        <f t="shared" si="4"/>
        <v>12280.7</v>
      </c>
      <c r="AL49" s="9">
        <f t="shared" si="5"/>
        <v>0</v>
      </c>
      <c r="AM49" s="9">
        <f t="shared" si="6"/>
        <v>0</v>
      </c>
      <c r="AN49" s="36"/>
      <c r="AO49" s="9">
        <f t="shared" si="7"/>
        <v>12280.7</v>
      </c>
      <c r="AP49" s="50">
        <f t="shared" si="47"/>
        <v>10866.1</v>
      </c>
      <c r="AQ49" s="50">
        <f t="shared" si="48"/>
        <v>10865.1</v>
      </c>
      <c r="AR49" s="36"/>
      <c r="AS49" s="36"/>
      <c r="AT49" s="36"/>
      <c r="AU49" s="36"/>
      <c r="AV49" s="36"/>
      <c r="AW49" s="36"/>
      <c r="AX49" s="34">
        <v>10866.1</v>
      </c>
      <c r="AY49" s="34">
        <v>10865.1</v>
      </c>
      <c r="AZ49" s="58">
        <f t="shared" si="49"/>
        <v>6816</v>
      </c>
      <c r="BA49" s="51"/>
      <c r="BB49" s="51"/>
      <c r="BC49" s="51"/>
      <c r="BD49" s="58">
        <v>6816</v>
      </c>
      <c r="BE49" s="50">
        <f t="shared" si="50"/>
        <v>12280.4</v>
      </c>
      <c r="BF49" s="36"/>
      <c r="BG49" s="36"/>
      <c r="BH49" s="36"/>
      <c r="BI49" s="34">
        <v>12280.4</v>
      </c>
      <c r="BJ49" s="50">
        <f t="shared" si="51"/>
        <v>12280.7</v>
      </c>
      <c r="BK49" s="36"/>
      <c r="BL49" s="36"/>
      <c r="BM49" s="36"/>
      <c r="BN49" s="34">
        <v>12280.7</v>
      </c>
      <c r="BO49" s="50">
        <f t="shared" si="52"/>
        <v>12280.7</v>
      </c>
      <c r="BP49" s="36"/>
      <c r="BQ49" s="36"/>
      <c r="BR49" s="36"/>
      <c r="BS49" s="69">
        <v>12280.7</v>
      </c>
      <c r="BT49" s="35">
        <f t="shared" si="53"/>
        <v>12280.4</v>
      </c>
      <c r="BU49" s="31"/>
      <c r="BV49" s="31"/>
      <c r="BW49" s="31"/>
      <c r="BX49" s="35">
        <v>12280.4</v>
      </c>
      <c r="BY49" s="35">
        <f t="shared" si="54"/>
        <v>12280.7</v>
      </c>
      <c r="BZ49" s="51"/>
      <c r="CA49" s="51"/>
      <c r="CB49" s="51"/>
      <c r="CC49" s="58">
        <v>12280.7</v>
      </c>
      <c r="CD49" s="9">
        <f t="shared" si="10"/>
        <v>12280.7</v>
      </c>
      <c r="CE49" s="9">
        <f t="shared" si="10"/>
        <v>0</v>
      </c>
      <c r="CF49" s="9">
        <f t="shared" si="10"/>
        <v>0</v>
      </c>
      <c r="CG49" s="9">
        <f t="shared" si="10"/>
        <v>0</v>
      </c>
      <c r="CH49" s="9">
        <f t="shared" si="10"/>
        <v>12280.7</v>
      </c>
    </row>
    <row r="50" spans="2:86" ht="94.5" x14ac:dyDescent="0.25">
      <c r="B50" s="20" t="s">
        <v>157</v>
      </c>
      <c r="C50" s="27" t="s">
        <v>207</v>
      </c>
      <c r="D50" s="148" t="s">
        <v>322</v>
      </c>
      <c r="E50" s="149"/>
      <c r="F50" s="148"/>
      <c r="G50" s="149"/>
      <c r="H50" s="42" t="s">
        <v>318</v>
      </c>
      <c r="I50" s="42" t="s">
        <v>319</v>
      </c>
      <c r="J50" s="32" t="s">
        <v>245</v>
      </c>
      <c r="K50" s="43" t="s">
        <v>91</v>
      </c>
      <c r="L50" s="50">
        <f t="shared" si="42"/>
        <v>1407.6</v>
      </c>
      <c r="M50" s="50">
        <f t="shared" si="43"/>
        <v>1407.6</v>
      </c>
      <c r="N50" s="31"/>
      <c r="O50" s="31"/>
      <c r="P50" s="31"/>
      <c r="Q50" s="31"/>
      <c r="R50" s="31"/>
      <c r="S50" s="31"/>
      <c r="T50" s="35">
        <v>1407.6</v>
      </c>
      <c r="U50" s="35">
        <v>1407.6</v>
      </c>
      <c r="V50" s="81">
        <f t="shared" si="44"/>
        <v>2008.7</v>
      </c>
      <c r="W50" s="82"/>
      <c r="X50" s="82"/>
      <c r="Y50" s="82"/>
      <c r="Z50" s="81">
        <v>2008.7</v>
      </c>
      <c r="AA50" s="81">
        <f t="shared" si="45"/>
        <v>2363.4</v>
      </c>
      <c r="AB50" s="31"/>
      <c r="AC50" s="31"/>
      <c r="AD50" s="31"/>
      <c r="AE50" s="35">
        <v>2363.4</v>
      </c>
      <c r="AF50" s="35">
        <f t="shared" si="46"/>
        <v>2363.4</v>
      </c>
      <c r="AG50" s="36"/>
      <c r="AH50" s="36"/>
      <c r="AI50" s="36"/>
      <c r="AJ50" s="34">
        <v>2363.4</v>
      </c>
      <c r="AK50" s="9">
        <f t="shared" si="4"/>
        <v>2363.4</v>
      </c>
      <c r="AL50" s="9">
        <f t="shared" si="5"/>
        <v>0</v>
      </c>
      <c r="AM50" s="9">
        <f t="shared" si="6"/>
        <v>0</v>
      </c>
      <c r="AN50" s="36"/>
      <c r="AO50" s="9">
        <f t="shared" si="7"/>
        <v>2363.4</v>
      </c>
      <c r="AP50" s="50">
        <f t="shared" si="47"/>
        <v>1407.6</v>
      </c>
      <c r="AQ50" s="50">
        <f t="shared" si="48"/>
        <v>1407.6</v>
      </c>
      <c r="AR50" s="36"/>
      <c r="AS50" s="36"/>
      <c r="AT50" s="36"/>
      <c r="AU50" s="36"/>
      <c r="AV50" s="36"/>
      <c r="AW50" s="36"/>
      <c r="AX50" s="34">
        <v>1407.6</v>
      </c>
      <c r="AY50" s="34">
        <v>1407.6</v>
      </c>
      <c r="AZ50" s="58">
        <f t="shared" si="49"/>
        <v>2008.7</v>
      </c>
      <c r="BA50" s="51"/>
      <c r="BB50" s="51"/>
      <c r="BC50" s="51"/>
      <c r="BD50" s="58">
        <v>2008.7</v>
      </c>
      <c r="BE50" s="50">
        <f t="shared" si="50"/>
        <v>2363.4</v>
      </c>
      <c r="BF50" s="36"/>
      <c r="BG50" s="36"/>
      <c r="BH50" s="36"/>
      <c r="BI50" s="34">
        <v>2363.4</v>
      </c>
      <c r="BJ50" s="50">
        <f t="shared" si="51"/>
        <v>2363.4</v>
      </c>
      <c r="BK50" s="36"/>
      <c r="BL50" s="36"/>
      <c r="BM50" s="36"/>
      <c r="BN50" s="34">
        <v>2363.4</v>
      </c>
      <c r="BO50" s="50">
        <f t="shared" si="52"/>
        <v>2363.4</v>
      </c>
      <c r="BP50" s="36"/>
      <c r="BQ50" s="36"/>
      <c r="BR50" s="36"/>
      <c r="BS50" s="69">
        <v>2363.4</v>
      </c>
      <c r="BT50" s="35">
        <f t="shared" si="53"/>
        <v>2363.4</v>
      </c>
      <c r="BU50" s="31"/>
      <c r="BV50" s="31"/>
      <c r="BW50" s="31"/>
      <c r="BX50" s="35">
        <v>2363.4</v>
      </c>
      <c r="BY50" s="35">
        <f t="shared" si="54"/>
        <v>2363.4</v>
      </c>
      <c r="BZ50" s="51"/>
      <c r="CA50" s="51"/>
      <c r="CB50" s="51"/>
      <c r="CC50" s="58">
        <v>2363.4</v>
      </c>
      <c r="CD50" s="9">
        <f t="shared" si="10"/>
        <v>2363.4</v>
      </c>
      <c r="CE50" s="9">
        <f t="shared" si="10"/>
        <v>0</v>
      </c>
      <c r="CF50" s="9">
        <f t="shared" si="10"/>
        <v>0</v>
      </c>
      <c r="CG50" s="9">
        <f t="shared" si="10"/>
        <v>0</v>
      </c>
      <c r="CH50" s="9">
        <f t="shared" si="10"/>
        <v>2363.4</v>
      </c>
    </row>
    <row r="51" spans="2:86" ht="54" x14ac:dyDescent="0.25">
      <c r="B51" s="20" t="s">
        <v>96</v>
      </c>
      <c r="C51" s="27" t="s">
        <v>97</v>
      </c>
      <c r="D51" s="148"/>
      <c r="E51" s="149"/>
      <c r="F51" s="148"/>
      <c r="G51" s="149"/>
      <c r="H51" s="42"/>
      <c r="I51" s="42"/>
      <c r="J51" s="32" t="s">
        <v>89</v>
      </c>
      <c r="K51" s="43"/>
      <c r="L51" s="34">
        <f>L52+L54</f>
        <v>30699.1</v>
      </c>
      <c r="M51" s="55">
        <f t="shared" ref="M51:BS51" si="55">M52+M54</f>
        <v>29948.7</v>
      </c>
      <c r="N51" s="55">
        <f t="shared" si="55"/>
        <v>0</v>
      </c>
      <c r="O51" s="55">
        <f t="shared" si="55"/>
        <v>0</v>
      </c>
      <c r="P51" s="55">
        <f t="shared" si="55"/>
        <v>887.4</v>
      </c>
      <c r="Q51" s="55">
        <f t="shared" si="55"/>
        <v>887.4</v>
      </c>
      <c r="R51" s="55">
        <f t="shared" si="55"/>
        <v>0</v>
      </c>
      <c r="S51" s="55">
        <f t="shared" si="55"/>
        <v>0</v>
      </c>
      <c r="T51" s="55">
        <f t="shared" si="55"/>
        <v>29811.699999999997</v>
      </c>
      <c r="U51" s="55">
        <f t="shared" si="55"/>
        <v>29061.300000000003</v>
      </c>
      <c r="V51" s="83">
        <f t="shared" si="55"/>
        <v>28790.3</v>
      </c>
      <c r="W51" s="83">
        <f t="shared" si="55"/>
        <v>3249.3</v>
      </c>
      <c r="X51" s="83">
        <f t="shared" si="55"/>
        <v>1152.8</v>
      </c>
      <c r="Y51" s="83">
        <f t="shared" si="55"/>
        <v>0</v>
      </c>
      <c r="Z51" s="83">
        <f t="shared" si="55"/>
        <v>24388.199999999997</v>
      </c>
      <c r="AA51" s="83">
        <f t="shared" si="55"/>
        <v>33413.9</v>
      </c>
      <c r="AB51" s="55">
        <f t="shared" si="55"/>
        <v>0</v>
      </c>
      <c r="AC51" s="55">
        <f t="shared" si="55"/>
        <v>0</v>
      </c>
      <c r="AD51" s="55">
        <f t="shared" si="55"/>
        <v>0</v>
      </c>
      <c r="AE51" s="55">
        <f t="shared" si="55"/>
        <v>33413.9</v>
      </c>
      <c r="AF51" s="55">
        <f t="shared" si="55"/>
        <v>33413.9</v>
      </c>
      <c r="AG51" s="55">
        <f t="shared" si="55"/>
        <v>0</v>
      </c>
      <c r="AH51" s="55">
        <f t="shared" si="55"/>
        <v>0</v>
      </c>
      <c r="AI51" s="55">
        <f t="shared" si="55"/>
        <v>0</v>
      </c>
      <c r="AJ51" s="55">
        <f t="shared" si="55"/>
        <v>33413.9</v>
      </c>
      <c r="AK51" s="9">
        <f t="shared" si="4"/>
        <v>33413.9</v>
      </c>
      <c r="AL51" s="9">
        <f t="shared" si="5"/>
        <v>0</v>
      </c>
      <c r="AM51" s="9">
        <f t="shared" si="6"/>
        <v>0</v>
      </c>
      <c r="AN51" s="55">
        <f t="shared" si="55"/>
        <v>0</v>
      </c>
      <c r="AO51" s="9">
        <f t="shared" si="7"/>
        <v>33413.9</v>
      </c>
      <c r="AP51" s="55">
        <f t="shared" si="55"/>
        <v>30619.399999999998</v>
      </c>
      <c r="AQ51" s="55">
        <f t="shared" si="55"/>
        <v>29869</v>
      </c>
      <c r="AR51" s="55">
        <f t="shared" si="55"/>
        <v>0</v>
      </c>
      <c r="AS51" s="55">
        <f t="shared" si="55"/>
        <v>0</v>
      </c>
      <c r="AT51" s="55">
        <f t="shared" si="55"/>
        <v>887.4</v>
      </c>
      <c r="AU51" s="55">
        <f t="shared" si="55"/>
        <v>887.4</v>
      </c>
      <c r="AV51" s="55">
        <f t="shared" si="55"/>
        <v>0</v>
      </c>
      <c r="AW51" s="55">
        <f t="shared" si="55"/>
        <v>0</v>
      </c>
      <c r="AX51" s="55">
        <f t="shared" si="55"/>
        <v>29732</v>
      </c>
      <c r="AY51" s="55">
        <f t="shared" si="55"/>
        <v>28981.599999999999</v>
      </c>
      <c r="AZ51" s="58">
        <f t="shared" si="55"/>
        <v>28655</v>
      </c>
      <c r="BA51" s="58">
        <f t="shared" si="55"/>
        <v>3249.3</v>
      </c>
      <c r="BB51" s="58">
        <f t="shared" si="55"/>
        <v>1152.8</v>
      </c>
      <c r="BC51" s="58">
        <f t="shared" si="55"/>
        <v>0</v>
      </c>
      <c r="BD51" s="58">
        <f t="shared" si="55"/>
        <v>24252.899999999998</v>
      </c>
      <c r="BE51" s="55">
        <f t="shared" si="55"/>
        <v>33269.9</v>
      </c>
      <c r="BF51" s="55">
        <f t="shared" si="55"/>
        <v>0</v>
      </c>
      <c r="BG51" s="55">
        <f t="shared" si="55"/>
        <v>0</v>
      </c>
      <c r="BH51" s="55">
        <f t="shared" si="55"/>
        <v>0</v>
      </c>
      <c r="BI51" s="55">
        <f t="shared" si="55"/>
        <v>33269.9</v>
      </c>
      <c r="BJ51" s="55">
        <f t="shared" si="55"/>
        <v>33269.9</v>
      </c>
      <c r="BK51" s="55">
        <f t="shared" si="55"/>
        <v>0</v>
      </c>
      <c r="BL51" s="55">
        <f t="shared" si="55"/>
        <v>0</v>
      </c>
      <c r="BM51" s="55">
        <f t="shared" si="55"/>
        <v>0</v>
      </c>
      <c r="BN51" s="55">
        <f t="shared" si="55"/>
        <v>33269.9</v>
      </c>
      <c r="BO51" s="55">
        <f t="shared" si="55"/>
        <v>33269.9</v>
      </c>
      <c r="BP51" s="55">
        <f t="shared" si="55"/>
        <v>0</v>
      </c>
      <c r="BQ51" s="55">
        <f t="shared" si="55"/>
        <v>0</v>
      </c>
      <c r="BR51" s="55">
        <f t="shared" si="55"/>
        <v>0</v>
      </c>
      <c r="BS51" s="69">
        <f t="shared" si="55"/>
        <v>33269.9</v>
      </c>
      <c r="BT51" s="58">
        <f t="shared" ref="BT51:CB51" si="56">BT52+BT54</f>
        <v>33269.9</v>
      </c>
      <c r="BU51" s="58">
        <f t="shared" si="56"/>
        <v>0</v>
      </c>
      <c r="BV51" s="58">
        <f t="shared" si="56"/>
        <v>0</v>
      </c>
      <c r="BW51" s="58">
        <f t="shared" si="56"/>
        <v>0</v>
      </c>
      <c r="BX51" s="58">
        <f t="shared" si="56"/>
        <v>33269.9</v>
      </c>
      <c r="BY51" s="58">
        <f t="shared" si="56"/>
        <v>33269.9</v>
      </c>
      <c r="BZ51" s="58">
        <f t="shared" si="56"/>
        <v>0</v>
      </c>
      <c r="CA51" s="58">
        <f t="shared" si="56"/>
        <v>0</v>
      </c>
      <c r="CB51" s="58">
        <f t="shared" si="56"/>
        <v>0</v>
      </c>
      <c r="CC51" s="58">
        <f>CC52+CC54</f>
        <v>33269.9</v>
      </c>
      <c r="CD51" s="9">
        <f t="shared" si="10"/>
        <v>33269.9</v>
      </c>
      <c r="CE51" s="9">
        <f t="shared" si="10"/>
        <v>0</v>
      </c>
      <c r="CF51" s="9">
        <f t="shared" si="10"/>
        <v>0</v>
      </c>
      <c r="CG51" s="9">
        <f t="shared" si="10"/>
        <v>0</v>
      </c>
      <c r="CH51" s="9">
        <f t="shared" si="10"/>
        <v>33269.9</v>
      </c>
    </row>
    <row r="52" spans="2:86" ht="27" x14ac:dyDescent="0.25">
      <c r="B52" s="20" t="s">
        <v>98</v>
      </c>
      <c r="C52" s="27" t="s">
        <v>99</v>
      </c>
      <c r="D52" s="148"/>
      <c r="E52" s="149"/>
      <c r="F52" s="148"/>
      <c r="G52" s="149"/>
      <c r="H52" s="42"/>
      <c r="I52" s="42"/>
      <c r="J52" s="32" t="s">
        <v>89</v>
      </c>
      <c r="K52" s="43"/>
      <c r="L52" s="34">
        <f>L53</f>
        <v>7452.7999999999993</v>
      </c>
      <c r="M52" s="50">
        <f t="shared" ref="M52:BY52" si="57">M53</f>
        <v>7384.5</v>
      </c>
      <c r="N52" s="50">
        <f t="shared" si="57"/>
        <v>0</v>
      </c>
      <c r="O52" s="50">
        <f t="shared" si="57"/>
        <v>0</v>
      </c>
      <c r="P52" s="50">
        <f t="shared" si="57"/>
        <v>887.4</v>
      </c>
      <c r="Q52" s="50">
        <f t="shared" si="57"/>
        <v>887.4</v>
      </c>
      <c r="R52" s="50">
        <f t="shared" si="57"/>
        <v>0</v>
      </c>
      <c r="S52" s="50">
        <f t="shared" si="57"/>
        <v>0</v>
      </c>
      <c r="T52" s="50">
        <f t="shared" si="57"/>
        <v>6565.4</v>
      </c>
      <c r="U52" s="50">
        <f t="shared" si="57"/>
        <v>6497.1</v>
      </c>
      <c r="V52" s="83">
        <f t="shared" si="57"/>
        <v>6404.8</v>
      </c>
      <c r="W52" s="83">
        <f t="shared" si="57"/>
        <v>0</v>
      </c>
      <c r="X52" s="83">
        <f t="shared" si="57"/>
        <v>69.7</v>
      </c>
      <c r="Y52" s="83">
        <f t="shared" si="57"/>
        <v>0</v>
      </c>
      <c r="Z52" s="83">
        <f t="shared" si="57"/>
        <v>6335.1</v>
      </c>
      <c r="AA52" s="83">
        <f t="shared" si="57"/>
        <v>6041</v>
      </c>
      <c r="AB52" s="58">
        <f t="shared" si="57"/>
        <v>0</v>
      </c>
      <c r="AC52" s="58">
        <f t="shared" si="57"/>
        <v>0</v>
      </c>
      <c r="AD52" s="58">
        <f t="shared" si="57"/>
        <v>0</v>
      </c>
      <c r="AE52" s="58">
        <f t="shared" si="57"/>
        <v>6041</v>
      </c>
      <c r="AF52" s="58">
        <f t="shared" si="57"/>
        <v>6041</v>
      </c>
      <c r="AG52" s="58">
        <f t="shared" si="57"/>
        <v>0</v>
      </c>
      <c r="AH52" s="58">
        <f t="shared" si="57"/>
        <v>0</v>
      </c>
      <c r="AI52" s="58">
        <f t="shared" si="57"/>
        <v>0</v>
      </c>
      <c r="AJ52" s="58">
        <f t="shared" si="57"/>
        <v>6041</v>
      </c>
      <c r="AK52" s="9">
        <f t="shared" si="4"/>
        <v>6041</v>
      </c>
      <c r="AL52" s="9">
        <f t="shared" si="5"/>
        <v>0</v>
      </c>
      <c r="AM52" s="9">
        <f t="shared" si="6"/>
        <v>0</v>
      </c>
      <c r="AN52" s="58">
        <f t="shared" si="57"/>
        <v>0</v>
      </c>
      <c r="AO52" s="9">
        <f t="shared" si="7"/>
        <v>6041</v>
      </c>
      <c r="AP52" s="58">
        <f t="shared" si="57"/>
        <v>7373.0999999999995</v>
      </c>
      <c r="AQ52" s="58">
        <f t="shared" si="57"/>
        <v>7304.7999999999993</v>
      </c>
      <c r="AR52" s="58">
        <f t="shared" si="57"/>
        <v>0</v>
      </c>
      <c r="AS52" s="58">
        <f t="shared" si="57"/>
        <v>0</v>
      </c>
      <c r="AT52" s="58">
        <f t="shared" si="57"/>
        <v>887.4</v>
      </c>
      <c r="AU52" s="58">
        <f t="shared" si="57"/>
        <v>887.4</v>
      </c>
      <c r="AV52" s="58">
        <f t="shared" si="57"/>
        <v>0</v>
      </c>
      <c r="AW52" s="58">
        <f t="shared" si="57"/>
        <v>0</v>
      </c>
      <c r="AX52" s="58">
        <f t="shared" si="57"/>
        <v>6485.7</v>
      </c>
      <c r="AY52" s="58">
        <f t="shared" si="57"/>
        <v>6417.4</v>
      </c>
      <c r="AZ52" s="58">
        <f t="shared" si="57"/>
        <v>6269.5</v>
      </c>
      <c r="BA52" s="58">
        <f t="shared" si="57"/>
        <v>0</v>
      </c>
      <c r="BB52" s="58">
        <f t="shared" si="57"/>
        <v>69.7</v>
      </c>
      <c r="BC52" s="58">
        <f t="shared" si="57"/>
        <v>0</v>
      </c>
      <c r="BD52" s="58">
        <f t="shared" si="57"/>
        <v>6199.8</v>
      </c>
      <c r="BE52" s="50">
        <f t="shared" si="57"/>
        <v>5897</v>
      </c>
      <c r="BF52" s="50">
        <f t="shared" si="57"/>
        <v>0</v>
      </c>
      <c r="BG52" s="50">
        <f t="shared" si="57"/>
        <v>0</v>
      </c>
      <c r="BH52" s="50">
        <f t="shared" si="57"/>
        <v>0</v>
      </c>
      <c r="BI52" s="50">
        <f t="shared" si="57"/>
        <v>5897</v>
      </c>
      <c r="BJ52" s="50">
        <f t="shared" si="57"/>
        <v>5897</v>
      </c>
      <c r="BK52" s="50">
        <f t="shared" si="57"/>
        <v>0</v>
      </c>
      <c r="BL52" s="50">
        <f t="shared" si="57"/>
        <v>0</v>
      </c>
      <c r="BM52" s="50">
        <f t="shared" si="57"/>
        <v>0</v>
      </c>
      <c r="BN52" s="50">
        <f t="shared" si="57"/>
        <v>5897</v>
      </c>
      <c r="BO52" s="50">
        <f t="shared" si="57"/>
        <v>5897</v>
      </c>
      <c r="BP52" s="50">
        <f t="shared" si="57"/>
        <v>0</v>
      </c>
      <c r="BQ52" s="50">
        <f t="shared" si="57"/>
        <v>0</v>
      </c>
      <c r="BR52" s="50">
        <f t="shared" si="57"/>
        <v>0</v>
      </c>
      <c r="BS52" s="69">
        <f t="shared" si="57"/>
        <v>5897</v>
      </c>
      <c r="BT52" s="58">
        <f t="shared" si="57"/>
        <v>5897</v>
      </c>
      <c r="BU52" s="58">
        <f t="shared" si="57"/>
        <v>0</v>
      </c>
      <c r="BV52" s="58">
        <f t="shared" si="57"/>
        <v>0</v>
      </c>
      <c r="BW52" s="58">
        <f t="shared" si="57"/>
        <v>0</v>
      </c>
      <c r="BX52" s="58">
        <f t="shared" si="57"/>
        <v>5897</v>
      </c>
      <c r="BY52" s="58">
        <f t="shared" si="57"/>
        <v>5897</v>
      </c>
      <c r="BZ52" s="58">
        <f t="shared" ref="BZ52:CC52" si="58">BZ53</f>
        <v>0</v>
      </c>
      <c r="CA52" s="58">
        <f t="shared" si="58"/>
        <v>0</v>
      </c>
      <c r="CB52" s="58">
        <f t="shared" si="58"/>
        <v>0</v>
      </c>
      <c r="CC52" s="58">
        <f t="shared" si="58"/>
        <v>5897</v>
      </c>
      <c r="CD52" s="9">
        <f t="shared" si="10"/>
        <v>5897</v>
      </c>
      <c r="CE52" s="9">
        <f t="shared" si="10"/>
        <v>0</v>
      </c>
      <c r="CF52" s="9">
        <f t="shared" si="10"/>
        <v>0</v>
      </c>
      <c r="CG52" s="9">
        <f t="shared" si="10"/>
        <v>0</v>
      </c>
      <c r="CH52" s="9">
        <f t="shared" si="10"/>
        <v>5897</v>
      </c>
    </row>
    <row r="53" spans="2:86" ht="162" customHeight="1" x14ac:dyDescent="0.25">
      <c r="B53" s="20" t="s">
        <v>158</v>
      </c>
      <c r="C53" s="27" t="s">
        <v>208</v>
      </c>
      <c r="D53" s="148" t="s">
        <v>356</v>
      </c>
      <c r="E53" s="149"/>
      <c r="F53" s="148"/>
      <c r="G53" s="149"/>
      <c r="H53" s="42"/>
      <c r="I53" s="42" t="s">
        <v>323</v>
      </c>
      <c r="J53" s="32" t="s">
        <v>246</v>
      </c>
      <c r="K53" s="43" t="s">
        <v>268</v>
      </c>
      <c r="L53" s="34">
        <f>N53+P53+R53+T53</f>
        <v>7452.7999999999993</v>
      </c>
      <c r="M53" s="50">
        <f>O53+Q53+S53+U53</f>
        <v>7384.5</v>
      </c>
      <c r="N53" s="31"/>
      <c r="O53" s="31"/>
      <c r="P53" s="35">
        <v>887.4</v>
      </c>
      <c r="Q53" s="35">
        <v>887.4</v>
      </c>
      <c r="R53" s="31"/>
      <c r="S53" s="31"/>
      <c r="T53" s="35">
        <v>6565.4</v>
      </c>
      <c r="U53" s="35">
        <v>6497.1</v>
      </c>
      <c r="V53" s="81">
        <f>W53+X53+Y53+Z53</f>
        <v>6404.8</v>
      </c>
      <c r="W53" s="82"/>
      <c r="X53" s="81">
        <v>69.7</v>
      </c>
      <c r="Y53" s="82"/>
      <c r="Z53" s="81">
        <v>6335.1</v>
      </c>
      <c r="AA53" s="81">
        <f>AB53+AC53+AD53+AE53</f>
        <v>6041</v>
      </c>
      <c r="AB53" s="31"/>
      <c r="AC53" s="31"/>
      <c r="AD53" s="31"/>
      <c r="AE53" s="35">
        <v>6041</v>
      </c>
      <c r="AF53" s="35">
        <f>AG53+AH53+AI53+AJ53</f>
        <v>6041</v>
      </c>
      <c r="AG53" s="36"/>
      <c r="AH53" s="36"/>
      <c r="AI53" s="36"/>
      <c r="AJ53" s="34">
        <v>6041</v>
      </c>
      <c r="AK53" s="9">
        <f t="shared" si="4"/>
        <v>6041</v>
      </c>
      <c r="AL53" s="9">
        <f t="shared" si="5"/>
        <v>0</v>
      </c>
      <c r="AM53" s="9">
        <f t="shared" si="6"/>
        <v>0</v>
      </c>
      <c r="AN53" s="36"/>
      <c r="AO53" s="9">
        <f t="shared" si="7"/>
        <v>6041</v>
      </c>
      <c r="AP53" s="34">
        <f>AR53+AT53+AV53+AX53</f>
        <v>7373.0999999999995</v>
      </c>
      <c r="AQ53" s="50">
        <f>AS53+AU53+AW53+AY53</f>
        <v>7304.7999999999993</v>
      </c>
      <c r="AR53" s="36"/>
      <c r="AS53" s="36"/>
      <c r="AT53" s="34">
        <v>887.4</v>
      </c>
      <c r="AU53" s="34">
        <v>887.4</v>
      </c>
      <c r="AV53" s="36"/>
      <c r="AW53" s="36"/>
      <c r="AX53" s="34">
        <v>6485.7</v>
      </c>
      <c r="AY53" s="34">
        <v>6417.4</v>
      </c>
      <c r="AZ53" s="58">
        <f>BA53+BB53+BC53+BD53</f>
        <v>6269.5</v>
      </c>
      <c r="BA53" s="51"/>
      <c r="BB53" s="58">
        <v>69.7</v>
      </c>
      <c r="BC53" s="51"/>
      <c r="BD53" s="58">
        <v>6199.8</v>
      </c>
      <c r="BE53" s="34">
        <f>BF53+BG53+BH53+BI53</f>
        <v>5897</v>
      </c>
      <c r="BF53" s="36"/>
      <c r="BG53" s="36"/>
      <c r="BH53" s="36"/>
      <c r="BI53" s="34">
        <v>5897</v>
      </c>
      <c r="BJ53" s="34">
        <f>BK53+BL53+BM53+BN53</f>
        <v>5897</v>
      </c>
      <c r="BK53" s="36"/>
      <c r="BL53" s="36"/>
      <c r="BM53" s="36"/>
      <c r="BN53" s="34">
        <v>5897</v>
      </c>
      <c r="BO53" s="34">
        <f>BP53+BQ53+BR53+BS53</f>
        <v>5897</v>
      </c>
      <c r="BP53" s="36"/>
      <c r="BQ53" s="36"/>
      <c r="BR53" s="36"/>
      <c r="BS53" s="69">
        <v>5897</v>
      </c>
      <c r="BT53" s="35">
        <f>BU53+BV53+BW53+BX53</f>
        <v>5897</v>
      </c>
      <c r="BU53" s="31"/>
      <c r="BV53" s="31"/>
      <c r="BW53" s="31"/>
      <c r="BX53" s="35">
        <v>5897</v>
      </c>
      <c r="BY53" s="35">
        <f>BZ53+CA53+CB53+CC53</f>
        <v>5897</v>
      </c>
      <c r="BZ53" s="51"/>
      <c r="CA53" s="51"/>
      <c r="CB53" s="51"/>
      <c r="CC53" s="58">
        <v>5897</v>
      </c>
      <c r="CD53" s="9">
        <f t="shared" si="10"/>
        <v>5897</v>
      </c>
      <c r="CE53" s="9">
        <f t="shared" si="10"/>
        <v>0</v>
      </c>
      <c r="CF53" s="9">
        <f t="shared" si="10"/>
        <v>0</v>
      </c>
      <c r="CG53" s="9">
        <f t="shared" si="10"/>
        <v>0</v>
      </c>
      <c r="CH53" s="9">
        <f t="shared" si="10"/>
        <v>5897</v>
      </c>
    </row>
    <row r="54" spans="2:86" ht="40.5" x14ac:dyDescent="0.25">
      <c r="B54" s="20" t="s">
        <v>100</v>
      </c>
      <c r="C54" s="27" t="s">
        <v>101</v>
      </c>
      <c r="D54" s="150"/>
      <c r="E54" s="151"/>
      <c r="F54" s="150"/>
      <c r="G54" s="151"/>
      <c r="H54" s="42"/>
      <c r="I54" s="42"/>
      <c r="J54" s="32" t="s">
        <v>89</v>
      </c>
      <c r="K54" s="43"/>
      <c r="L54" s="34">
        <f>L55</f>
        <v>23246.3</v>
      </c>
      <c r="M54" s="55">
        <f t="shared" ref="M54:BY54" si="59">M55</f>
        <v>22564.2</v>
      </c>
      <c r="N54" s="55">
        <f t="shared" si="59"/>
        <v>0</v>
      </c>
      <c r="O54" s="55">
        <f t="shared" si="59"/>
        <v>0</v>
      </c>
      <c r="P54" s="55">
        <f t="shared" si="59"/>
        <v>0</v>
      </c>
      <c r="Q54" s="55">
        <f t="shared" si="59"/>
        <v>0</v>
      </c>
      <c r="R54" s="55">
        <f t="shared" si="59"/>
        <v>0</v>
      </c>
      <c r="S54" s="55">
        <f t="shared" si="59"/>
        <v>0</v>
      </c>
      <c r="T54" s="55">
        <f t="shared" si="59"/>
        <v>23246.3</v>
      </c>
      <c r="U54" s="55">
        <f t="shared" si="59"/>
        <v>22564.2</v>
      </c>
      <c r="V54" s="83">
        <f t="shared" si="59"/>
        <v>22385.5</v>
      </c>
      <c r="W54" s="83">
        <f t="shared" si="59"/>
        <v>3249.3</v>
      </c>
      <c r="X54" s="83">
        <f t="shared" si="59"/>
        <v>1083.0999999999999</v>
      </c>
      <c r="Y54" s="83">
        <f t="shared" si="59"/>
        <v>0</v>
      </c>
      <c r="Z54" s="83">
        <f t="shared" si="59"/>
        <v>18053.099999999999</v>
      </c>
      <c r="AA54" s="83">
        <f t="shared" si="59"/>
        <v>27372.9</v>
      </c>
      <c r="AB54" s="55">
        <f t="shared" si="59"/>
        <v>0</v>
      </c>
      <c r="AC54" s="55">
        <f t="shared" si="59"/>
        <v>0</v>
      </c>
      <c r="AD54" s="55">
        <f t="shared" si="59"/>
        <v>0</v>
      </c>
      <c r="AE54" s="55">
        <f t="shared" si="59"/>
        <v>27372.9</v>
      </c>
      <c r="AF54" s="55">
        <f t="shared" si="59"/>
        <v>27372.9</v>
      </c>
      <c r="AG54" s="55">
        <f t="shared" si="59"/>
        <v>0</v>
      </c>
      <c r="AH54" s="55">
        <f t="shared" si="59"/>
        <v>0</v>
      </c>
      <c r="AI54" s="55">
        <f t="shared" si="59"/>
        <v>0</v>
      </c>
      <c r="AJ54" s="55">
        <f t="shared" si="59"/>
        <v>27372.9</v>
      </c>
      <c r="AK54" s="9">
        <f t="shared" si="4"/>
        <v>27372.9</v>
      </c>
      <c r="AL54" s="9">
        <f t="shared" si="5"/>
        <v>0</v>
      </c>
      <c r="AM54" s="9">
        <f t="shared" si="6"/>
        <v>0</v>
      </c>
      <c r="AN54" s="55">
        <f t="shared" si="59"/>
        <v>0</v>
      </c>
      <c r="AO54" s="9">
        <f t="shared" si="7"/>
        <v>27372.9</v>
      </c>
      <c r="AP54" s="55">
        <f t="shared" si="59"/>
        <v>23246.3</v>
      </c>
      <c r="AQ54" s="55">
        <f t="shared" si="59"/>
        <v>22564.2</v>
      </c>
      <c r="AR54" s="55">
        <f t="shared" si="59"/>
        <v>0</v>
      </c>
      <c r="AS54" s="55">
        <f t="shared" si="59"/>
        <v>0</v>
      </c>
      <c r="AT54" s="55">
        <f t="shared" si="59"/>
        <v>0</v>
      </c>
      <c r="AU54" s="55">
        <f t="shared" si="59"/>
        <v>0</v>
      </c>
      <c r="AV54" s="55">
        <f t="shared" si="59"/>
        <v>0</v>
      </c>
      <c r="AW54" s="55">
        <f t="shared" si="59"/>
        <v>0</v>
      </c>
      <c r="AX54" s="55">
        <f t="shared" si="59"/>
        <v>23246.3</v>
      </c>
      <c r="AY54" s="55">
        <f t="shared" si="59"/>
        <v>22564.2</v>
      </c>
      <c r="AZ54" s="58">
        <f t="shared" si="59"/>
        <v>22385.5</v>
      </c>
      <c r="BA54" s="58">
        <f t="shared" si="59"/>
        <v>3249.3</v>
      </c>
      <c r="BB54" s="58">
        <f t="shared" si="59"/>
        <v>1083.0999999999999</v>
      </c>
      <c r="BC54" s="58">
        <f t="shared" si="59"/>
        <v>0</v>
      </c>
      <c r="BD54" s="58">
        <f t="shared" si="59"/>
        <v>18053.099999999999</v>
      </c>
      <c r="BE54" s="55">
        <f t="shared" si="59"/>
        <v>27372.9</v>
      </c>
      <c r="BF54" s="55">
        <f t="shared" si="59"/>
        <v>0</v>
      </c>
      <c r="BG54" s="55">
        <f t="shared" si="59"/>
        <v>0</v>
      </c>
      <c r="BH54" s="55">
        <f t="shared" si="59"/>
        <v>0</v>
      </c>
      <c r="BI54" s="55">
        <f t="shared" si="59"/>
        <v>27372.9</v>
      </c>
      <c r="BJ54" s="55">
        <f t="shared" si="59"/>
        <v>27372.9</v>
      </c>
      <c r="BK54" s="55">
        <f t="shared" si="59"/>
        <v>0</v>
      </c>
      <c r="BL54" s="55">
        <f t="shared" si="59"/>
        <v>0</v>
      </c>
      <c r="BM54" s="55">
        <f t="shared" si="59"/>
        <v>0</v>
      </c>
      <c r="BN54" s="55">
        <f t="shared" si="59"/>
        <v>27372.9</v>
      </c>
      <c r="BO54" s="55">
        <f t="shared" si="59"/>
        <v>27372.9</v>
      </c>
      <c r="BP54" s="55">
        <f t="shared" si="59"/>
        <v>0</v>
      </c>
      <c r="BQ54" s="55">
        <f t="shared" si="59"/>
        <v>0</v>
      </c>
      <c r="BR54" s="55">
        <f t="shared" si="59"/>
        <v>0</v>
      </c>
      <c r="BS54" s="69">
        <f t="shared" si="59"/>
        <v>27372.9</v>
      </c>
      <c r="BT54" s="58">
        <f t="shared" si="59"/>
        <v>27372.9</v>
      </c>
      <c r="BU54" s="58">
        <f t="shared" si="59"/>
        <v>0</v>
      </c>
      <c r="BV54" s="58">
        <f t="shared" si="59"/>
        <v>0</v>
      </c>
      <c r="BW54" s="58">
        <f t="shared" si="59"/>
        <v>0</v>
      </c>
      <c r="BX54" s="58">
        <f t="shared" si="59"/>
        <v>27372.9</v>
      </c>
      <c r="BY54" s="58">
        <f t="shared" si="59"/>
        <v>27372.9</v>
      </c>
      <c r="BZ54" s="58">
        <f t="shared" ref="BZ54:CC54" si="60">BZ55</f>
        <v>0</v>
      </c>
      <c r="CA54" s="58">
        <f t="shared" si="60"/>
        <v>0</v>
      </c>
      <c r="CB54" s="58">
        <f t="shared" si="60"/>
        <v>0</v>
      </c>
      <c r="CC54" s="58">
        <f t="shared" si="60"/>
        <v>27372.9</v>
      </c>
      <c r="CD54" s="9">
        <f t="shared" si="10"/>
        <v>27372.9</v>
      </c>
      <c r="CE54" s="9">
        <f t="shared" si="10"/>
        <v>0</v>
      </c>
      <c r="CF54" s="9">
        <f t="shared" si="10"/>
        <v>0</v>
      </c>
      <c r="CG54" s="9">
        <f t="shared" si="10"/>
        <v>0</v>
      </c>
      <c r="CH54" s="9">
        <f t="shared" si="10"/>
        <v>27372.9</v>
      </c>
    </row>
    <row r="55" spans="2:86" ht="148.5" x14ac:dyDescent="0.25">
      <c r="B55" s="20" t="s">
        <v>159</v>
      </c>
      <c r="C55" s="27" t="s">
        <v>209</v>
      </c>
      <c r="D55" s="148" t="s">
        <v>357</v>
      </c>
      <c r="E55" s="149"/>
      <c r="F55" s="148"/>
      <c r="G55" s="149"/>
      <c r="H55" s="42"/>
      <c r="I55" s="42" t="s">
        <v>365</v>
      </c>
      <c r="J55" s="32" t="s">
        <v>246</v>
      </c>
      <c r="K55" s="43" t="s">
        <v>324</v>
      </c>
      <c r="L55" s="34">
        <f>N55+P55+R55+T55</f>
        <v>23246.3</v>
      </c>
      <c r="M55" s="50">
        <f>O55+Q55+S55+U55</f>
        <v>22564.2</v>
      </c>
      <c r="N55" s="31"/>
      <c r="O55" s="31"/>
      <c r="P55" s="31"/>
      <c r="Q55" s="31"/>
      <c r="R55" s="31"/>
      <c r="S55" s="31"/>
      <c r="T55" s="35">
        <v>23246.3</v>
      </c>
      <c r="U55" s="35">
        <v>22564.2</v>
      </c>
      <c r="V55" s="81">
        <f>W55+X55+Y55+Z55</f>
        <v>22385.5</v>
      </c>
      <c r="W55" s="82">
        <v>3249.3</v>
      </c>
      <c r="X55" s="82">
        <v>1083.0999999999999</v>
      </c>
      <c r="Y55" s="82"/>
      <c r="Z55" s="81">
        <v>18053.099999999999</v>
      </c>
      <c r="AA55" s="81">
        <f>AB55+AC55+AD55+AE55</f>
        <v>27372.9</v>
      </c>
      <c r="AB55" s="31"/>
      <c r="AC55" s="31"/>
      <c r="AD55" s="31"/>
      <c r="AE55" s="35">
        <v>27372.9</v>
      </c>
      <c r="AF55" s="35">
        <f>AG55+AH55+AI55+AJ55</f>
        <v>27372.9</v>
      </c>
      <c r="AG55" s="36"/>
      <c r="AH55" s="36"/>
      <c r="AI55" s="36"/>
      <c r="AJ55" s="34">
        <v>27372.9</v>
      </c>
      <c r="AK55" s="9">
        <f t="shared" si="4"/>
        <v>27372.9</v>
      </c>
      <c r="AL55" s="9">
        <f t="shared" si="5"/>
        <v>0</v>
      </c>
      <c r="AM55" s="9">
        <f t="shared" si="6"/>
        <v>0</v>
      </c>
      <c r="AN55" s="36"/>
      <c r="AO55" s="9">
        <f t="shared" si="7"/>
        <v>27372.9</v>
      </c>
      <c r="AP55" s="34">
        <f>AR55+AT55+AV55+AX55</f>
        <v>23246.3</v>
      </c>
      <c r="AQ55" s="50">
        <f>AS55+AU55+AW55+AY55</f>
        <v>22564.2</v>
      </c>
      <c r="AR55" s="36"/>
      <c r="AS55" s="36"/>
      <c r="AT55" s="36"/>
      <c r="AU55" s="36"/>
      <c r="AV55" s="36"/>
      <c r="AW55" s="36"/>
      <c r="AX55" s="34">
        <v>23246.3</v>
      </c>
      <c r="AY55" s="34">
        <v>22564.2</v>
      </c>
      <c r="AZ55" s="58">
        <f>BA55+BB55+BC55+BD55</f>
        <v>22385.5</v>
      </c>
      <c r="BA55" s="51">
        <v>3249.3</v>
      </c>
      <c r="BB55" s="51">
        <v>1083.0999999999999</v>
      </c>
      <c r="BC55" s="51"/>
      <c r="BD55" s="58">
        <v>18053.099999999999</v>
      </c>
      <c r="BE55" s="34">
        <f>BF55+BG55+BH55+BI55</f>
        <v>27372.9</v>
      </c>
      <c r="BF55" s="36"/>
      <c r="BG55" s="36"/>
      <c r="BH55" s="36"/>
      <c r="BI55" s="34">
        <v>27372.9</v>
      </c>
      <c r="BJ55" s="34">
        <f>BK55+BL55+BM55+BN55</f>
        <v>27372.9</v>
      </c>
      <c r="BK55" s="36"/>
      <c r="BL55" s="36"/>
      <c r="BM55" s="36"/>
      <c r="BN55" s="34">
        <v>27372.9</v>
      </c>
      <c r="BO55" s="34">
        <f>BP55+BQ55+BR55+BS55</f>
        <v>27372.9</v>
      </c>
      <c r="BP55" s="36"/>
      <c r="BQ55" s="36"/>
      <c r="BR55" s="36"/>
      <c r="BS55" s="69">
        <v>27372.9</v>
      </c>
      <c r="BT55" s="35">
        <f>BU55+BV55+BW55+BX55</f>
        <v>27372.9</v>
      </c>
      <c r="BU55" s="31"/>
      <c r="BV55" s="31"/>
      <c r="BW55" s="31"/>
      <c r="BX55" s="35">
        <v>27372.9</v>
      </c>
      <c r="BY55" s="35">
        <f>BZ55+CA55+CB55+CC55</f>
        <v>27372.9</v>
      </c>
      <c r="BZ55" s="51"/>
      <c r="CA55" s="51"/>
      <c r="CB55" s="51"/>
      <c r="CC55" s="58">
        <v>27372.9</v>
      </c>
      <c r="CD55" s="9">
        <f t="shared" si="10"/>
        <v>27372.9</v>
      </c>
      <c r="CE55" s="9">
        <f t="shared" si="10"/>
        <v>0</v>
      </c>
      <c r="CF55" s="9">
        <f t="shared" si="10"/>
        <v>0</v>
      </c>
      <c r="CG55" s="9">
        <f t="shared" si="10"/>
        <v>0</v>
      </c>
      <c r="CH55" s="9">
        <f t="shared" si="10"/>
        <v>27372.9</v>
      </c>
    </row>
    <row r="56" spans="2:86" ht="67.5" x14ac:dyDescent="0.25">
      <c r="B56" s="20" t="s">
        <v>102</v>
      </c>
      <c r="C56" s="27" t="s">
        <v>103</v>
      </c>
      <c r="D56" s="148"/>
      <c r="E56" s="149"/>
      <c r="F56" s="148"/>
      <c r="G56" s="149"/>
      <c r="H56" s="42"/>
      <c r="I56" s="42"/>
      <c r="J56" s="32" t="s">
        <v>89</v>
      </c>
      <c r="K56" s="43"/>
      <c r="L56" s="34">
        <f>L57+L60</f>
        <v>159626</v>
      </c>
      <c r="M56" s="55">
        <f t="shared" ref="M56:BS56" si="61">M57+M60</f>
        <v>158195.90000000002</v>
      </c>
      <c r="N56" s="55">
        <f t="shared" si="61"/>
        <v>551</v>
      </c>
      <c r="O56" s="55">
        <f t="shared" si="61"/>
        <v>509.40000000000003</v>
      </c>
      <c r="P56" s="55">
        <f t="shared" si="61"/>
        <v>159075</v>
      </c>
      <c r="Q56" s="55">
        <f t="shared" si="61"/>
        <v>157686.50000000003</v>
      </c>
      <c r="R56" s="55">
        <f t="shared" si="61"/>
        <v>0</v>
      </c>
      <c r="S56" s="55">
        <f t="shared" si="61"/>
        <v>0</v>
      </c>
      <c r="T56" s="55">
        <f t="shared" si="61"/>
        <v>0</v>
      </c>
      <c r="U56" s="55">
        <f t="shared" si="61"/>
        <v>0</v>
      </c>
      <c r="V56" s="83">
        <f t="shared" si="61"/>
        <v>120757.1</v>
      </c>
      <c r="W56" s="83">
        <f t="shared" si="61"/>
        <v>587</v>
      </c>
      <c r="X56" s="83">
        <f t="shared" si="61"/>
        <v>120170.1</v>
      </c>
      <c r="Y56" s="83">
        <f t="shared" si="61"/>
        <v>0</v>
      </c>
      <c r="Z56" s="83">
        <f t="shared" si="61"/>
        <v>0</v>
      </c>
      <c r="AA56" s="83">
        <f t="shared" si="61"/>
        <v>126488</v>
      </c>
      <c r="AB56" s="55">
        <f t="shared" si="61"/>
        <v>558.80000000000007</v>
      </c>
      <c r="AC56" s="55">
        <f t="shared" si="61"/>
        <v>125929.2</v>
      </c>
      <c r="AD56" s="55">
        <f t="shared" si="61"/>
        <v>0</v>
      </c>
      <c r="AE56" s="55">
        <f t="shared" si="61"/>
        <v>0</v>
      </c>
      <c r="AF56" s="55">
        <f t="shared" si="61"/>
        <v>126565.3</v>
      </c>
      <c r="AG56" s="55">
        <f t="shared" si="61"/>
        <v>636.1</v>
      </c>
      <c r="AH56" s="55">
        <f t="shared" si="61"/>
        <v>125929.2</v>
      </c>
      <c r="AI56" s="55">
        <f t="shared" si="61"/>
        <v>0</v>
      </c>
      <c r="AJ56" s="55">
        <f t="shared" si="61"/>
        <v>0</v>
      </c>
      <c r="AK56" s="9">
        <f t="shared" si="4"/>
        <v>126565.3</v>
      </c>
      <c r="AL56" s="9">
        <f t="shared" si="5"/>
        <v>636.1</v>
      </c>
      <c r="AM56" s="9">
        <f t="shared" si="6"/>
        <v>125929.2</v>
      </c>
      <c r="AN56" s="55">
        <f t="shared" si="61"/>
        <v>0</v>
      </c>
      <c r="AO56" s="9">
        <f t="shared" si="7"/>
        <v>0</v>
      </c>
      <c r="AP56" s="55">
        <f t="shared" si="61"/>
        <v>156599.29999999999</v>
      </c>
      <c r="AQ56" s="55">
        <f t="shared" si="61"/>
        <v>155169.20000000001</v>
      </c>
      <c r="AR56" s="55">
        <f t="shared" si="61"/>
        <v>551</v>
      </c>
      <c r="AS56" s="55">
        <f t="shared" si="61"/>
        <v>509.40000000000003</v>
      </c>
      <c r="AT56" s="55">
        <f t="shared" si="61"/>
        <v>156048.29999999999</v>
      </c>
      <c r="AU56" s="55">
        <f t="shared" si="61"/>
        <v>154659.80000000002</v>
      </c>
      <c r="AV56" s="55">
        <f t="shared" si="61"/>
        <v>0</v>
      </c>
      <c r="AW56" s="55">
        <f t="shared" si="61"/>
        <v>0</v>
      </c>
      <c r="AX56" s="55">
        <f t="shared" si="61"/>
        <v>0</v>
      </c>
      <c r="AY56" s="55">
        <f t="shared" si="61"/>
        <v>0</v>
      </c>
      <c r="AZ56" s="58">
        <f t="shared" si="61"/>
        <v>120757.1</v>
      </c>
      <c r="BA56" s="58">
        <f t="shared" si="61"/>
        <v>587</v>
      </c>
      <c r="BB56" s="58">
        <f t="shared" si="61"/>
        <v>120170.1</v>
      </c>
      <c r="BC56" s="58">
        <f t="shared" si="61"/>
        <v>0</v>
      </c>
      <c r="BD56" s="58">
        <f t="shared" si="61"/>
        <v>0</v>
      </c>
      <c r="BE56" s="55">
        <f t="shared" si="61"/>
        <v>126488</v>
      </c>
      <c r="BF56" s="55">
        <f t="shared" si="61"/>
        <v>558.80000000000007</v>
      </c>
      <c r="BG56" s="55">
        <f t="shared" si="61"/>
        <v>125929.2</v>
      </c>
      <c r="BH56" s="55">
        <f t="shared" si="61"/>
        <v>0</v>
      </c>
      <c r="BI56" s="55">
        <f t="shared" si="61"/>
        <v>0</v>
      </c>
      <c r="BJ56" s="55">
        <f t="shared" si="61"/>
        <v>126565.3</v>
      </c>
      <c r="BK56" s="55">
        <f t="shared" si="61"/>
        <v>636.1</v>
      </c>
      <c r="BL56" s="55">
        <f t="shared" si="61"/>
        <v>125929.2</v>
      </c>
      <c r="BM56" s="55">
        <f t="shared" si="61"/>
        <v>0</v>
      </c>
      <c r="BN56" s="55">
        <f t="shared" si="61"/>
        <v>0</v>
      </c>
      <c r="BO56" s="55">
        <f t="shared" si="61"/>
        <v>126565.3</v>
      </c>
      <c r="BP56" s="55">
        <f t="shared" si="61"/>
        <v>636.1</v>
      </c>
      <c r="BQ56" s="55">
        <f t="shared" si="61"/>
        <v>125929.2</v>
      </c>
      <c r="BR56" s="55">
        <f t="shared" si="61"/>
        <v>0</v>
      </c>
      <c r="BS56" s="69">
        <f t="shared" si="61"/>
        <v>0</v>
      </c>
      <c r="BT56" s="58">
        <f t="shared" ref="BT56:CC56" si="62">BT57+BT60</f>
        <v>126488</v>
      </c>
      <c r="BU56" s="58">
        <f t="shared" si="62"/>
        <v>558.80000000000007</v>
      </c>
      <c r="BV56" s="58">
        <f t="shared" si="62"/>
        <v>125929.2</v>
      </c>
      <c r="BW56" s="58">
        <f t="shared" si="62"/>
        <v>0</v>
      </c>
      <c r="BX56" s="58">
        <f t="shared" si="62"/>
        <v>0</v>
      </c>
      <c r="BY56" s="58">
        <f t="shared" si="62"/>
        <v>126565.3</v>
      </c>
      <c r="BZ56" s="58">
        <f t="shared" si="62"/>
        <v>636.1</v>
      </c>
      <c r="CA56" s="58">
        <f t="shared" si="62"/>
        <v>125929.2</v>
      </c>
      <c r="CB56" s="58">
        <f t="shared" si="62"/>
        <v>0</v>
      </c>
      <c r="CC56" s="58">
        <f t="shared" si="62"/>
        <v>0</v>
      </c>
      <c r="CD56" s="9">
        <f t="shared" si="10"/>
        <v>126565.3</v>
      </c>
      <c r="CE56" s="9">
        <f t="shared" si="10"/>
        <v>636.1</v>
      </c>
      <c r="CF56" s="9">
        <f t="shared" si="10"/>
        <v>125929.2</v>
      </c>
      <c r="CG56" s="9">
        <f t="shared" si="10"/>
        <v>0</v>
      </c>
      <c r="CH56" s="9">
        <f t="shared" si="10"/>
        <v>0</v>
      </c>
    </row>
    <row r="57" spans="2:86" x14ac:dyDescent="0.25">
      <c r="B57" s="20" t="s">
        <v>104</v>
      </c>
      <c r="C57" s="27" t="s">
        <v>105</v>
      </c>
      <c r="D57" s="148"/>
      <c r="E57" s="149"/>
      <c r="F57" s="148"/>
      <c r="G57" s="149"/>
      <c r="H57" s="42"/>
      <c r="I57" s="42"/>
      <c r="J57" s="32" t="s">
        <v>89</v>
      </c>
      <c r="K57" s="43"/>
      <c r="L57" s="34">
        <f>L58+L59</f>
        <v>551</v>
      </c>
      <c r="M57" s="50">
        <f t="shared" ref="M57:BS57" si="63">M58+M59</f>
        <v>509.40000000000003</v>
      </c>
      <c r="N57" s="50">
        <f t="shared" si="63"/>
        <v>551</v>
      </c>
      <c r="O57" s="50">
        <f t="shared" si="63"/>
        <v>509.40000000000003</v>
      </c>
      <c r="P57" s="50">
        <f t="shared" si="63"/>
        <v>0</v>
      </c>
      <c r="Q57" s="50">
        <f t="shared" si="63"/>
        <v>0</v>
      </c>
      <c r="R57" s="50">
        <f t="shared" si="63"/>
        <v>0</v>
      </c>
      <c r="S57" s="50">
        <f t="shared" si="63"/>
        <v>0</v>
      </c>
      <c r="T57" s="50">
        <f t="shared" si="63"/>
        <v>0</v>
      </c>
      <c r="U57" s="50">
        <f t="shared" si="63"/>
        <v>0</v>
      </c>
      <c r="V57" s="83">
        <f t="shared" si="63"/>
        <v>587</v>
      </c>
      <c r="W57" s="83">
        <f t="shared" si="63"/>
        <v>587</v>
      </c>
      <c r="X57" s="83">
        <f t="shared" si="63"/>
        <v>0</v>
      </c>
      <c r="Y57" s="83">
        <f t="shared" si="63"/>
        <v>0</v>
      </c>
      <c r="Z57" s="83">
        <f t="shared" si="63"/>
        <v>0</v>
      </c>
      <c r="AA57" s="83">
        <f t="shared" si="63"/>
        <v>558.80000000000007</v>
      </c>
      <c r="AB57" s="50">
        <f t="shared" si="63"/>
        <v>558.80000000000007</v>
      </c>
      <c r="AC57" s="50">
        <f t="shared" si="63"/>
        <v>0</v>
      </c>
      <c r="AD57" s="50">
        <f t="shared" si="63"/>
        <v>0</v>
      </c>
      <c r="AE57" s="50">
        <f t="shared" si="63"/>
        <v>0</v>
      </c>
      <c r="AF57" s="50">
        <f t="shared" si="63"/>
        <v>636.1</v>
      </c>
      <c r="AG57" s="50">
        <f t="shared" si="63"/>
        <v>636.1</v>
      </c>
      <c r="AH57" s="50">
        <f t="shared" si="63"/>
        <v>0</v>
      </c>
      <c r="AI57" s="50">
        <f t="shared" si="63"/>
        <v>0</v>
      </c>
      <c r="AJ57" s="50">
        <f t="shared" si="63"/>
        <v>0</v>
      </c>
      <c r="AK57" s="9">
        <f t="shared" si="4"/>
        <v>636.1</v>
      </c>
      <c r="AL57" s="9">
        <f t="shared" si="5"/>
        <v>636.1</v>
      </c>
      <c r="AM57" s="9">
        <f t="shared" si="6"/>
        <v>0</v>
      </c>
      <c r="AN57" s="50">
        <f t="shared" si="63"/>
        <v>0</v>
      </c>
      <c r="AO57" s="9">
        <f t="shared" si="7"/>
        <v>0</v>
      </c>
      <c r="AP57" s="50">
        <f t="shared" si="63"/>
        <v>551</v>
      </c>
      <c r="AQ57" s="50">
        <f t="shared" si="63"/>
        <v>509.40000000000003</v>
      </c>
      <c r="AR57" s="50">
        <f t="shared" si="63"/>
        <v>551</v>
      </c>
      <c r="AS57" s="50">
        <f t="shared" si="63"/>
        <v>509.40000000000003</v>
      </c>
      <c r="AT57" s="50">
        <f t="shared" si="63"/>
        <v>0</v>
      </c>
      <c r="AU57" s="50">
        <f t="shared" si="63"/>
        <v>0</v>
      </c>
      <c r="AV57" s="50">
        <f t="shared" si="63"/>
        <v>0</v>
      </c>
      <c r="AW57" s="50">
        <f t="shared" si="63"/>
        <v>0</v>
      </c>
      <c r="AX57" s="50">
        <f t="shared" si="63"/>
        <v>0</v>
      </c>
      <c r="AY57" s="50">
        <f t="shared" si="63"/>
        <v>0</v>
      </c>
      <c r="AZ57" s="58">
        <f t="shared" si="63"/>
        <v>587</v>
      </c>
      <c r="BA57" s="58">
        <f t="shared" si="63"/>
        <v>587</v>
      </c>
      <c r="BB57" s="58">
        <f t="shared" si="63"/>
        <v>0</v>
      </c>
      <c r="BC57" s="58">
        <f t="shared" si="63"/>
        <v>0</v>
      </c>
      <c r="BD57" s="58">
        <f t="shared" si="63"/>
        <v>0</v>
      </c>
      <c r="BE57" s="50">
        <f t="shared" si="63"/>
        <v>558.80000000000007</v>
      </c>
      <c r="BF57" s="50">
        <f t="shared" si="63"/>
        <v>558.80000000000007</v>
      </c>
      <c r="BG57" s="50">
        <f t="shared" si="63"/>
        <v>0</v>
      </c>
      <c r="BH57" s="50">
        <f t="shared" si="63"/>
        <v>0</v>
      </c>
      <c r="BI57" s="50">
        <f t="shared" si="63"/>
        <v>0</v>
      </c>
      <c r="BJ57" s="50">
        <f t="shared" si="63"/>
        <v>636.1</v>
      </c>
      <c r="BK57" s="50">
        <f t="shared" si="63"/>
        <v>636.1</v>
      </c>
      <c r="BL57" s="50">
        <f t="shared" si="63"/>
        <v>0</v>
      </c>
      <c r="BM57" s="50">
        <f t="shared" si="63"/>
        <v>0</v>
      </c>
      <c r="BN57" s="50">
        <f t="shared" si="63"/>
        <v>0</v>
      </c>
      <c r="BO57" s="50">
        <f t="shared" si="63"/>
        <v>636.1</v>
      </c>
      <c r="BP57" s="50">
        <f t="shared" si="63"/>
        <v>636.1</v>
      </c>
      <c r="BQ57" s="50">
        <f t="shared" si="63"/>
        <v>0</v>
      </c>
      <c r="BR57" s="50">
        <f t="shared" si="63"/>
        <v>0</v>
      </c>
      <c r="BS57" s="69">
        <f t="shared" si="63"/>
        <v>0</v>
      </c>
      <c r="BT57" s="58">
        <f t="shared" ref="BT57:CC57" si="64">BT58+BT59</f>
        <v>558.80000000000007</v>
      </c>
      <c r="BU57" s="58">
        <f t="shared" si="64"/>
        <v>558.80000000000007</v>
      </c>
      <c r="BV57" s="58">
        <f t="shared" si="64"/>
        <v>0</v>
      </c>
      <c r="BW57" s="58">
        <f t="shared" si="64"/>
        <v>0</v>
      </c>
      <c r="BX57" s="58">
        <f t="shared" si="64"/>
        <v>0</v>
      </c>
      <c r="BY57" s="58">
        <f t="shared" si="64"/>
        <v>636.1</v>
      </c>
      <c r="BZ57" s="58">
        <f t="shared" si="64"/>
        <v>636.1</v>
      </c>
      <c r="CA57" s="58">
        <f t="shared" si="64"/>
        <v>0</v>
      </c>
      <c r="CB57" s="58">
        <f t="shared" si="64"/>
        <v>0</v>
      </c>
      <c r="CC57" s="58">
        <f t="shared" si="64"/>
        <v>0</v>
      </c>
      <c r="CD57" s="9">
        <f t="shared" si="10"/>
        <v>636.1</v>
      </c>
      <c r="CE57" s="9">
        <f t="shared" si="10"/>
        <v>636.1</v>
      </c>
      <c r="CF57" s="9">
        <f t="shared" si="10"/>
        <v>0</v>
      </c>
      <c r="CG57" s="9">
        <f t="shared" si="10"/>
        <v>0</v>
      </c>
      <c r="CH57" s="9">
        <f t="shared" si="10"/>
        <v>0</v>
      </c>
    </row>
    <row r="58" spans="2:86" ht="108" x14ac:dyDescent="0.25">
      <c r="B58" s="20" t="s">
        <v>160</v>
      </c>
      <c r="C58" s="27" t="s">
        <v>210</v>
      </c>
      <c r="D58" s="148" t="s">
        <v>325</v>
      </c>
      <c r="E58" s="149"/>
      <c r="F58" s="148"/>
      <c r="G58" s="149"/>
      <c r="H58" s="42" t="s">
        <v>326</v>
      </c>
      <c r="I58" s="42" t="s">
        <v>327</v>
      </c>
      <c r="J58" s="32" t="s">
        <v>243</v>
      </c>
      <c r="K58" s="43" t="s">
        <v>328</v>
      </c>
      <c r="L58" s="34">
        <f>N58+P58+R58+T58</f>
        <v>8.6</v>
      </c>
      <c r="M58" s="50">
        <f>O58+Q58+S58+U58</f>
        <v>8.6</v>
      </c>
      <c r="N58" s="35">
        <v>8.6</v>
      </c>
      <c r="O58" s="35">
        <v>8.6</v>
      </c>
      <c r="P58" s="31"/>
      <c r="Q58" s="31"/>
      <c r="R58" s="31"/>
      <c r="S58" s="31"/>
      <c r="T58" s="31"/>
      <c r="U58" s="31"/>
      <c r="V58" s="81">
        <f>W58+X58+Y58+Z58</f>
        <v>9</v>
      </c>
      <c r="W58" s="81">
        <v>9</v>
      </c>
      <c r="X58" s="82"/>
      <c r="Y58" s="82"/>
      <c r="Z58" s="82"/>
      <c r="AA58" s="81">
        <f>AB58+AC58+AD58+AE58</f>
        <v>9.6999999999999993</v>
      </c>
      <c r="AB58" s="35">
        <v>9.6999999999999993</v>
      </c>
      <c r="AC58" s="31"/>
      <c r="AD58" s="31"/>
      <c r="AE58" s="31"/>
      <c r="AF58" s="35">
        <f>AG58+AH58+AI58+AJ58</f>
        <v>75.400000000000006</v>
      </c>
      <c r="AG58" s="34">
        <v>75.400000000000006</v>
      </c>
      <c r="AH58" s="36"/>
      <c r="AI58" s="36"/>
      <c r="AJ58" s="36"/>
      <c r="AK58" s="9">
        <f t="shared" si="4"/>
        <v>75.400000000000006</v>
      </c>
      <c r="AL58" s="9">
        <f t="shared" si="5"/>
        <v>75.400000000000006</v>
      </c>
      <c r="AM58" s="9">
        <f t="shared" si="6"/>
        <v>0</v>
      </c>
      <c r="AN58" s="36"/>
      <c r="AO58" s="9">
        <f t="shared" si="7"/>
        <v>0</v>
      </c>
      <c r="AP58" s="34">
        <f>AR58+AT58+AV58+AX58</f>
        <v>8.6</v>
      </c>
      <c r="AQ58" s="50">
        <f>AS58+AU58+AW58+AY58</f>
        <v>8.6</v>
      </c>
      <c r="AR58" s="34">
        <v>8.6</v>
      </c>
      <c r="AS58" s="34">
        <v>8.6</v>
      </c>
      <c r="AT58" s="36"/>
      <c r="AU58" s="36"/>
      <c r="AV58" s="36"/>
      <c r="AW58" s="36"/>
      <c r="AX58" s="36"/>
      <c r="AY58" s="36"/>
      <c r="AZ58" s="58">
        <f>BA58+BB58+BC58+BD58</f>
        <v>9</v>
      </c>
      <c r="BA58" s="58">
        <v>9</v>
      </c>
      <c r="BB58" s="51"/>
      <c r="BC58" s="51"/>
      <c r="BD58" s="51"/>
      <c r="BE58" s="34">
        <f>BF58+BG58+BH58+BI58</f>
        <v>9.6999999999999993</v>
      </c>
      <c r="BF58" s="34">
        <v>9.6999999999999993</v>
      </c>
      <c r="BG58" s="36"/>
      <c r="BH58" s="36"/>
      <c r="BI58" s="36"/>
      <c r="BJ58" s="34">
        <f>BK58+BL58+BM58+BN58</f>
        <v>75.400000000000006</v>
      </c>
      <c r="BK58" s="34">
        <v>75.400000000000006</v>
      </c>
      <c r="BL58" s="36"/>
      <c r="BM58" s="36"/>
      <c r="BN58" s="36"/>
      <c r="BO58" s="34">
        <f>BP58+BQ58+BR58+BS58</f>
        <v>75.400000000000006</v>
      </c>
      <c r="BP58" s="34">
        <v>75.400000000000006</v>
      </c>
      <c r="BQ58" s="36"/>
      <c r="BR58" s="36"/>
      <c r="BS58" s="70"/>
      <c r="BT58" s="35">
        <f>BU58+BV58+BW58+BX58</f>
        <v>9.6999999999999993</v>
      </c>
      <c r="BU58" s="35">
        <v>9.6999999999999993</v>
      </c>
      <c r="BV58" s="31"/>
      <c r="BW58" s="31"/>
      <c r="BX58" s="31"/>
      <c r="BY58" s="35">
        <f>BZ58+CA58+CB58+CC58</f>
        <v>75.400000000000006</v>
      </c>
      <c r="BZ58" s="58">
        <v>75.400000000000006</v>
      </c>
      <c r="CA58" s="51"/>
      <c r="CB58" s="51"/>
      <c r="CC58" s="51"/>
      <c r="CD58" s="9">
        <f t="shared" si="10"/>
        <v>75.400000000000006</v>
      </c>
      <c r="CE58" s="9">
        <f t="shared" si="10"/>
        <v>75.400000000000006</v>
      </c>
      <c r="CF58" s="9">
        <f t="shared" si="10"/>
        <v>0</v>
      </c>
      <c r="CG58" s="9">
        <f t="shared" si="10"/>
        <v>0</v>
      </c>
      <c r="CH58" s="9">
        <f t="shared" si="10"/>
        <v>0</v>
      </c>
    </row>
    <row r="59" spans="2:86" ht="108" x14ac:dyDescent="0.25">
      <c r="B59" s="20" t="s">
        <v>161</v>
      </c>
      <c r="C59" s="27" t="s">
        <v>211</v>
      </c>
      <c r="D59" s="148" t="s">
        <v>358</v>
      </c>
      <c r="E59" s="149"/>
      <c r="F59" s="148"/>
      <c r="G59" s="149"/>
      <c r="H59" s="42"/>
      <c r="I59" s="42" t="s">
        <v>327</v>
      </c>
      <c r="J59" s="32" t="s">
        <v>243</v>
      </c>
      <c r="K59" s="43" t="s">
        <v>329</v>
      </c>
      <c r="L59" s="50">
        <f>N59+P59+R59+T59</f>
        <v>542.4</v>
      </c>
      <c r="M59" s="50">
        <f>O59+Q59+S59+U59</f>
        <v>500.8</v>
      </c>
      <c r="N59" s="35">
        <v>542.4</v>
      </c>
      <c r="O59" s="35">
        <v>500.8</v>
      </c>
      <c r="P59" s="31"/>
      <c r="Q59" s="31"/>
      <c r="R59" s="31"/>
      <c r="S59" s="31"/>
      <c r="T59" s="31"/>
      <c r="U59" s="31"/>
      <c r="V59" s="81">
        <f>W59+X59+Y59+Z59</f>
        <v>578</v>
      </c>
      <c r="W59" s="81">
        <v>578</v>
      </c>
      <c r="X59" s="82"/>
      <c r="Y59" s="82"/>
      <c r="Z59" s="82"/>
      <c r="AA59" s="81">
        <f>AB59+AC59+AD59+AE59</f>
        <v>549.1</v>
      </c>
      <c r="AB59" s="35">
        <v>549.1</v>
      </c>
      <c r="AC59" s="31"/>
      <c r="AD59" s="31"/>
      <c r="AE59" s="31"/>
      <c r="AF59" s="35">
        <f>AG59+AH59+AI59+AJ59</f>
        <v>560.70000000000005</v>
      </c>
      <c r="AG59" s="34">
        <v>560.70000000000005</v>
      </c>
      <c r="AH59" s="36"/>
      <c r="AI59" s="36"/>
      <c r="AJ59" s="36"/>
      <c r="AK59" s="9">
        <f t="shared" si="4"/>
        <v>560.70000000000005</v>
      </c>
      <c r="AL59" s="9">
        <f t="shared" si="5"/>
        <v>560.70000000000005</v>
      </c>
      <c r="AM59" s="9">
        <f t="shared" si="6"/>
        <v>0</v>
      </c>
      <c r="AN59" s="36"/>
      <c r="AO59" s="9">
        <f t="shared" si="7"/>
        <v>0</v>
      </c>
      <c r="AP59" s="50">
        <f>AR59+AT59+AV59+AX59</f>
        <v>542.4</v>
      </c>
      <c r="AQ59" s="50">
        <f>AS59+AU59+AW59+AY59</f>
        <v>500.8</v>
      </c>
      <c r="AR59" s="34">
        <v>542.4</v>
      </c>
      <c r="AS59" s="34">
        <v>500.8</v>
      </c>
      <c r="AT59" s="36"/>
      <c r="AU59" s="36"/>
      <c r="AV59" s="36"/>
      <c r="AW59" s="36"/>
      <c r="AX59" s="36"/>
      <c r="AY59" s="36"/>
      <c r="AZ59" s="58">
        <f>BA59+BB59+BC59+BD59</f>
        <v>578</v>
      </c>
      <c r="BA59" s="58">
        <v>578</v>
      </c>
      <c r="BB59" s="51"/>
      <c r="BC59" s="51"/>
      <c r="BD59" s="51"/>
      <c r="BE59" s="50">
        <f>BF59+BG59+BH59+BI59</f>
        <v>549.1</v>
      </c>
      <c r="BF59" s="34">
        <v>549.1</v>
      </c>
      <c r="BG59" s="36"/>
      <c r="BH59" s="36"/>
      <c r="BI59" s="36"/>
      <c r="BJ59" s="50">
        <f>BK59+BL59+BM59+BN59</f>
        <v>560.70000000000005</v>
      </c>
      <c r="BK59" s="34">
        <v>560.70000000000005</v>
      </c>
      <c r="BL59" s="36"/>
      <c r="BM59" s="36"/>
      <c r="BN59" s="36"/>
      <c r="BO59" s="50">
        <f>BP59+BQ59+BR59+BS59</f>
        <v>560.70000000000005</v>
      </c>
      <c r="BP59" s="34">
        <v>560.70000000000005</v>
      </c>
      <c r="BQ59" s="36"/>
      <c r="BR59" s="36"/>
      <c r="BS59" s="70"/>
      <c r="BT59" s="35">
        <f>BU59+BV59+BW59+BX59</f>
        <v>549.1</v>
      </c>
      <c r="BU59" s="35">
        <v>549.1</v>
      </c>
      <c r="BV59" s="31"/>
      <c r="BW59" s="31"/>
      <c r="BX59" s="31"/>
      <c r="BY59" s="35">
        <f>BZ59+CA59+CB59+CC59</f>
        <v>560.70000000000005</v>
      </c>
      <c r="BZ59" s="58">
        <v>560.70000000000005</v>
      </c>
      <c r="CA59" s="51"/>
      <c r="CB59" s="51"/>
      <c r="CC59" s="51"/>
      <c r="CD59" s="9">
        <f t="shared" si="10"/>
        <v>560.70000000000005</v>
      </c>
      <c r="CE59" s="9">
        <f t="shared" si="10"/>
        <v>560.70000000000005</v>
      </c>
      <c r="CF59" s="9">
        <f t="shared" si="10"/>
        <v>0</v>
      </c>
      <c r="CG59" s="9">
        <f t="shared" si="10"/>
        <v>0</v>
      </c>
      <c r="CH59" s="9">
        <f t="shared" si="10"/>
        <v>0</v>
      </c>
    </row>
    <row r="60" spans="2:86" x14ac:dyDescent="0.25">
      <c r="B60" s="20" t="s">
        <v>106</v>
      </c>
      <c r="C60" s="27" t="s">
        <v>107</v>
      </c>
      <c r="D60" s="148"/>
      <c r="E60" s="149"/>
      <c r="F60" s="148"/>
      <c r="G60" s="149"/>
      <c r="H60" s="42"/>
      <c r="I60" s="42"/>
      <c r="J60" s="32" t="s">
        <v>89</v>
      </c>
      <c r="K60" s="43"/>
      <c r="L60" s="34">
        <f>SUM(L61:L70)</f>
        <v>159075</v>
      </c>
      <c r="M60" s="50">
        <f t="shared" ref="M60:BS60" si="65">SUM(M61:M70)</f>
        <v>157686.50000000003</v>
      </c>
      <c r="N60" s="50">
        <f t="shared" si="65"/>
        <v>0</v>
      </c>
      <c r="O60" s="50">
        <f t="shared" si="65"/>
        <v>0</v>
      </c>
      <c r="P60" s="50">
        <f t="shared" si="65"/>
        <v>159075</v>
      </c>
      <c r="Q60" s="50">
        <f t="shared" si="65"/>
        <v>157686.50000000003</v>
      </c>
      <c r="R60" s="50">
        <f t="shared" si="65"/>
        <v>0</v>
      </c>
      <c r="S60" s="50">
        <f t="shared" si="65"/>
        <v>0</v>
      </c>
      <c r="T60" s="50">
        <f t="shared" si="65"/>
        <v>0</v>
      </c>
      <c r="U60" s="50">
        <f t="shared" si="65"/>
        <v>0</v>
      </c>
      <c r="V60" s="83">
        <f t="shared" si="65"/>
        <v>120170.1</v>
      </c>
      <c r="W60" s="83">
        <f t="shared" si="65"/>
        <v>0</v>
      </c>
      <c r="X60" s="83">
        <f>SUM(X61:X70)</f>
        <v>120170.1</v>
      </c>
      <c r="Y60" s="83">
        <f t="shared" si="65"/>
        <v>0</v>
      </c>
      <c r="Z60" s="83">
        <f t="shared" si="65"/>
        <v>0</v>
      </c>
      <c r="AA60" s="83">
        <f t="shared" si="65"/>
        <v>125929.2</v>
      </c>
      <c r="AB60" s="50">
        <f t="shared" si="65"/>
        <v>0</v>
      </c>
      <c r="AC60" s="50">
        <f t="shared" si="65"/>
        <v>125929.2</v>
      </c>
      <c r="AD60" s="50">
        <f t="shared" si="65"/>
        <v>0</v>
      </c>
      <c r="AE60" s="50">
        <f t="shared" si="65"/>
        <v>0</v>
      </c>
      <c r="AF60" s="50">
        <f t="shared" si="65"/>
        <v>125929.2</v>
      </c>
      <c r="AG60" s="50">
        <f t="shared" si="65"/>
        <v>0</v>
      </c>
      <c r="AH60" s="50">
        <f t="shared" si="65"/>
        <v>125929.2</v>
      </c>
      <c r="AI60" s="50">
        <f t="shared" si="65"/>
        <v>0</v>
      </c>
      <c r="AJ60" s="50">
        <f t="shared" si="65"/>
        <v>0</v>
      </c>
      <c r="AK60" s="9">
        <f t="shared" si="4"/>
        <v>125929.2</v>
      </c>
      <c r="AL60" s="9">
        <f t="shared" si="5"/>
        <v>0</v>
      </c>
      <c r="AM60" s="9">
        <f t="shared" si="6"/>
        <v>125929.2</v>
      </c>
      <c r="AN60" s="50">
        <f t="shared" si="65"/>
        <v>0</v>
      </c>
      <c r="AO60" s="9">
        <f t="shared" si="7"/>
        <v>0</v>
      </c>
      <c r="AP60" s="50">
        <f t="shared" si="65"/>
        <v>156048.29999999999</v>
      </c>
      <c r="AQ60" s="50">
        <f t="shared" si="65"/>
        <v>154659.80000000002</v>
      </c>
      <c r="AR60" s="50">
        <f t="shared" si="65"/>
        <v>0</v>
      </c>
      <c r="AS60" s="50">
        <f t="shared" si="65"/>
        <v>0</v>
      </c>
      <c r="AT60" s="50">
        <f t="shared" si="65"/>
        <v>156048.29999999999</v>
      </c>
      <c r="AU60" s="50">
        <f t="shared" si="65"/>
        <v>154659.80000000002</v>
      </c>
      <c r="AV60" s="50">
        <f t="shared" si="65"/>
        <v>0</v>
      </c>
      <c r="AW60" s="50">
        <f t="shared" si="65"/>
        <v>0</v>
      </c>
      <c r="AX60" s="50">
        <f t="shared" si="65"/>
        <v>0</v>
      </c>
      <c r="AY60" s="50">
        <f t="shared" si="65"/>
        <v>0</v>
      </c>
      <c r="AZ60" s="58">
        <f t="shared" si="65"/>
        <v>120170.1</v>
      </c>
      <c r="BA60" s="58">
        <f t="shared" si="65"/>
        <v>0</v>
      </c>
      <c r="BB60" s="58">
        <f t="shared" si="65"/>
        <v>120170.1</v>
      </c>
      <c r="BC60" s="58">
        <f t="shared" si="65"/>
        <v>0</v>
      </c>
      <c r="BD60" s="58">
        <f t="shared" si="65"/>
        <v>0</v>
      </c>
      <c r="BE60" s="50">
        <f t="shared" si="65"/>
        <v>125929.2</v>
      </c>
      <c r="BF60" s="50">
        <f t="shared" si="65"/>
        <v>0</v>
      </c>
      <c r="BG60" s="50">
        <f t="shared" si="65"/>
        <v>125929.2</v>
      </c>
      <c r="BH60" s="50">
        <f t="shared" si="65"/>
        <v>0</v>
      </c>
      <c r="BI60" s="50">
        <f t="shared" si="65"/>
        <v>0</v>
      </c>
      <c r="BJ60" s="50">
        <f t="shared" si="65"/>
        <v>125929.2</v>
      </c>
      <c r="BK60" s="50">
        <f t="shared" si="65"/>
        <v>0</v>
      </c>
      <c r="BL60" s="50">
        <f t="shared" si="65"/>
        <v>125929.2</v>
      </c>
      <c r="BM60" s="50">
        <f t="shared" si="65"/>
        <v>0</v>
      </c>
      <c r="BN60" s="50">
        <f t="shared" si="65"/>
        <v>0</v>
      </c>
      <c r="BO60" s="50">
        <f t="shared" si="65"/>
        <v>125929.2</v>
      </c>
      <c r="BP60" s="50">
        <f t="shared" si="65"/>
        <v>0</v>
      </c>
      <c r="BQ60" s="50">
        <v>125929.2</v>
      </c>
      <c r="BR60" s="50">
        <f t="shared" si="65"/>
        <v>0</v>
      </c>
      <c r="BS60" s="69">
        <f t="shared" si="65"/>
        <v>0</v>
      </c>
      <c r="BT60" s="58">
        <f t="shared" ref="BT60:CC60" si="66">SUM(BT61:BT70)</f>
        <v>125929.2</v>
      </c>
      <c r="BU60" s="58">
        <f t="shared" si="66"/>
        <v>0</v>
      </c>
      <c r="BV60" s="58">
        <f t="shared" si="66"/>
        <v>125929.2</v>
      </c>
      <c r="BW60" s="58">
        <f t="shared" si="66"/>
        <v>0</v>
      </c>
      <c r="BX60" s="58">
        <f t="shared" si="66"/>
        <v>0</v>
      </c>
      <c r="BY60" s="58">
        <f t="shared" si="66"/>
        <v>125929.2</v>
      </c>
      <c r="BZ60" s="58">
        <f t="shared" si="66"/>
        <v>0</v>
      </c>
      <c r="CA60" s="58">
        <f t="shared" si="66"/>
        <v>125929.2</v>
      </c>
      <c r="CB60" s="58">
        <f t="shared" si="66"/>
        <v>0</v>
      </c>
      <c r="CC60" s="58">
        <f t="shared" si="66"/>
        <v>0</v>
      </c>
      <c r="CD60" s="9">
        <f t="shared" si="10"/>
        <v>125929.2</v>
      </c>
      <c r="CE60" s="9">
        <f t="shared" si="10"/>
        <v>0</v>
      </c>
      <c r="CF60" s="9">
        <f t="shared" si="10"/>
        <v>125929.2</v>
      </c>
      <c r="CG60" s="9">
        <f t="shared" si="10"/>
        <v>0</v>
      </c>
      <c r="CH60" s="9">
        <f t="shared" si="10"/>
        <v>0</v>
      </c>
    </row>
    <row r="61" spans="2:86" ht="108" x14ac:dyDescent="0.25">
      <c r="B61" s="20" t="s">
        <v>162</v>
      </c>
      <c r="C61" s="27" t="s">
        <v>212</v>
      </c>
      <c r="D61" s="148" t="s">
        <v>325</v>
      </c>
      <c r="E61" s="149"/>
      <c r="F61" s="148"/>
      <c r="G61" s="149"/>
      <c r="H61" s="42"/>
      <c r="I61" s="42" t="s">
        <v>327</v>
      </c>
      <c r="J61" s="32" t="s">
        <v>229</v>
      </c>
      <c r="K61" s="43" t="s">
        <v>330</v>
      </c>
      <c r="L61" s="34">
        <f>P61</f>
        <v>4441.3</v>
      </c>
      <c r="M61" s="50">
        <f>Q61</f>
        <v>4190</v>
      </c>
      <c r="N61" s="31"/>
      <c r="O61" s="31"/>
      <c r="P61" s="35">
        <v>4441.3</v>
      </c>
      <c r="Q61" s="35">
        <v>4190</v>
      </c>
      <c r="R61" s="31"/>
      <c r="S61" s="31"/>
      <c r="T61" s="31"/>
      <c r="U61" s="31"/>
      <c r="V61" s="81">
        <f>W61+X61</f>
        <v>1716.7</v>
      </c>
      <c r="W61" s="85">
        <v>0</v>
      </c>
      <c r="X61" s="81">
        <v>1716.7</v>
      </c>
      <c r="Y61" s="82"/>
      <c r="Z61" s="82"/>
      <c r="AA61" s="81">
        <f>AC61</f>
        <v>2588.3000000000002</v>
      </c>
      <c r="AB61" s="31"/>
      <c r="AC61" s="35">
        <v>2588.3000000000002</v>
      </c>
      <c r="AD61" s="31"/>
      <c r="AE61" s="31"/>
      <c r="AF61" s="35">
        <f>AH61</f>
        <v>2588.3000000000002</v>
      </c>
      <c r="AG61" s="36"/>
      <c r="AH61" s="34">
        <v>2588.3000000000002</v>
      </c>
      <c r="AI61" s="36"/>
      <c r="AJ61" s="36"/>
      <c r="AK61" s="9">
        <f t="shared" si="4"/>
        <v>2588.3000000000002</v>
      </c>
      <c r="AL61" s="9">
        <f t="shared" si="5"/>
        <v>0</v>
      </c>
      <c r="AM61" s="9">
        <f t="shared" si="6"/>
        <v>2588.3000000000002</v>
      </c>
      <c r="AN61" s="36"/>
      <c r="AO61" s="9">
        <f t="shared" si="7"/>
        <v>0</v>
      </c>
      <c r="AP61" s="34">
        <f>AT61</f>
        <v>4441.3</v>
      </c>
      <c r="AQ61" s="50">
        <f>AU61</f>
        <v>4190</v>
      </c>
      <c r="AR61" s="36"/>
      <c r="AS61" s="36"/>
      <c r="AT61" s="34">
        <v>4441.3</v>
      </c>
      <c r="AU61" s="34">
        <v>4190</v>
      </c>
      <c r="AV61" s="36"/>
      <c r="AW61" s="36"/>
      <c r="AX61" s="36"/>
      <c r="AY61" s="36"/>
      <c r="AZ61" s="58">
        <f>BA61+BB61</f>
        <v>1716.7</v>
      </c>
      <c r="BA61" s="110">
        <v>0</v>
      </c>
      <c r="BB61" s="58">
        <v>1716.7</v>
      </c>
      <c r="BC61" s="51"/>
      <c r="BD61" s="51"/>
      <c r="BE61" s="34">
        <f>BG61</f>
        <v>2588.3000000000002</v>
      </c>
      <c r="BF61" s="36"/>
      <c r="BG61" s="34">
        <v>2588.3000000000002</v>
      </c>
      <c r="BH61" s="36"/>
      <c r="BI61" s="36"/>
      <c r="BJ61" s="34">
        <f>BL61</f>
        <v>2588.3000000000002</v>
      </c>
      <c r="BK61" s="36"/>
      <c r="BL61" s="34">
        <v>2588.3000000000002</v>
      </c>
      <c r="BM61" s="36"/>
      <c r="BN61" s="36"/>
      <c r="BO61" s="34">
        <f>BQ61</f>
        <v>2588.3000000000002</v>
      </c>
      <c r="BP61" s="36"/>
      <c r="BQ61" s="34">
        <v>2588.3000000000002</v>
      </c>
      <c r="BR61" s="36"/>
      <c r="BS61" s="70"/>
      <c r="BT61" s="35">
        <f>BV61</f>
        <v>2588.3000000000002</v>
      </c>
      <c r="BU61" s="31"/>
      <c r="BV61" s="35">
        <v>2588.3000000000002</v>
      </c>
      <c r="BW61" s="31"/>
      <c r="BX61" s="31"/>
      <c r="BY61" s="35">
        <f>CA61</f>
        <v>2588.3000000000002</v>
      </c>
      <c r="BZ61" s="51"/>
      <c r="CA61" s="58">
        <v>2588.3000000000002</v>
      </c>
      <c r="CB61" s="51"/>
      <c r="CC61" s="51"/>
      <c r="CD61" s="9">
        <f t="shared" si="10"/>
        <v>2588.3000000000002</v>
      </c>
      <c r="CE61" s="9">
        <f t="shared" si="10"/>
        <v>0</v>
      </c>
      <c r="CF61" s="9">
        <f t="shared" si="10"/>
        <v>2588.3000000000002</v>
      </c>
      <c r="CG61" s="9">
        <f t="shared" si="10"/>
        <v>0</v>
      </c>
      <c r="CH61" s="9">
        <f t="shared" si="10"/>
        <v>0</v>
      </c>
    </row>
    <row r="62" spans="2:86" ht="108" x14ac:dyDescent="0.25">
      <c r="B62" s="20" t="s">
        <v>163</v>
      </c>
      <c r="C62" s="27" t="s">
        <v>213</v>
      </c>
      <c r="D62" s="148" t="s">
        <v>325</v>
      </c>
      <c r="E62" s="149"/>
      <c r="F62" s="148"/>
      <c r="G62" s="149"/>
      <c r="H62" s="42"/>
      <c r="I62" s="42" t="s">
        <v>327</v>
      </c>
      <c r="J62" s="32" t="s">
        <v>229</v>
      </c>
      <c r="K62" s="43" t="s">
        <v>330</v>
      </c>
      <c r="L62" s="50">
        <f t="shared" ref="L62:L70" si="67">P62</f>
        <v>8344.4</v>
      </c>
      <c r="M62" s="35">
        <v>8241.2000000000007</v>
      </c>
      <c r="N62" s="31"/>
      <c r="O62" s="31"/>
      <c r="P62" s="35">
        <v>8344.4</v>
      </c>
      <c r="Q62" s="35">
        <v>8241.2000000000007</v>
      </c>
      <c r="R62" s="31"/>
      <c r="S62" s="31"/>
      <c r="T62" s="31"/>
      <c r="U62" s="31"/>
      <c r="V62" s="81">
        <f t="shared" ref="V62:V70" si="68">X62</f>
        <v>3708.1</v>
      </c>
      <c r="W62" s="82"/>
      <c r="X62" s="81">
        <v>3708.1</v>
      </c>
      <c r="Y62" s="82"/>
      <c r="Z62" s="82"/>
      <c r="AA62" s="81">
        <f t="shared" ref="AA62:AA70" si="69">AC62</f>
        <v>3860.1</v>
      </c>
      <c r="AB62" s="31"/>
      <c r="AC62" s="35">
        <v>3860.1</v>
      </c>
      <c r="AD62" s="31"/>
      <c r="AE62" s="31"/>
      <c r="AF62" s="35">
        <f t="shared" ref="AF62:AF70" si="70">AH62</f>
        <v>3860.1</v>
      </c>
      <c r="AG62" s="36"/>
      <c r="AH62" s="34">
        <v>3860.1</v>
      </c>
      <c r="AI62" s="36"/>
      <c r="AJ62" s="36"/>
      <c r="AK62" s="9">
        <f t="shared" si="4"/>
        <v>3860.1</v>
      </c>
      <c r="AL62" s="9">
        <f t="shared" si="5"/>
        <v>0</v>
      </c>
      <c r="AM62" s="9">
        <f t="shared" si="6"/>
        <v>3860.1</v>
      </c>
      <c r="AN62" s="36"/>
      <c r="AO62" s="9">
        <f t="shared" si="7"/>
        <v>0</v>
      </c>
      <c r="AP62" s="50">
        <f t="shared" ref="AP62:AQ70" si="71">AT62</f>
        <v>8344.4</v>
      </c>
      <c r="AQ62" s="50">
        <f t="shared" si="71"/>
        <v>8241.2000000000007</v>
      </c>
      <c r="AR62" s="36"/>
      <c r="AS62" s="36"/>
      <c r="AT62" s="34">
        <v>8344.4</v>
      </c>
      <c r="AU62" s="34">
        <v>8241.2000000000007</v>
      </c>
      <c r="AV62" s="36"/>
      <c r="AW62" s="36"/>
      <c r="AX62" s="36"/>
      <c r="AY62" s="36"/>
      <c r="AZ62" s="58">
        <f t="shared" ref="AZ62:AZ70" si="72">BB62</f>
        <v>3708.1</v>
      </c>
      <c r="BA62" s="51"/>
      <c r="BB62" s="58">
        <v>3708.1</v>
      </c>
      <c r="BC62" s="51"/>
      <c r="BD62" s="51"/>
      <c r="BE62" s="50">
        <f t="shared" ref="BE62:BE70" si="73">BG62</f>
        <v>3860.1</v>
      </c>
      <c r="BF62" s="36"/>
      <c r="BG62" s="34">
        <v>3860.1</v>
      </c>
      <c r="BH62" s="36"/>
      <c r="BI62" s="36"/>
      <c r="BJ62" s="50">
        <f t="shared" ref="BJ62:BJ70" si="74">BL62</f>
        <v>3860.1</v>
      </c>
      <c r="BK62" s="36"/>
      <c r="BL62" s="34">
        <v>3860.1</v>
      </c>
      <c r="BM62" s="36"/>
      <c r="BN62" s="36"/>
      <c r="BO62" s="50">
        <f t="shared" ref="BO62:BO70" si="75">BQ62</f>
        <v>3860.1</v>
      </c>
      <c r="BP62" s="36"/>
      <c r="BQ62" s="34">
        <v>3860.1</v>
      </c>
      <c r="BR62" s="36"/>
      <c r="BS62" s="70"/>
      <c r="BT62" s="35">
        <f t="shared" ref="BT62:BT70" si="76">BV62</f>
        <v>3860.1</v>
      </c>
      <c r="BU62" s="31"/>
      <c r="BV62" s="35">
        <v>3860.1</v>
      </c>
      <c r="BW62" s="31"/>
      <c r="BX62" s="31"/>
      <c r="BY62" s="35">
        <f t="shared" ref="BY62:BY70" si="77">CA62</f>
        <v>3860.1</v>
      </c>
      <c r="BZ62" s="51"/>
      <c r="CA62" s="58">
        <v>3860.1</v>
      </c>
      <c r="CB62" s="51"/>
      <c r="CC62" s="51"/>
      <c r="CD62" s="9">
        <f t="shared" si="10"/>
        <v>3860.1</v>
      </c>
      <c r="CE62" s="9">
        <f t="shared" si="10"/>
        <v>0</v>
      </c>
      <c r="CF62" s="9">
        <f t="shared" si="10"/>
        <v>3860.1</v>
      </c>
      <c r="CG62" s="9">
        <f t="shared" si="10"/>
        <v>0</v>
      </c>
      <c r="CH62" s="9">
        <f t="shared" si="10"/>
        <v>0</v>
      </c>
    </row>
    <row r="63" spans="2:86" ht="108" x14ac:dyDescent="0.25">
      <c r="B63" s="20" t="s">
        <v>164</v>
      </c>
      <c r="C63" s="27" t="s">
        <v>214</v>
      </c>
      <c r="D63" s="148" t="s">
        <v>325</v>
      </c>
      <c r="E63" s="149"/>
      <c r="F63" s="148"/>
      <c r="G63" s="149"/>
      <c r="H63" s="42"/>
      <c r="I63" s="42" t="s">
        <v>327</v>
      </c>
      <c r="J63" s="32" t="s">
        <v>245</v>
      </c>
      <c r="K63" s="43" t="s">
        <v>331</v>
      </c>
      <c r="L63" s="50">
        <f t="shared" si="67"/>
        <v>3007.5</v>
      </c>
      <c r="M63" s="35">
        <v>3007.5</v>
      </c>
      <c r="N63" s="31"/>
      <c r="O63" s="31"/>
      <c r="P63" s="35">
        <v>3007.5</v>
      </c>
      <c r="Q63" s="35">
        <v>3007.5</v>
      </c>
      <c r="R63" s="31"/>
      <c r="S63" s="31"/>
      <c r="T63" s="31"/>
      <c r="U63" s="31"/>
      <c r="V63" s="81">
        <f t="shared" si="68"/>
        <v>0</v>
      </c>
      <c r="W63" s="82"/>
      <c r="X63" s="82"/>
      <c r="Y63" s="82"/>
      <c r="Z63" s="82"/>
      <c r="AA63" s="81">
        <f t="shared" si="69"/>
        <v>0</v>
      </c>
      <c r="AB63" s="31"/>
      <c r="AC63" s="31"/>
      <c r="AD63" s="31"/>
      <c r="AE63" s="31"/>
      <c r="AF63" s="35">
        <f t="shared" si="70"/>
        <v>0</v>
      </c>
      <c r="AG63" s="36"/>
      <c r="AH63" s="36"/>
      <c r="AI63" s="36"/>
      <c r="AJ63" s="36"/>
      <c r="AK63" s="9">
        <f t="shared" si="4"/>
        <v>0</v>
      </c>
      <c r="AL63" s="9">
        <f t="shared" si="5"/>
        <v>0</v>
      </c>
      <c r="AM63" s="9">
        <f t="shared" si="6"/>
        <v>0</v>
      </c>
      <c r="AN63" s="36"/>
      <c r="AO63" s="9">
        <f t="shared" si="7"/>
        <v>0</v>
      </c>
      <c r="AP63" s="50">
        <f t="shared" si="71"/>
        <v>0</v>
      </c>
      <c r="AQ63" s="50">
        <f t="shared" si="71"/>
        <v>0</v>
      </c>
      <c r="AR63" s="36"/>
      <c r="AS63" s="36"/>
      <c r="AT63" s="36"/>
      <c r="AU63" s="36"/>
      <c r="AV63" s="36"/>
      <c r="AW63" s="36"/>
      <c r="AX63" s="36"/>
      <c r="AY63" s="36"/>
      <c r="AZ63" s="58">
        <f t="shared" si="72"/>
        <v>0</v>
      </c>
      <c r="BA63" s="51"/>
      <c r="BB63" s="51"/>
      <c r="BC63" s="51"/>
      <c r="BD63" s="51"/>
      <c r="BE63" s="50">
        <f t="shared" si="73"/>
        <v>0</v>
      </c>
      <c r="BF63" s="36"/>
      <c r="BG63" s="36"/>
      <c r="BH63" s="36"/>
      <c r="BI63" s="36"/>
      <c r="BJ63" s="50">
        <f t="shared" si="74"/>
        <v>0</v>
      </c>
      <c r="BK63" s="36"/>
      <c r="BL63" s="36"/>
      <c r="BM63" s="36"/>
      <c r="BN63" s="36"/>
      <c r="BO63" s="50">
        <f t="shared" si="75"/>
        <v>0</v>
      </c>
      <c r="BP63" s="36"/>
      <c r="BQ63" s="36"/>
      <c r="BR63" s="36"/>
      <c r="BS63" s="70"/>
      <c r="BT63" s="35">
        <f t="shared" si="76"/>
        <v>0</v>
      </c>
      <c r="BU63" s="31"/>
      <c r="BV63" s="31"/>
      <c r="BW63" s="31"/>
      <c r="BX63" s="31"/>
      <c r="BY63" s="35">
        <f t="shared" si="77"/>
        <v>0</v>
      </c>
      <c r="BZ63" s="51"/>
      <c r="CA63" s="51"/>
      <c r="CB63" s="51"/>
      <c r="CC63" s="51"/>
      <c r="CD63" s="9">
        <f t="shared" si="10"/>
        <v>0</v>
      </c>
      <c r="CE63" s="9">
        <f t="shared" si="10"/>
        <v>0</v>
      </c>
      <c r="CF63" s="9">
        <f t="shared" si="10"/>
        <v>0</v>
      </c>
      <c r="CG63" s="9">
        <f t="shared" si="10"/>
        <v>0</v>
      </c>
      <c r="CH63" s="9">
        <f t="shared" si="10"/>
        <v>0</v>
      </c>
    </row>
    <row r="64" spans="2:86" ht="175.5" x14ac:dyDescent="0.25">
      <c r="B64" s="20" t="s">
        <v>165</v>
      </c>
      <c r="C64" s="27" t="s">
        <v>215</v>
      </c>
      <c r="D64" s="148" t="s">
        <v>325</v>
      </c>
      <c r="E64" s="149"/>
      <c r="F64" s="148"/>
      <c r="G64" s="149"/>
      <c r="H64" s="42"/>
      <c r="I64" s="42" t="s">
        <v>327</v>
      </c>
      <c r="J64" s="32" t="s">
        <v>245</v>
      </c>
      <c r="K64" s="43" t="s">
        <v>93</v>
      </c>
      <c r="L64" s="50">
        <f t="shared" si="67"/>
        <v>34862.9</v>
      </c>
      <c r="M64" s="35">
        <v>34862.9</v>
      </c>
      <c r="N64" s="31"/>
      <c r="O64" s="31"/>
      <c r="P64" s="35">
        <v>34862.9</v>
      </c>
      <c r="Q64" s="35">
        <v>34862.9</v>
      </c>
      <c r="R64" s="31"/>
      <c r="S64" s="31"/>
      <c r="T64" s="31"/>
      <c r="U64" s="31"/>
      <c r="V64" s="81">
        <f t="shared" si="68"/>
        <v>0</v>
      </c>
      <c r="W64" s="82"/>
      <c r="X64" s="82"/>
      <c r="Y64" s="82"/>
      <c r="Z64" s="82"/>
      <c r="AA64" s="81">
        <f t="shared" si="69"/>
        <v>0</v>
      </c>
      <c r="AB64" s="31"/>
      <c r="AC64" s="31"/>
      <c r="AD64" s="31"/>
      <c r="AE64" s="31"/>
      <c r="AF64" s="35">
        <f t="shared" si="70"/>
        <v>0</v>
      </c>
      <c r="AG64" s="36"/>
      <c r="AH64" s="36"/>
      <c r="AI64" s="36"/>
      <c r="AJ64" s="36"/>
      <c r="AK64" s="9">
        <f t="shared" si="4"/>
        <v>0</v>
      </c>
      <c r="AL64" s="9">
        <f t="shared" si="5"/>
        <v>0</v>
      </c>
      <c r="AM64" s="9">
        <f t="shared" si="6"/>
        <v>0</v>
      </c>
      <c r="AN64" s="36"/>
      <c r="AO64" s="9">
        <f t="shared" si="7"/>
        <v>0</v>
      </c>
      <c r="AP64" s="50">
        <f t="shared" si="71"/>
        <v>34843.699999999997</v>
      </c>
      <c r="AQ64" s="50">
        <f t="shared" si="71"/>
        <v>34843.699999999997</v>
      </c>
      <c r="AR64" s="36"/>
      <c r="AS64" s="36"/>
      <c r="AT64" s="34">
        <v>34843.699999999997</v>
      </c>
      <c r="AU64" s="34">
        <v>34843.699999999997</v>
      </c>
      <c r="AV64" s="36"/>
      <c r="AW64" s="36"/>
      <c r="AX64" s="36"/>
      <c r="AY64" s="36"/>
      <c r="AZ64" s="58">
        <f t="shared" si="72"/>
        <v>0</v>
      </c>
      <c r="BA64" s="51"/>
      <c r="BB64" s="51"/>
      <c r="BC64" s="51"/>
      <c r="BD64" s="51"/>
      <c r="BE64" s="50">
        <f t="shared" si="73"/>
        <v>0</v>
      </c>
      <c r="BF64" s="36"/>
      <c r="BG64" s="36"/>
      <c r="BH64" s="36"/>
      <c r="BI64" s="36"/>
      <c r="BJ64" s="50">
        <f t="shared" si="74"/>
        <v>0</v>
      </c>
      <c r="BK64" s="36"/>
      <c r="BL64" s="36"/>
      <c r="BM64" s="36"/>
      <c r="BN64" s="36"/>
      <c r="BO64" s="50">
        <f t="shared" si="75"/>
        <v>0</v>
      </c>
      <c r="BP64" s="36"/>
      <c r="BQ64" s="36"/>
      <c r="BR64" s="36"/>
      <c r="BS64" s="70"/>
      <c r="BT64" s="35">
        <f t="shared" si="76"/>
        <v>0</v>
      </c>
      <c r="BU64" s="31"/>
      <c r="BV64" s="31"/>
      <c r="BW64" s="31"/>
      <c r="BX64" s="31"/>
      <c r="BY64" s="35">
        <f t="shared" si="77"/>
        <v>0</v>
      </c>
      <c r="BZ64" s="51"/>
      <c r="CA64" s="51"/>
      <c r="CB64" s="51"/>
      <c r="CC64" s="51"/>
      <c r="CD64" s="9">
        <f t="shared" si="10"/>
        <v>0</v>
      </c>
      <c r="CE64" s="9">
        <f t="shared" si="10"/>
        <v>0</v>
      </c>
      <c r="CF64" s="9">
        <f t="shared" si="10"/>
        <v>0</v>
      </c>
      <c r="CG64" s="9">
        <f t="shared" si="10"/>
        <v>0</v>
      </c>
      <c r="CH64" s="9">
        <f t="shared" si="10"/>
        <v>0</v>
      </c>
    </row>
    <row r="65" spans="2:86" ht="175.5" x14ac:dyDescent="0.25">
      <c r="B65" s="20" t="s">
        <v>166</v>
      </c>
      <c r="C65" s="27" t="s">
        <v>216</v>
      </c>
      <c r="D65" s="148" t="s">
        <v>325</v>
      </c>
      <c r="E65" s="149"/>
      <c r="F65" s="148"/>
      <c r="G65" s="149"/>
      <c r="H65" s="42" t="s">
        <v>332</v>
      </c>
      <c r="I65" s="42" t="s">
        <v>327</v>
      </c>
      <c r="J65" s="32" t="s">
        <v>245</v>
      </c>
      <c r="K65" s="45" t="s">
        <v>257</v>
      </c>
      <c r="L65" s="50">
        <f t="shared" si="67"/>
        <v>149.30000000000001</v>
      </c>
      <c r="M65" s="35">
        <v>149.30000000000001</v>
      </c>
      <c r="N65" s="31"/>
      <c r="O65" s="31"/>
      <c r="P65" s="35">
        <v>149.30000000000001</v>
      </c>
      <c r="Q65" s="35">
        <v>149.30000000000001</v>
      </c>
      <c r="R65" s="31"/>
      <c r="S65" s="31"/>
      <c r="T65" s="31"/>
      <c r="U65" s="31"/>
      <c r="V65" s="81">
        <f t="shared" si="68"/>
        <v>65.8</v>
      </c>
      <c r="W65" s="82"/>
      <c r="X65" s="81">
        <v>65.8</v>
      </c>
      <c r="Y65" s="82"/>
      <c r="Z65" s="82"/>
      <c r="AA65" s="81">
        <f t="shared" si="69"/>
        <v>165.8</v>
      </c>
      <c r="AB65" s="31"/>
      <c r="AC65" s="35">
        <v>165.8</v>
      </c>
      <c r="AD65" s="31"/>
      <c r="AE65" s="31"/>
      <c r="AF65" s="35">
        <f t="shared" si="70"/>
        <v>165.8</v>
      </c>
      <c r="AG65" s="36"/>
      <c r="AH65" s="34">
        <v>165.8</v>
      </c>
      <c r="AI65" s="36"/>
      <c r="AJ65" s="36"/>
      <c r="AK65" s="9">
        <f t="shared" si="4"/>
        <v>165.8</v>
      </c>
      <c r="AL65" s="9">
        <f t="shared" si="5"/>
        <v>0</v>
      </c>
      <c r="AM65" s="9">
        <f t="shared" si="6"/>
        <v>165.8</v>
      </c>
      <c r="AN65" s="36"/>
      <c r="AO65" s="9">
        <f t="shared" si="7"/>
        <v>0</v>
      </c>
      <c r="AP65" s="50">
        <f t="shared" si="71"/>
        <v>149.30000000000001</v>
      </c>
      <c r="AQ65" s="50">
        <f t="shared" si="71"/>
        <v>149.30000000000001</v>
      </c>
      <c r="AR65" s="36"/>
      <c r="AS65" s="36"/>
      <c r="AT65" s="34">
        <v>149.30000000000001</v>
      </c>
      <c r="AU65" s="34">
        <v>149.30000000000001</v>
      </c>
      <c r="AV65" s="36"/>
      <c r="AW65" s="36"/>
      <c r="AX65" s="36"/>
      <c r="AY65" s="36"/>
      <c r="AZ65" s="58">
        <f t="shared" si="72"/>
        <v>65.8</v>
      </c>
      <c r="BA65" s="51"/>
      <c r="BB65" s="58">
        <v>65.8</v>
      </c>
      <c r="BC65" s="51"/>
      <c r="BD65" s="51"/>
      <c r="BE65" s="50">
        <f t="shared" si="73"/>
        <v>165.8</v>
      </c>
      <c r="BF65" s="36"/>
      <c r="BG65" s="34">
        <v>165.8</v>
      </c>
      <c r="BH65" s="36"/>
      <c r="BI65" s="36"/>
      <c r="BJ65" s="50">
        <f t="shared" si="74"/>
        <v>165.8</v>
      </c>
      <c r="BK65" s="36"/>
      <c r="BL65" s="34">
        <v>165.8</v>
      </c>
      <c r="BM65" s="36"/>
      <c r="BN65" s="36"/>
      <c r="BO65" s="50">
        <f t="shared" si="75"/>
        <v>165.8</v>
      </c>
      <c r="BP65" s="36"/>
      <c r="BQ65" s="34">
        <v>165.8</v>
      </c>
      <c r="BR65" s="36"/>
      <c r="BS65" s="70"/>
      <c r="BT65" s="35">
        <f t="shared" si="76"/>
        <v>165.8</v>
      </c>
      <c r="BU65" s="31"/>
      <c r="BV65" s="35">
        <v>165.8</v>
      </c>
      <c r="BW65" s="31"/>
      <c r="BX65" s="31"/>
      <c r="BY65" s="35">
        <f t="shared" si="77"/>
        <v>165.8</v>
      </c>
      <c r="BZ65" s="51"/>
      <c r="CA65" s="58">
        <v>165.8</v>
      </c>
      <c r="CB65" s="51"/>
      <c r="CC65" s="51"/>
      <c r="CD65" s="9">
        <f t="shared" si="10"/>
        <v>165.8</v>
      </c>
      <c r="CE65" s="9">
        <f t="shared" si="10"/>
        <v>0</v>
      </c>
      <c r="CF65" s="9">
        <f t="shared" si="10"/>
        <v>165.8</v>
      </c>
      <c r="CG65" s="9">
        <f t="shared" si="10"/>
        <v>0</v>
      </c>
      <c r="CH65" s="9">
        <f t="shared" si="10"/>
        <v>0</v>
      </c>
    </row>
    <row r="66" spans="2:86" ht="189" x14ac:dyDescent="0.25">
      <c r="B66" s="31" t="s">
        <v>167</v>
      </c>
      <c r="C66" s="27" t="s">
        <v>217</v>
      </c>
      <c r="D66" s="148" t="s">
        <v>325</v>
      </c>
      <c r="E66" s="149"/>
      <c r="F66" s="148"/>
      <c r="G66" s="149"/>
      <c r="H66" s="42"/>
      <c r="I66" s="42" t="s">
        <v>327</v>
      </c>
      <c r="J66" s="32" t="s">
        <v>245</v>
      </c>
      <c r="K66" s="45" t="s">
        <v>334</v>
      </c>
      <c r="L66" s="50">
        <f t="shared" si="67"/>
        <v>6261.4</v>
      </c>
      <c r="M66" s="35">
        <v>6051.8</v>
      </c>
      <c r="N66" s="31"/>
      <c r="O66" s="31"/>
      <c r="P66" s="35">
        <v>6261.4</v>
      </c>
      <c r="Q66" s="35">
        <v>6051.8</v>
      </c>
      <c r="R66" s="31"/>
      <c r="S66" s="31"/>
      <c r="T66" s="31"/>
      <c r="U66" s="31"/>
      <c r="V66" s="81">
        <f t="shared" si="68"/>
        <v>7641.6</v>
      </c>
      <c r="W66" s="82"/>
      <c r="X66" s="81">
        <v>7641.6</v>
      </c>
      <c r="Y66" s="82"/>
      <c r="Z66" s="82"/>
      <c r="AA66" s="81">
        <f t="shared" si="69"/>
        <v>8970.9</v>
      </c>
      <c r="AB66" s="31"/>
      <c r="AC66" s="35">
        <v>8970.9</v>
      </c>
      <c r="AD66" s="31"/>
      <c r="AE66" s="31"/>
      <c r="AF66" s="35">
        <f t="shared" si="70"/>
        <v>8970.9</v>
      </c>
      <c r="AG66" s="36"/>
      <c r="AH66" s="34">
        <v>8970.9</v>
      </c>
      <c r="AI66" s="36"/>
      <c r="AJ66" s="36"/>
      <c r="AK66" s="9">
        <f t="shared" si="4"/>
        <v>8970.9</v>
      </c>
      <c r="AL66" s="9">
        <f t="shared" si="5"/>
        <v>0</v>
      </c>
      <c r="AM66" s="9">
        <f t="shared" si="6"/>
        <v>8970.9</v>
      </c>
      <c r="AN66" s="36"/>
      <c r="AO66" s="9">
        <f t="shared" si="7"/>
        <v>0</v>
      </c>
      <c r="AP66" s="50">
        <f t="shared" si="71"/>
        <v>6261.4</v>
      </c>
      <c r="AQ66" s="50">
        <f t="shared" si="71"/>
        <v>6051.8</v>
      </c>
      <c r="AR66" s="36"/>
      <c r="AS66" s="36"/>
      <c r="AT66" s="34">
        <v>6261.4</v>
      </c>
      <c r="AU66" s="34">
        <v>6051.8</v>
      </c>
      <c r="AV66" s="36"/>
      <c r="AW66" s="36"/>
      <c r="AX66" s="36"/>
      <c r="AY66" s="36"/>
      <c r="AZ66" s="58">
        <f t="shared" si="72"/>
        <v>7641.6</v>
      </c>
      <c r="BA66" s="51"/>
      <c r="BB66" s="58">
        <v>7641.6</v>
      </c>
      <c r="BC66" s="51"/>
      <c r="BD66" s="51"/>
      <c r="BE66" s="50">
        <f t="shared" si="73"/>
        <v>8970.9</v>
      </c>
      <c r="BF66" s="36"/>
      <c r="BG66" s="34">
        <v>8970.9</v>
      </c>
      <c r="BH66" s="36"/>
      <c r="BI66" s="36"/>
      <c r="BJ66" s="50">
        <f t="shared" si="74"/>
        <v>8970.9</v>
      </c>
      <c r="BK66" s="36"/>
      <c r="BL66" s="34">
        <v>8970.9</v>
      </c>
      <c r="BM66" s="36"/>
      <c r="BN66" s="36"/>
      <c r="BO66" s="50">
        <f t="shared" si="75"/>
        <v>8970.9</v>
      </c>
      <c r="BP66" s="36"/>
      <c r="BQ66" s="34">
        <v>8970.9</v>
      </c>
      <c r="BR66" s="36"/>
      <c r="BS66" s="70"/>
      <c r="BT66" s="35">
        <f t="shared" si="76"/>
        <v>8970.9</v>
      </c>
      <c r="BU66" s="31"/>
      <c r="BV66" s="35">
        <v>8970.9</v>
      </c>
      <c r="BW66" s="31"/>
      <c r="BX66" s="31"/>
      <c r="BY66" s="35">
        <f t="shared" si="77"/>
        <v>8970.9</v>
      </c>
      <c r="BZ66" s="51"/>
      <c r="CA66" s="58">
        <v>8970.9</v>
      </c>
      <c r="CB66" s="51"/>
      <c r="CC66" s="51"/>
      <c r="CD66" s="9">
        <f t="shared" si="10"/>
        <v>8970.9</v>
      </c>
      <c r="CE66" s="9">
        <f t="shared" si="10"/>
        <v>0</v>
      </c>
      <c r="CF66" s="9">
        <f t="shared" si="10"/>
        <v>8970.9</v>
      </c>
      <c r="CG66" s="9">
        <f t="shared" si="10"/>
        <v>0</v>
      </c>
      <c r="CH66" s="9">
        <f t="shared" si="10"/>
        <v>0</v>
      </c>
    </row>
    <row r="67" spans="2:86" ht="108" x14ac:dyDescent="0.25">
      <c r="B67" s="20" t="s">
        <v>168</v>
      </c>
      <c r="C67" s="27" t="s">
        <v>218</v>
      </c>
      <c r="D67" s="148" t="s">
        <v>325</v>
      </c>
      <c r="E67" s="149"/>
      <c r="F67" s="148"/>
      <c r="G67" s="149"/>
      <c r="H67" s="42"/>
      <c r="I67" s="42" t="s">
        <v>327</v>
      </c>
      <c r="J67" s="32" t="s">
        <v>232</v>
      </c>
      <c r="K67" s="45" t="s">
        <v>335</v>
      </c>
      <c r="L67" s="50">
        <f t="shared" si="67"/>
        <v>3383.3</v>
      </c>
      <c r="M67" s="35">
        <v>3341.3</v>
      </c>
      <c r="N67" s="31"/>
      <c r="O67" s="31"/>
      <c r="P67" s="35">
        <v>3383.3</v>
      </c>
      <c r="Q67" s="35">
        <v>3341.3</v>
      </c>
      <c r="R67" s="31"/>
      <c r="S67" s="31"/>
      <c r="T67" s="31"/>
      <c r="U67" s="31"/>
      <c r="V67" s="81">
        <f t="shared" si="68"/>
        <v>0</v>
      </c>
      <c r="W67" s="82"/>
      <c r="X67" s="81">
        <v>0</v>
      </c>
      <c r="Y67" s="82"/>
      <c r="Z67" s="82"/>
      <c r="AA67" s="81">
        <f t="shared" si="69"/>
        <v>3432.8</v>
      </c>
      <c r="AB67" s="31"/>
      <c r="AC67" s="35">
        <v>3432.8</v>
      </c>
      <c r="AD67" s="31"/>
      <c r="AE67" s="31"/>
      <c r="AF67" s="35">
        <f t="shared" si="70"/>
        <v>3432.8</v>
      </c>
      <c r="AG67" s="36"/>
      <c r="AH67" s="34">
        <v>3432.8</v>
      </c>
      <c r="AI67" s="36"/>
      <c r="AJ67" s="36"/>
      <c r="AK67" s="9">
        <f t="shared" si="4"/>
        <v>3432.8</v>
      </c>
      <c r="AL67" s="9">
        <f t="shared" si="5"/>
        <v>0</v>
      </c>
      <c r="AM67" s="9">
        <f t="shared" si="6"/>
        <v>3432.8</v>
      </c>
      <c r="AN67" s="36"/>
      <c r="AO67" s="9">
        <f t="shared" si="7"/>
        <v>0</v>
      </c>
      <c r="AP67" s="50">
        <f t="shared" si="71"/>
        <v>3383.3</v>
      </c>
      <c r="AQ67" s="50">
        <f t="shared" si="71"/>
        <v>3341.3</v>
      </c>
      <c r="AR67" s="36"/>
      <c r="AS67" s="36"/>
      <c r="AT67" s="34">
        <v>3383.3</v>
      </c>
      <c r="AU67" s="34">
        <v>3341.3</v>
      </c>
      <c r="AV67" s="36"/>
      <c r="AW67" s="36"/>
      <c r="AX67" s="36"/>
      <c r="AY67" s="36"/>
      <c r="AZ67" s="58">
        <f t="shared" si="72"/>
        <v>0</v>
      </c>
      <c r="BA67" s="51"/>
      <c r="BB67" s="58">
        <v>0</v>
      </c>
      <c r="BC67" s="51"/>
      <c r="BD67" s="51"/>
      <c r="BE67" s="50">
        <f t="shared" si="73"/>
        <v>3432.8</v>
      </c>
      <c r="BF67" s="36"/>
      <c r="BG67" s="34">
        <v>3432.8</v>
      </c>
      <c r="BH67" s="36"/>
      <c r="BI67" s="36"/>
      <c r="BJ67" s="50">
        <f t="shared" si="74"/>
        <v>3432.8</v>
      </c>
      <c r="BK67" s="36"/>
      <c r="BL67" s="34">
        <v>3432.8</v>
      </c>
      <c r="BM67" s="36"/>
      <c r="BN67" s="36"/>
      <c r="BO67" s="50">
        <f t="shared" si="75"/>
        <v>3432.8</v>
      </c>
      <c r="BP67" s="36"/>
      <c r="BQ67" s="34">
        <v>3432.8</v>
      </c>
      <c r="BR67" s="36"/>
      <c r="BS67" s="70"/>
      <c r="BT67" s="35">
        <f t="shared" si="76"/>
        <v>3432.8</v>
      </c>
      <c r="BU67" s="31"/>
      <c r="BV67" s="35">
        <v>3432.8</v>
      </c>
      <c r="BW67" s="31"/>
      <c r="BX67" s="31"/>
      <c r="BY67" s="35">
        <f t="shared" si="77"/>
        <v>3432.8</v>
      </c>
      <c r="BZ67" s="51"/>
      <c r="CA67" s="58">
        <v>3432.8</v>
      </c>
      <c r="CB67" s="51"/>
      <c r="CC67" s="51"/>
      <c r="CD67" s="9">
        <f t="shared" si="10"/>
        <v>3432.8</v>
      </c>
      <c r="CE67" s="9">
        <f t="shared" si="10"/>
        <v>0</v>
      </c>
      <c r="CF67" s="9">
        <f t="shared" si="10"/>
        <v>3432.8</v>
      </c>
      <c r="CG67" s="9">
        <f t="shared" si="10"/>
        <v>0</v>
      </c>
      <c r="CH67" s="9">
        <f t="shared" si="10"/>
        <v>0</v>
      </c>
    </row>
    <row r="68" spans="2:86" ht="135" x14ac:dyDescent="0.25">
      <c r="B68" s="20" t="s">
        <v>169</v>
      </c>
      <c r="C68" s="27" t="s">
        <v>219</v>
      </c>
      <c r="D68" s="148" t="s">
        <v>325</v>
      </c>
      <c r="E68" s="149"/>
      <c r="F68" s="148"/>
      <c r="G68" s="149"/>
      <c r="H68" s="42"/>
      <c r="I68" s="42" t="s">
        <v>327</v>
      </c>
      <c r="J68" s="32" t="s">
        <v>247</v>
      </c>
      <c r="K68" s="45" t="s">
        <v>267</v>
      </c>
      <c r="L68" s="50">
        <f t="shared" si="67"/>
        <v>701.4</v>
      </c>
      <c r="M68" s="35">
        <v>701.4</v>
      </c>
      <c r="N68" s="31"/>
      <c r="O68" s="31"/>
      <c r="P68" s="35">
        <v>701.4</v>
      </c>
      <c r="Q68" s="35">
        <v>701.4</v>
      </c>
      <c r="R68" s="31"/>
      <c r="S68" s="31"/>
      <c r="T68" s="31"/>
      <c r="U68" s="31"/>
      <c r="V68" s="81">
        <f t="shared" si="68"/>
        <v>1578.5</v>
      </c>
      <c r="W68" s="82"/>
      <c r="X68" s="81">
        <v>1578.5</v>
      </c>
      <c r="Y68" s="82"/>
      <c r="Z68" s="82"/>
      <c r="AA68" s="81">
        <f t="shared" si="69"/>
        <v>721</v>
      </c>
      <c r="AB68" s="31"/>
      <c r="AC68" s="35">
        <v>721</v>
      </c>
      <c r="AD68" s="31"/>
      <c r="AE68" s="31"/>
      <c r="AF68" s="35">
        <f t="shared" si="70"/>
        <v>721</v>
      </c>
      <c r="AG68" s="36"/>
      <c r="AH68" s="34">
        <v>721</v>
      </c>
      <c r="AI68" s="36"/>
      <c r="AJ68" s="36"/>
      <c r="AK68" s="9">
        <f t="shared" si="4"/>
        <v>721</v>
      </c>
      <c r="AL68" s="9">
        <f t="shared" si="5"/>
        <v>0</v>
      </c>
      <c r="AM68" s="9">
        <f t="shared" si="6"/>
        <v>721</v>
      </c>
      <c r="AN68" s="36"/>
      <c r="AO68" s="9">
        <f t="shared" si="7"/>
        <v>0</v>
      </c>
      <c r="AP68" s="50">
        <f t="shared" si="71"/>
        <v>701.4</v>
      </c>
      <c r="AQ68" s="50">
        <f t="shared" si="71"/>
        <v>701.4</v>
      </c>
      <c r="AR68" s="36"/>
      <c r="AS68" s="36"/>
      <c r="AT68" s="34">
        <v>701.4</v>
      </c>
      <c r="AU68" s="34">
        <v>701.4</v>
      </c>
      <c r="AV68" s="36"/>
      <c r="AW68" s="36"/>
      <c r="AX68" s="36"/>
      <c r="AY68" s="36"/>
      <c r="AZ68" s="58">
        <f t="shared" si="72"/>
        <v>1578.5</v>
      </c>
      <c r="BA68" s="51"/>
      <c r="BB68" s="58">
        <v>1578.5</v>
      </c>
      <c r="BC68" s="51"/>
      <c r="BD68" s="51"/>
      <c r="BE68" s="50">
        <f t="shared" si="73"/>
        <v>721</v>
      </c>
      <c r="BF68" s="36"/>
      <c r="BG68" s="34">
        <v>721</v>
      </c>
      <c r="BH68" s="36"/>
      <c r="BI68" s="36"/>
      <c r="BJ68" s="50">
        <f t="shared" si="74"/>
        <v>721</v>
      </c>
      <c r="BK68" s="36"/>
      <c r="BL68" s="34">
        <v>721</v>
      </c>
      <c r="BM68" s="36"/>
      <c r="BN68" s="36"/>
      <c r="BO68" s="50">
        <f t="shared" si="75"/>
        <v>721</v>
      </c>
      <c r="BP68" s="36"/>
      <c r="BQ68" s="34">
        <v>721</v>
      </c>
      <c r="BR68" s="36"/>
      <c r="BS68" s="70"/>
      <c r="BT68" s="35">
        <f t="shared" si="76"/>
        <v>721</v>
      </c>
      <c r="BU68" s="31"/>
      <c r="BV68" s="35">
        <v>721</v>
      </c>
      <c r="BW68" s="31"/>
      <c r="BX68" s="31"/>
      <c r="BY68" s="35">
        <f t="shared" si="77"/>
        <v>721</v>
      </c>
      <c r="BZ68" s="51"/>
      <c r="CA68" s="58">
        <v>721</v>
      </c>
      <c r="CB68" s="51"/>
      <c r="CC68" s="51"/>
      <c r="CD68" s="9">
        <f t="shared" si="10"/>
        <v>721</v>
      </c>
      <c r="CE68" s="9">
        <f t="shared" si="10"/>
        <v>0</v>
      </c>
      <c r="CF68" s="9">
        <f t="shared" si="10"/>
        <v>721</v>
      </c>
      <c r="CG68" s="9">
        <f t="shared" si="10"/>
        <v>0</v>
      </c>
      <c r="CH68" s="9">
        <f t="shared" si="10"/>
        <v>0</v>
      </c>
    </row>
    <row r="69" spans="2:86" ht="108" x14ac:dyDescent="0.25">
      <c r="B69" s="20" t="s">
        <v>170</v>
      </c>
      <c r="C69" s="27" t="s">
        <v>220</v>
      </c>
      <c r="D69" s="148" t="s">
        <v>325</v>
      </c>
      <c r="E69" s="149"/>
      <c r="F69" s="148"/>
      <c r="G69" s="149"/>
      <c r="H69" s="42"/>
      <c r="I69" s="42" t="s">
        <v>327</v>
      </c>
      <c r="J69" s="32" t="s">
        <v>248</v>
      </c>
      <c r="K69" s="45" t="s">
        <v>333</v>
      </c>
      <c r="L69" s="50">
        <f t="shared" si="67"/>
        <v>97123</v>
      </c>
      <c r="M69" s="35">
        <v>96340.6</v>
      </c>
      <c r="N69" s="31"/>
      <c r="O69" s="31"/>
      <c r="P69" s="35">
        <v>97123</v>
      </c>
      <c r="Q69" s="35">
        <v>96340.6</v>
      </c>
      <c r="R69" s="31"/>
      <c r="S69" s="31"/>
      <c r="T69" s="31"/>
      <c r="U69" s="31"/>
      <c r="V69" s="81">
        <f t="shared" si="68"/>
        <v>101801.8</v>
      </c>
      <c r="W69" s="82"/>
      <c r="X69" s="81">
        <v>101801.8</v>
      </c>
      <c r="Y69" s="82"/>
      <c r="Z69" s="82"/>
      <c r="AA69" s="81">
        <f t="shared" si="69"/>
        <v>100895</v>
      </c>
      <c r="AB69" s="31"/>
      <c r="AC69" s="35">
        <v>100895</v>
      </c>
      <c r="AD69" s="31"/>
      <c r="AE69" s="31"/>
      <c r="AF69" s="35">
        <f t="shared" si="70"/>
        <v>100895</v>
      </c>
      <c r="AG69" s="36"/>
      <c r="AH69" s="34">
        <v>100895</v>
      </c>
      <c r="AI69" s="36"/>
      <c r="AJ69" s="36"/>
      <c r="AK69" s="9">
        <f t="shared" si="4"/>
        <v>100895</v>
      </c>
      <c r="AL69" s="9">
        <f t="shared" si="5"/>
        <v>0</v>
      </c>
      <c r="AM69" s="9">
        <f t="shared" si="6"/>
        <v>100895</v>
      </c>
      <c r="AN69" s="36"/>
      <c r="AO69" s="9">
        <f t="shared" si="7"/>
        <v>0</v>
      </c>
      <c r="AP69" s="50">
        <f t="shared" si="71"/>
        <v>97123</v>
      </c>
      <c r="AQ69" s="50">
        <f t="shared" si="71"/>
        <v>96340.6</v>
      </c>
      <c r="AR69" s="36"/>
      <c r="AS69" s="36"/>
      <c r="AT69" s="34">
        <v>97123</v>
      </c>
      <c r="AU69" s="34">
        <v>96340.6</v>
      </c>
      <c r="AV69" s="36"/>
      <c r="AW69" s="36"/>
      <c r="AX69" s="36"/>
      <c r="AY69" s="36"/>
      <c r="AZ69" s="58">
        <f t="shared" si="72"/>
        <v>101801.8</v>
      </c>
      <c r="BA69" s="51"/>
      <c r="BB69" s="58">
        <v>101801.8</v>
      </c>
      <c r="BC69" s="51"/>
      <c r="BD69" s="51"/>
      <c r="BE69" s="50">
        <f t="shared" si="73"/>
        <v>100895</v>
      </c>
      <c r="BF69" s="36"/>
      <c r="BG69" s="34">
        <v>100895</v>
      </c>
      <c r="BH69" s="36"/>
      <c r="BI69" s="36"/>
      <c r="BJ69" s="50">
        <f t="shared" si="74"/>
        <v>100895</v>
      </c>
      <c r="BK69" s="36"/>
      <c r="BL69" s="34">
        <v>100895</v>
      </c>
      <c r="BM69" s="36"/>
      <c r="BN69" s="36"/>
      <c r="BO69" s="50">
        <f t="shared" si="75"/>
        <v>100895</v>
      </c>
      <c r="BP69" s="36"/>
      <c r="BQ69" s="34">
        <v>100895</v>
      </c>
      <c r="BR69" s="36"/>
      <c r="BS69" s="70"/>
      <c r="BT69" s="35">
        <f t="shared" si="76"/>
        <v>100895</v>
      </c>
      <c r="BU69" s="31"/>
      <c r="BV69" s="35">
        <v>100895</v>
      </c>
      <c r="BW69" s="31"/>
      <c r="BX69" s="31"/>
      <c r="BY69" s="35">
        <f t="shared" si="77"/>
        <v>100895</v>
      </c>
      <c r="BZ69" s="51"/>
      <c r="CA69" s="58">
        <v>100895</v>
      </c>
      <c r="CB69" s="51"/>
      <c r="CC69" s="51"/>
      <c r="CD69" s="9">
        <f t="shared" si="10"/>
        <v>100895</v>
      </c>
      <c r="CE69" s="9">
        <f t="shared" si="10"/>
        <v>0</v>
      </c>
      <c r="CF69" s="9">
        <f t="shared" si="10"/>
        <v>100895</v>
      </c>
      <c r="CG69" s="9">
        <f t="shared" si="10"/>
        <v>0</v>
      </c>
      <c r="CH69" s="9">
        <f t="shared" si="10"/>
        <v>0</v>
      </c>
    </row>
    <row r="70" spans="2:86" ht="108" x14ac:dyDescent="0.25">
      <c r="B70" s="20" t="s">
        <v>171</v>
      </c>
      <c r="C70" s="27" t="s">
        <v>221</v>
      </c>
      <c r="D70" s="148" t="s">
        <v>325</v>
      </c>
      <c r="E70" s="149"/>
      <c r="F70" s="148"/>
      <c r="G70" s="149"/>
      <c r="H70" s="42"/>
      <c r="I70" s="42" t="s">
        <v>327</v>
      </c>
      <c r="J70" s="32" t="s">
        <v>244</v>
      </c>
      <c r="K70" s="43" t="s">
        <v>330</v>
      </c>
      <c r="L70" s="50">
        <f t="shared" si="67"/>
        <v>800.5</v>
      </c>
      <c r="M70" s="35">
        <v>800.5</v>
      </c>
      <c r="N70" s="31"/>
      <c r="O70" s="31"/>
      <c r="P70" s="35">
        <v>800.5</v>
      </c>
      <c r="Q70" s="35">
        <v>800.5</v>
      </c>
      <c r="R70" s="31"/>
      <c r="S70" s="31"/>
      <c r="T70" s="31"/>
      <c r="U70" s="31"/>
      <c r="V70" s="81">
        <f t="shared" si="68"/>
        <v>3657.6</v>
      </c>
      <c r="W70" s="82"/>
      <c r="X70" s="81">
        <v>3657.6</v>
      </c>
      <c r="Y70" s="82"/>
      <c r="Z70" s="82"/>
      <c r="AA70" s="81">
        <f t="shared" si="69"/>
        <v>5295.3</v>
      </c>
      <c r="AB70" s="31"/>
      <c r="AC70" s="31">
        <v>5295.3</v>
      </c>
      <c r="AD70" s="31"/>
      <c r="AE70" s="31"/>
      <c r="AF70" s="35">
        <f t="shared" si="70"/>
        <v>5295.3</v>
      </c>
      <c r="AG70" s="36"/>
      <c r="AH70" s="36">
        <v>5295.3</v>
      </c>
      <c r="AI70" s="36"/>
      <c r="AJ70" s="36"/>
      <c r="AK70" s="9">
        <f t="shared" si="4"/>
        <v>5295.3</v>
      </c>
      <c r="AL70" s="9">
        <f t="shared" si="5"/>
        <v>0</v>
      </c>
      <c r="AM70" s="9">
        <f t="shared" si="6"/>
        <v>5295.3</v>
      </c>
      <c r="AN70" s="36"/>
      <c r="AO70" s="9">
        <f t="shared" si="7"/>
        <v>0</v>
      </c>
      <c r="AP70" s="50">
        <f t="shared" si="71"/>
        <v>800.5</v>
      </c>
      <c r="AQ70" s="50">
        <f t="shared" si="71"/>
        <v>800.5</v>
      </c>
      <c r="AR70" s="36"/>
      <c r="AS70" s="36"/>
      <c r="AT70" s="34">
        <v>800.5</v>
      </c>
      <c r="AU70" s="34">
        <v>800.5</v>
      </c>
      <c r="AV70" s="36"/>
      <c r="AW70" s="36"/>
      <c r="AX70" s="36"/>
      <c r="AY70" s="36"/>
      <c r="AZ70" s="58">
        <f t="shared" si="72"/>
        <v>3657.6</v>
      </c>
      <c r="BA70" s="51"/>
      <c r="BB70" s="58">
        <v>3657.6</v>
      </c>
      <c r="BC70" s="51"/>
      <c r="BD70" s="51"/>
      <c r="BE70" s="50">
        <f t="shared" si="73"/>
        <v>5295.3</v>
      </c>
      <c r="BF70" s="36"/>
      <c r="BG70" s="36">
        <v>5295.3</v>
      </c>
      <c r="BH70" s="36"/>
      <c r="BI70" s="36"/>
      <c r="BJ70" s="50">
        <f t="shared" si="74"/>
        <v>5295.3</v>
      </c>
      <c r="BK70" s="36"/>
      <c r="BL70" s="36">
        <v>5295.3</v>
      </c>
      <c r="BM70" s="36"/>
      <c r="BN70" s="36"/>
      <c r="BO70" s="50">
        <f t="shared" si="75"/>
        <v>5295.3</v>
      </c>
      <c r="BP70" s="36"/>
      <c r="BQ70" s="36">
        <v>5295.3</v>
      </c>
      <c r="BR70" s="36"/>
      <c r="BS70" s="70"/>
      <c r="BT70" s="35">
        <f t="shared" si="76"/>
        <v>5295.3</v>
      </c>
      <c r="BU70" s="31"/>
      <c r="BV70" s="31">
        <v>5295.3</v>
      </c>
      <c r="BW70" s="31"/>
      <c r="BX70" s="31"/>
      <c r="BY70" s="35">
        <f t="shared" si="77"/>
        <v>5295.3</v>
      </c>
      <c r="BZ70" s="51"/>
      <c r="CA70" s="51">
        <v>5295.3</v>
      </c>
      <c r="CB70" s="51"/>
      <c r="CC70" s="51"/>
      <c r="CD70" s="9">
        <f t="shared" si="10"/>
        <v>5295.3</v>
      </c>
      <c r="CE70" s="9">
        <f t="shared" si="10"/>
        <v>0</v>
      </c>
      <c r="CF70" s="9">
        <f t="shared" si="10"/>
        <v>5295.3</v>
      </c>
      <c r="CG70" s="9">
        <f t="shared" si="10"/>
        <v>0</v>
      </c>
      <c r="CH70" s="9">
        <f t="shared" si="10"/>
        <v>0</v>
      </c>
    </row>
    <row r="71" spans="2:86" ht="40.5" x14ac:dyDescent="0.25">
      <c r="B71" s="20" t="s">
        <v>108</v>
      </c>
      <c r="C71" s="27" t="s">
        <v>109</v>
      </c>
      <c r="D71" s="148"/>
      <c r="E71" s="149"/>
      <c r="F71" s="148"/>
      <c r="G71" s="149"/>
      <c r="H71" s="42"/>
      <c r="I71" s="42"/>
      <c r="J71" s="32" t="s">
        <v>89</v>
      </c>
      <c r="K71" s="45"/>
      <c r="L71" s="34">
        <f>L72+L73+L74</f>
        <v>237487.09999999998</v>
      </c>
      <c r="M71" s="55">
        <f t="shared" ref="M71:BS71" si="78">M72+M73+M74</f>
        <v>235225.2</v>
      </c>
      <c r="N71" s="55">
        <f t="shared" si="78"/>
        <v>0</v>
      </c>
      <c r="O71" s="55">
        <f t="shared" si="78"/>
        <v>0</v>
      </c>
      <c r="P71" s="55">
        <f t="shared" si="78"/>
        <v>237487.09999999998</v>
      </c>
      <c r="Q71" s="55">
        <f t="shared" si="78"/>
        <v>235225.2</v>
      </c>
      <c r="R71" s="55">
        <f t="shared" si="78"/>
        <v>0</v>
      </c>
      <c r="S71" s="55">
        <f t="shared" si="78"/>
        <v>0</v>
      </c>
      <c r="T71" s="55">
        <f t="shared" si="78"/>
        <v>0</v>
      </c>
      <c r="U71" s="55">
        <f t="shared" si="78"/>
        <v>0</v>
      </c>
      <c r="V71" s="83">
        <f t="shared" si="78"/>
        <v>245689.1</v>
      </c>
      <c r="W71" s="83">
        <f t="shared" si="78"/>
        <v>0</v>
      </c>
      <c r="X71" s="83">
        <f t="shared" si="78"/>
        <v>245689.1</v>
      </c>
      <c r="Y71" s="83">
        <f t="shared" si="78"/>
        <v>0</v>
      </c>
      <c r="Z71" s="83">
        <f t="shared" si="78"/>
        <v>0</v>
      </c>
      <c r="AA71" s="83">
        <f t="shared" si="78"/>
        <v>241132.9</v>
      </c>
      <c r="AB71" s="55">
        <f t="shared" si="78"/>
        <v>0</v>
      </c>
      <c r="AC71" s="55">
        <f t="shared" si="78"/>
        <v>241132.9</v>
      </c>
      <c r="AD71" s="55">
        <f t="shared" si="78"/>
        <v>0</v>
      </c>
      <c r="AE71" s="55">
        <f t="shared" si="78"/>
        <v>0</v>
      </c>
      <c r="AF71" s="55">
        <f t="shared" si="78"/>
        <v>241132.9</v>
      </c>
      <c r="AG71" s="55">
        <f t="shared" si="78"/>
        <v>0</v>
      </c>
      <c r="AH71" s="55">
        <f t="shared" si="78"/>
        <v>241132.9</v>
      </c>
      <c r="AI71" s="55">
        <f t="shared" si="78"/>
        <v>0</v>
      </c>
      <c r="AJ71" s="55">
        <f t="shared" si="78"/>
        <v>0</v>
      </c>
      <c r="AK71" s="9">
        <f t="shared" si="4"/>
        <v>241132.9</v>
      </c>
      <c r="AL71" s="9">
        <f t="shared" si="5"/>
        <v>0</v>
      </c>
      <c r="AM71" s="9">
        <f t="shared" si="6"/>
        <v>241132.9</v>
      </c>
      <c r="AN71" s="55">
        <f t="shared" si="78"/>
        <v>0</v>
      </c>
      <c r="AO71" s="9">
        <f t="shared" si="7"/>
        <v>0</v>
      </c>
      <c r="AP71" s="55">
        <f t="shared" si="78"/>
        <v>235307.5</v>
      </c>
      <c r="AQ71" s="55">
        <f t="shared" si="78"/>
        <v>233064.4</v>
      </c>
      <c r="AR71" s="55">
        <f t="shared" si="78"/>
        <v>0</v>
      </c>
      <c r="AS71" s="55">
        <f t="shared" si="78"/>
        <v>0</v>
      </c>
      <c r="AT71" s="55">
        <f t="shared" si="78"/>
        <v>235307.5</v>
      </c>
      <c r="AU71" s="55">
        <f t="shared" si="78"/>
        <v>233064.4</v>
      </c>
      <c r="AV71" s="55">
        <f t="shared" si="78"/>
        <v>0</v>
      </c>
      <c r="AW71" s="55">
        <f t="shared" si="78"/>
        <v>0</v>
      </c>
      <c r="AX71" s="55">
        <f t="shared" si="78"/>
        <v>0</v>
      </c>
      <c r="AY71" s="55">
        <f t="shared" si="78"/>
        <v>0</v>
      </c>
      <c r="AZ71" s="58">
        <f t="shared" si="78"/>
        <v>241779.5</v>
      </c>
      <c r="BA71" s="58">
        <f t="shared" si="78"/>
        <v>0</v>
      </c>
      <c r="BB71" s="58">
        <f t="shared" si="78"/>
        <v>241779.5</v>
      </c>
      <c r="BC71" s="58">
        <f t="shared" si="78"/>
        <v>0</v>
      </c>
      <c r="BD71" s="58">
        <f t="shared" si="78"/>
        <v>0</v>
      </c>
      <c r="BE71" s="55">
        <f t="shared" si="78"/>
        <v>236107</v>
      </c>
      <c r="BF71" s="55">
        <f t="shared" si="78"/>
        <v>0</v>
      </c>
      <c r="BG71" s="55">
        <f t="shared" si="78"/>
        <v>236107</v>
      </c>
      <c r="BH71" s="55">
        <f t="shared" si="78"/>
        <v>0</v>
      </c>
      <c r="BI71" s="55">
        <f t="shared" si="78"/>
        <v>0</v>
      </c>
      <c r="BJ71" s="55">
        <f t="shared" si="78"/>
        <v>236107</v>
      </c>
      <c r="BK71" s="55">
        <f t="shared" si="78"/>
        <v>0</v>
      </c>
      <c r="BL71" s="55">
        <f t="shared" si="78"/>
        <v>236107</v>
      </c>
      <c r="BM71" s="55">
        <f t="shared" si="78"/>
        <v>0</v>
      </c>
      <c r="BN71" s="55">
        <f t="shared" si="78"/>
        <v>0</v>
      </c>
      <c r="BO71" s="55">
        <f t="shared" si="78"/>
        <v>236107</v>
      </c>
      <c r="BP71" s="55">
        <f t="shared" si="78"/>
        <v>0</v>
      </c>
      <c r="BQ71" s="55">
        <f t="shared" si="78"/>
        <v>236107</v>
      </c>
      <c r="BR71" s="55">
        <f t="shared" si="78"/>
        <v>0</v>
      </c>
      <c r="BS71" s="69">
        <f t="shared" si="78"/>
        <v>0</v>
      </c>
      <c r="BT71" s="58">
        <f t="shared" ref="BT71:CC71" si="79">BT72+BT73+BT74</f>
        <v>236107</v>
      </c>
      <c r="BU71" s="58">
        <f t="shared" si="79"/>
        <v>0</v>
      </c>
      <c r="BV71" s="58">
        <f t="shared" si="79"/>
        <v>236107</v>
      </c>
      <c r="BW71" s="58">
        <f t="shared" si="79"/>
        <v>0</v>
      </c>
      <c r="BX71" s="58">
        <f t="shared" si="79"/>
        <v>0</v>
      </c>
      <c r="BY71" s="58">
        <f t="shared" si="79"/>
        <v>236107</v>
      </c>
      <c r="BZ71" s="58">
        <f t="shared" si="79"/>
        <v>0</v>
      </c>
      <c r="CA71" s="58">
        <f t="shared" si="79"/>
        <v>236107</v>
      </c>
      <c r="CB71" s="58">
        <f t="shared" si="79"/>
        <v>0</v>
      </c>
      <c r="CC71" s="58">
        <f t="shared" si="79"/>
        <v>0</v>
      </c>
      <c r="CD71" s="9">
        <f t="shared" si="10"/>
        <v>236107</v>
      </c>
      <c r="CE71" s="9">
        <f t="shared" si="10"/>
        <v>0</v>
      </c>
      <c r="CF71" s="9">
        <f t="shared" si="10"/>
        <v>236107</v>
      </c>
      <c r="CG71" s="9">
        <f t="shared" si="10"/>
        <v>0</v>
      </c>
      <c r="CH71" s="9">
        <f t="shared" ref="CH71:CH77" si="80">CC71</f>
        <v>0</v>
      </c>
    </row>
    <row r="72" spans="2:86" ht="135" x14ac:dyDescent="0.25">
      <c r="B72" s="20" t="s">
        <v>172</v>
      </c>
      <c r="C72" s="27" t="s">
        <v>222</v>
      </c>
      <c r="D72" s="148" t="s">
        <v>325</v>
      </c>
      <c r="E72" s="149"/>
      <c r="F72" s="148"/>
      <c r="G72" s="149"/>
      <c r="H72" s="42"/>
      <c r="I72" s="42" t="s">
        <v>327</v>
      </c>
      <c r="J72" s="32" t="s">
        <v>232</v>
      </c>
      <c r="K72" s="45" t="s">
        <v>258</v>
      </c>
      <c r="L72" s="34">
        <f t="shared" ref="L72:M74" si="81">P72</f>
        <v>152268.9</v>
      </c>
      <c r="M72" s="50">
        <f t="shared" si="81"/>
        <v>150454.1</v>
      </c>
      <c r="N72" s="31"/>
      <c r="O72" s="31"/>
      <c r="P72" s="35">
        <v>152268.9</v>
      </c>
      <c r="Q72" s="35">
        <v>150454.1</v>
      </c>
      <c r="R72" s="31"/>
      <c r="S72" s="31"/>
      <c r="T72" s="31"/>
      <c r="U72" s="31"/>
      <c r="V72" s="81">
        <f>X72</f>
        <v>149105.5</v>
      </c>
      <c r="W72" s="82"/>
      <c r="X72" s="81">
        <v>149105.5</v>
      </c>
      <c r="Y72" s="82"/>
      <c r="Z72" s="82"/>
      <c r="AA72" s="81">
        <f>AC72</f>
        <v>148448</v>
      </c>
      <c r="AB72" s="31"/>
      <c r="AC72" s="35">
        <v>148448</v>
      </c>
      <c r="AD72" s="31"/>
      <c r="AE72" s="31"/>
      <c r="AF72" s="35">
        <f>AH72</f>
        <v>148448</v>
      </c>
      <c r="AG72" s="36"/>
      <c r="AH72" s="34">
        <v>148448</v>
      </c>
      <c r="AI72" s="36"/>
      <c r="AJ72" s="36"/>
      <c r="AK72" s="9">
        <f t="shared" si="4"/>
        <v>148448</v>
      </c>
      <c r="AL72" s="9">
        <f t="shared" si="5"/>
        <v>0</v>
      </c>
      <c r="AM72" s="9">
        <f t="shared" si="6"/>
        <v>148448</v>
      </c>
      <c r="AN72" s="36"/>
      <c r="AO72" s="9">
        <f t="shared" si="7"/>
        <v>0</v>
      </c>
      <c r="AP72" s="34">
        <f t="shared" ref="AP72:AQ74" si="82">AT72</f>
        <v>150951.5</v>
      </c>
      <c r="AQ72" s="50">
        <f t="shared" si="82"/>
        <v>149145.29999999999</v>
      </c>
      <c r="AR72" s="36"/>
      <c r="AS72" s="36"/>
      <c r="AT72" s="34">
        <v>150951.5</v>
      </c>
      <c r="AU72" s="34">
        <v>149145.29999999999</v>
      </c>
      <c r="AV72" s="36"/>
      <c r="AW72" s="36"/>
      <c r="AX72" s="36"/>
      <c r="AY72" s="36"/>
      <c r="AZ72" s="58">
        <f>BB72</f>
        <v>145914.20000000001</v>
      </c>
      <c r="BA72" s="51"/>
      <c r="BB72" s="58">
        <v>145914.20000000001</v>
      </c>
      <c r="BC72" s="51"/>
      <c r="BD72" s="51"/>
      <c r="BE72" s="34">
        <f>BG72</f>
        <v>146389</v>
      </c>
      <c r="BF72" s="36"/>
      <c r="BG72" s="34">
        <v>146389</v>
      </c>
      <c r="BH72" s="36"/>
      <c r="BI72" s="36"/>
      <c r="BJ72" s="34">
        <f>BL72</f>
        <v>146389</v>
      </c>
      <c r="BK72" s="36"/>
      <c r="BL72" s="34">
        <v>146389</v>
      </c>
      <c r="BM72" s="36"/>
      <c r="BN72" s="36"/>
      <c r="BO72" s="34">
        <f>BQ72</f>
        <v>146389</v>
      </c>
      <c r="BP72" s="36"/>
      <c r="BQ72" s="34">
        <v>146389</v>
      </c>
      <c r="BR72" s="36"/>
      <c r="BS72" s="70"/>
      <c r="BT72" s="35">
        <f>BV72</f>
        <v>146389</v>
      </c>
      <c r="BU72" s="31"/>
      <c r="BV72" s="35">
        <v>146389</v>
      </c>
      <c r="BW72" s="31"/>
      <c r="BX72" s="31"/>
      <c r="BY72" s="35">
        <f>CA72</f>
        <v>146389</v>
      </c>
      <c r="BZ72" s="51"/>
      <c r="CA72" s="58">
        <v>146389</v>
      </c>
      <c r="CB72" s="51"/>
      <c r="CC72" s="51"/>
      <c r="CD72" s="9">
        <f t="shared" si="10"/>
        <v>146389</v>
      </c>
      <c r="CE72" s="9">
        <f t="shared" si="10"/>
        <v>0</v>
      </c>
      <c r="CF72" s="9">
        <f t="shared" si="10"/>
        <v>146389</v>
      </c>
      <c r="CG72" s="9">
        <f t="shared" si="10"/>
        <v>0</v>
      </c>
      <c r="CH72" s="9">
        <f t="shared" si="80"/>
        <v>0</v>
      </c>
    </row>
    <row r="73" spans="2:86" ht="135" x14ac:dyDescent="0.25">
      <c r="B73" s="20" t="s">
        <v>173</v>
      </c>
      <c r="C73" s="27" t="s">
        <v>223</v>
      </c>
      <c r="D73" s="148" t="s">
        <v>325</v>
      </c>
      <c r="E73" s="149"/>
      <c r="F73" s="148"/>
      <c r="G73" s="149"/>
      <c r="H73" s="42"/>
      <c r="I73" s="42" t="s">
        <v>327</v>
      </c>
      <c r="J73" s="32" t="s">
        <v>232</v>
      </c>
      <c r="K73" s="45" t="s">
        <v>257</v>
      </c>
      <c r="L73" s="50">
        <f t="shared" si="81"/>
        <v>85218.2</v>
      </c>
      <c r="M73" s="50">
        <f t="shared" si="81"/>
        <v>84771.1</v>
      </c>
      <c r="N73" s="31"/>
      <c r="O73" s="31"/>
      <c r="P73" s="35">
        <v>85218.2</v>
      </c>
      <c r="Q73" s="35">
        <v>84771.1</v>
      </c>
      <c r="R73" s="31"/>
      <c r="S73" s="31"/>
      <c r="T73" s="31"/>
      <c r="U73" s="31"/>
      <c r="V73" s="81">
        <f>X73</f>
        <v>89043.199999999997</v>
      </c>
      <c r="W73" s="82"/>
      <c r="X73" s="81">
        <v>89043.199999999997</v>
      </c>
      <c r="Y73" s="82"/>
      <c r="Z73" s="82"/>
      <c r="AA73" s="81">
        <f>AC73</f>
        <v>85065.9</v>
      </c>
      <c r="AB73" s="31"/>
      <c r="AC73" s="35">
        <v>85065.9</v>
      </c>
      <c r="AD73" s="31"/>
      <c r="AE73" s="31"/>
      <c r="AF73" s="35">
        <f>AH73</f>
        <v>85065.9</v>
      </c>
      <c r="AG73" s="36"/>
      <c r="AH73" s="34">
        <v>85065.9</v>
      </c>
      <c r="AI73" s="36"/>
      <c r="AJ73" s="36"/>
      <c r="AK73" s="9">
        <f t="shared" si="4"/>
        <v>85065.9</v>
      </c>
      <c r="AL73" s="9">
        <f t="shared" si="5"/>
        <v>0</v>
      </c>
      <c r="AM73" s="9">
        <f t="shared" si="6"/>
        <v>85065.9</v>
      </c>
      <c r="AN73" s="36"/>
      <c r="AO73" s="9">
        <f t="shared" si="7"/>
        <v>0</v>
      </c>
      <c r="AP73" s="34">
        <f t="shared" si="82"/>
        <v>84356</v>
      </c>
      <c r="AQ73" s="34">
        <f t="shared" si="82"/>
        <v>83919.1</v>
      </c>
      <c r="AR73" s="36"/>
      <c r="AS73" s="36"/>
      <c r="AT73" s="34">
        <v>84356</v>
      </c>
      <c r="AU73" s="34">
        <v>83919.1</v>
      </c>
      <c r="AV73" s="36"/>
      <c r="AW73" s="36"/>
      <c r="AX73" s="36"/>
      <c r="AY73" s="36"/>
      <c r="AZ73" s="58">
        <f>BB73</f>
        <v>88324.9</v>
      </c>
      <c r="BA73" s="51"/>
      <c r="BB73" s="58">
        <v>88324.9</v>
      </c>
      <c r="BC73" s="51"/>
      <c r="BD73" s="51"/>
      <c r="BE73" s="34">
        <f>BG73</f>
        <v>82099</v>
      </c>
      <c r="BF73" s="36"/>
      <c r="BG73" s="34">
        <v>82099</v>
      </c>
      <c r="BH73" s="36"/>
      <c r="BI73" s="36"/>
      <c r="BJ73" s="34">
        <f>BL73</f>
        <v>82099</v>
      </c>
      <c r="BK73" s="36"/>
      <c r="BL73" s="34">
        <v>82099</v>
      </c>
      <c r="BM73" s="36"/>
      <c r="BN73" s="36"/>
      <c r="BO73" s="34">
        <f>BQ73</f>
        <v>82099</v>
      </c>
      <c r="BP73" s="36"/>
      <c r="BQ73" s="34">
        <v>82099</v>
      </c>
      <c r="BR73" s="36"/>
      <c r="BS73" s="70"/>
      <c r="BT73" s="35">
        <f>BV73</f>
        <v>82099</v>
      </c>
      <c r="BU73" s="31"/>
      <c r="BV73" s="35">
        <v>82099</v>
      </c>
      <c r="BW73" s="31"/>
      <c r="BX73" s="31"/>
      <c r="BY73" s="35">
        <f>CA73</f>
        <v>82099</v>
      </c>
      <c r="BZ73" s="51"/>
      <c r="CA73" s="58">
        <v>82099</v>
      </c>
      <c r="CB73" s="51"/>
      <c r="CC73" s="51"/>
      <c r="CD73" s="9">
        <f t="shared" si="10"/>
        <v>82099</v>
      </c>
      <c r="CE73" s="9">
        <f t="shared" si="10"/>
        <v>0</v>
      </c>
      <c r="CF73" s="9">
        <f t="shared" si="10"/>
        <v>82099</v>
      </c>
      <c r="CG73" s="9">
        <f t="shared" si="10"/>
        <v>0</v>
      </c>
      <c r="CH73" s="9">
        <f t="shared" si="80"/>
        <v>0</v>
      </c>
    </row>
    <row r="74" spans="2:86" s="52" customFormat="1" ht="135" x14ac:dyDescent="0.25">
      <c r="B74" s="53" t="s">
        <v>362</v>
      </c>
      <c r="C74" s="27">
        <v>2004</v>
      </c>
      <c r="D74" s="148" t="s">
        <v>325</v>
      </c>
      <c r="E74" s="149"/>
      <c r="F74" s="148"/>
      <c r="G74" s="149"/>
      <c r="H74" s="42"/>
      <c r="I74" s="42" t="s">
        <v>327</v>
      </c>
      <c r="J74" s="54" t="s">
        <v>232</v>
      </c>
      <c r="K74" s="45" t="s">
        <v>361</v>
      </c>
      <c r="L74" s="50">
        <f t="shared" si="81"/>
        <v>0</v>
      </c>
      <c r="M74" s="50">
        <f t="shared" si="81"/>
        <v>0</v>
      </c>
      <c r="N74" s="31"/>
      <c r="O74" s="31"/>
      <c r="P74" s="35"/>
      <c r="Q74" s="35"/>
      <c r="R74" s="31"/>
      <c r="S74" s="31"/>
      <c r="T74" s="31"/>
      <c r="U74" s="31"/>
      <c r="V74" s="81">
        <f>X74</f>
        <v>7540.4</v>
      </c>
      <c r="W74" s="82"/>
      <c r="X74" s="81">
        <v>7540.4</v>
      </c>
      <c r="Y74" s="82"/>
      <c r="Z74" s="82"/>
      <c r="AA74" s="81">
        <f>AB74+AC74+AD74+AE74</f>
        <v>7619</v>
      </c>
      <c r="AB74" s="31"/>
      <c r="AC74" s="35">
        <v>7619</v>
      </c>
      <c r="AD74" s="31"/>
      <c r="AE74" s="31"/>
      <c r="AF74" s="35">
        <f>AG74+AH74+AI74+AJ74</f>
        <v>7619</v>
      </c>
      <c r="AG74" s="51"/>
      <c r="AH74" s="50">
        <v>7619</v>
      </c>
      <c r="AI74" s="51"/>
      <c r="AJ74" s="51"/>
      <c r="AK74" s="9">
        <f t="shared" si="4"/>
        <v>7619</v>
      </c>
      <c r="AL74" s="9">
        <f t="shared" si="5"/>
        <v>0</v>
      </c>
      <c r="AM74" s="9">
        <f t="shared" si="6"/>
        <v>7619</v>
      </c>
      <c r="AN74" s="51"/>
      <c r="AO74" s="9">
        <f t="shared" si="7"/>
        <v>0</v>
      </c>
      <c r="AP74" s="50">
        <f t="shared" si="82"/>
        <v>0</v>
      </c>
      <c r="AQ74" s="50">
        <f t="shared" si="82"/>
        <v>0</v>
      </c>
      <c r="AR74" s="51"/>
      <c r="AS74" s="51"/>
      <c r="AT74" s="50"/>
      <c r="AU74" s="50"/>
      <c r="AV74" s="51"/>
      <c r="AW74" s="51"/>
      <c r="AX74" s="51"/>
      <c r="AY74" s="51"/>
      <c r="AZ74" s="58">
        <f>BB74</f>
        <v>7540.4</v>
      </c>
      <c r="BA74" s="51"/>
      <c r="BB74" s="58">
        <v>7540.4</v>
      </c>
      <c r="BC74" s="51"/>
      <c r="BD74" s="51"/>
      <c r="BE74" s="50">
        <f>BF74+BG74+BH74+BI74</f>
        <v>7619</v>
      </c>
      <c r="BF74" s="51"/>
      <c r="BG74" s="50">
        <v>7619</v>
      </c>
      <c r="BH74" s="51"/>
      <c r="BI74" s="51"/>
      <c r="BJ74" s="50">
        <f>BK74+BL74+BM74+BN74</f>
        <v>7619</v>
      </c>
      <c r="BK74" s="51"/>
      <c r="BL74" s="50">
        <v>7619</v>
      </c>
      <c r="BM74" s="51"/>
      <c r="BN74" s="51"/>
      <c r="BO74" s="50">
        <f>BP74+BQ74+BR74+BS74</f>
        <v>7619</v>
      </c>
      <c r="BP74" s="51"/>
      <c r="BQ74" s="50">
        <v>7619</v>
      </c>
      <c r="BR74" s="51"/>
      <c r="BS74" s="70"/>
      <c r="BT74" s="35">
        <f>BU74+BV74+BW74+BX74</f>
        <v>7619</v>
      </c>
      <c r="BU74" s="31"/>
      <c r="BV74" s="35">
        <v>7619</v>
      </c>
      <c r="BW74" s="31"/>
      <c r="BX74" s="31"/>
      <c r="BY74" s="35">
        <f>BZ74+CA74+CB74+CC74</f>
        <v>7619</v>
      </c>
      <c r="BZ74" s="51"/>
      <c r="CA74" s="58">
        <v>7619</v>
      </c>
      <c r="CB74" s="51"/>
      <c r="CC74" s="51"/>
      <c r="CD74" s="9">
        <f t="shared" si="10"/>
        <v>7619</v>
      </c>
      <c r="CE74" s="9">
        <f t="shared" si="10"/>
        <v>0</v>
      </c>
      <c r="CF74" s="9">
        <f t="shared" si="10"/>
        <v>7619</v>
      </c>
      <c r="CG74" s="9">
        <f t="shared" si="10"/>
        <v>0</v>
      </c>
      <c r="CH74" s="9">
        <f t="shared" si="80"/>
        <v>0</v>
      </c>
    </row>
    <row r="75" spans="2:86" ht="27" x14ac:dyDescent="0.25">
      <c r="B75" s="31" t="s">
        <v>110</v>
      </c>
      <c r="C75" s="27" t="s">
        <v>111</v>
      </c>
      <c r="D75" s="148"/>
      <c r="E75" s="149"/>
      <c r="F75" s="148"/>
      <c r="G75" s="149"/>
      <c r="H75" s="42"/>
      <c r="I75" s="42"/>
      <c r="J75" s="32" t="s">
        <v>89</v>
      </c>
      <c r="K75" s="45"/>
      <c r="L75" s="36"/>
      <c r="M75" s="31"/>
      <c r="N75" s="31"/>
      <c r="O75" s="31"/>
      <c r="P75" s="31"/>
      <c r="Q75" s="31"/>
      <c r="R75" s="31"/>
      <c r="S75" s="31"/>
      <c r="T75" s="31"/>
      <c r="U75" s="31"/>
      <c r="V75" s="82"/>
      <c r="W75" s="82"/>
      <c r="X75" s="82"/>
      <c r="Y75" s="82"/>
      <c r="Z75" s="82"/>
      <c r="AA75" s="81">
        <f>AB75+AC75+AD75+AE75</f>
        <v>70251.3</v>
      </c>
      <c r="AB75" s="31"/>
      <c r="AC75" s="31"/>
      <c r="AD75" s="31"/>
      <c r="AE75" s="35">
        <v>70251.3</v>
      </c>
      <c r="AF75" s="35">
        <f>AG75+AH75+AI75+AJ75</f>
        <v>170064.8</v>
      </c>
      <c r="AG75" s="36"/>
      <c r="AH75" s="36"/>
      <c r="AI75" s="36"/>
      <c r="AJ75" s="34">
        <v>170064.8</v>
      </c>
      <c r="AK75" s="9">
        <f t="shared" si="4"/>
        <v>170064.8</v>
      </c>
      <c r="AL75" s="9">
        <f t="shared" si="5"/>
        <v>0</v>
      </c>
      <c r="AM75" s="9">
        <f t="shared" si="6"/>
        <v>0</v>
      </c>
      <c r="AN75" s="36"/>
      <c r="AO75" s="9">
        <f t="shared" si="7"/>
        <v>170064.8</v>
      </c>
      <c r="AP75" s="36"/>
      <c r="AQ75" s="36"/>
      <c r="AR75" s="36"/>
      <c r="AS75" s="36"/>
      <c r="AT75" s="36"/>
      <c r="AU75" s="36"/>
      <c r="AV75" s="36"/>
      <c r="AW75" s="36"/>
      <c r="AX75" s="36"/>
      <c r="AY75" s="36"/>
      <c r="AZ75" s="51"/>
      <c r="BA75" s="51"/>
      <c r="BB75" s="51"/>
      <c r="BC75" s="51"/>
      <c r="BD75" s="51"/>
      <c r="BE75" s="58">
        <f>BF75+BG75+BH75+BI75</f>
        <v>69476.3</v>
      </c>
      <c r="BF75" s="36"/>
      <c r="BG75" s="36"/>
      <c r="BH75" s="36"/>
      <c r="BI75" s="34">
        <v>69476.3</v>
      </c>
      <c r="BJ75" s="58">
        <f>BK75+BL75+BM75+BN75</f>
        <v>170064.8</v>
      </c>
      <c r="BK75" s="36"/>
      <c r="BL75" s="36"/>
      <c r="BM75" s="36"/>
      <c r="BN75" s="34">
        <v>170064.8</v>
      </c>
      <c r="BO75" s="58">
        <f>BP75+BQ75+BR75+BS75</f>
        <v>170064.8</v>
      </c>
      <c r="BP75" s="36"/>
      <c r="BQ75" s="36"/>
      <c r="BR75" s="36"/>
      <c r="BS75" s="69">
        <v>170064.8</v>
      </c>
      <c r="BT75" s="35">
        <f>BU75+BV75+BW75+BX75</f>
        <v>70251.3</v>
      </c>
      <c r="BU75" s="31"/>
      <c r="BV75" s="31"/>
      <c r="BW75" s="31"/>
      <c r="BX75" s="35">
        <v>70251.3</v>
      </c>
      <c r="BY75" s="35">
        <f>BZ75+CA75+CB75+CC75</f>
        <v>170064.8</v>
      </c>
      <c r="BZ75" s="51"/>
      <c r="CA75" s="51"/>
      <c r="CB75" s="51"/>
      <c r="CC75" s="58">
        <v>170064.8</v>
      </c>
      <c r="CD75" s="9">
        <f t="shared" si="10"/>
        <v>170064.8</v>
      </c>
      <c r="CE75" s="9">
        <f t="shared" si="10"/>
        <v>0</v>
      </c>
      <c r="CF75" s="9">
        <f t="shared" si="10"/>
        <v>0</v>
      </c>
      <c r="CG75" s="9">
        <f t="shared" si="10"/>
        <v>0</v>
      </c>
      <c r="CH75" s="9">
        <f t="shared" si="80"/>
        <v>170064.8</v>
      </c>
    </row>
    <row r="76" spans="2:86" x14ac:dyDescent="0.25">
      <c r="B76" s="20" t="s">
        <v>112</v>
      </c>
      <c r="C76" s="27" t="s">
        <v>113</v>
      </c>
      <c r="D76" s="148"/>
      <c r="E76" s="149"/>
      <c r="F76" s="148"/>
      <c r="G76" s="149"/>
      <c r="H76" s="44"/>
      <c r="I76" s="44"/>
      <c r="J76" s="32" t="s">
        <v>89</v>
      </c>
      <c r="K76" s="46"/>
      <c r="L76" s="34">
        <f t="shared" ref="L76:AJ76" si="83">L10</f>
        <v>2089764</v>
      </c>
      <c r="M76" s="50">
        <f t="shared" si="83"/>
        <v>2000938.0999999999</v>
      </c>
      <c r="N76" s="50">
        <f t="shared" si="83"/>
        <v>10031.300000000001</v>
      </c>
      <c r="O76" s="50">
        <f t="shared" si="83"/>
        <v>9989.7000000000007</v>
      </c>
      <c r="P76" s="50">
        <f t="shared" si="83"/>
        <v>640490.30000000005</v>
      </c>
      <c r="Q76" s="50">
        <f t="shared" si="83"/>
        <v>590213.80000000005</v>
      </c>
      <c r="R76" s="50">
        <f t="shared" si="83"/>
        <v>21671.599999999999</v>
      </c>
      <c r="S76" s="50">
        <f t="shared" si="83"/>
        <v>21671.599999999999</v>
      </c>
      <c r="T76" s="50">
        <f t="shared" si="83"/>
        <v>1417570.7999999998</v>
      </c>
      <c r="U76" s="50">
        <f t="shared" si="83"/>
        <v>1379063</v>
      </c>
      <c r="V76" s="83">
        <f t="shared" si="83"/>
        <v>2217852.1</v>
      </c>
      <c r="W76" s="83">
        <f t="shared" si="83"/>
        <v>12837.3</v>
      </c>
      <c r="X76" s="83">
        <f t="shared" si="83"/>
        <v>431754</v>
      </c>
      <c r="Y76" s="83">
        <f t="shared" si="83"/>
        <v>8824.6999999999989</v>
      </c>
      <c r="Z76" s="83">
        <f t="shared" si="83"/>
        <v>1764436.1</v>
      </c>
      <c r="AA76" s="83">
        <f t="shared" si="83"/>
        <v>2245703.4</v>
      </c>
      <c r="AB76" s="50">
        <f t="shared" si="83"/>
        <v>32150.7</v>
      </c>
      <c r="AC76" s="50">
        <f t="shared" si="83"/>
        <v>403999.8</v>
      </c>
      <c r="AD76" s="50">
        <f t="shared" si="83"/>
        <v>0</v>
      </c>
      <c r="AE76" s="50">
        <f t="shared" si="83"/>
        <v>1809552.9000000001</v>
      </c>
      <c r="AF76" s="50">
        <f t="shared" si="83"/>
        <v>2212302</v>
      </c>
      <c r="AG76" s="50">
        <f t="shared" si="83"/>
        <v>26815.299999999996</v>
      </c>
      <c r="AH76" s="50">
        <f t="shared" si="83"/>
        <v>405604.19999999995</v>
      </c>
      <c r="AI76" s="50">
        <f t="shared" si="83"/>
        <v>0</v>
      </c>
      <c r="AJ76" s="50">
        <f t="shared" si="83"/>
        <v>1779882.4999999998</v>
      </c>
      <c r="AK76" s="9">
        <f t="shared" ref="AK76:AK77" si="84">AF76</f>
        <v>2212302</v>
      </c>
      <c r="AL76" s="9">
        <f t="shared" ref="AL76:AL77" si="85">AG76</f>
        <v>26815.299999999996</v>
      </c>
      <c r="AM76" s="9">
        <f t="shared" ref="AM76:AM77" si="86">AH76</f>
        <v>405604.19999999995</v>
      </c>
      <c r="AN76" s="50">
        <f>AN10</f>
        <v>0</v>
      </c>
      <c r="AO76" s="9">
        <f t="shared" ref="AO76:AO77" si="87">AJ76</f>
        <v>1779882.4999999998</v>
      </c>
      <c r="AP76" s="50">
        <f t="shared" ref="AP76:CC76" si="88">AP10</f>
        <v>1886101.9999999998</v>
      </c>
      <c r="AQ76" s="50">
        <f t="shared" si="88"/>
        <v>1870598.1999999997</v>
      </c>
      <c r="AR76" s="50">
        <f t="shared" si="88"/>
        <v>6052.3</v>
      </c>
      <c r="AS76" s="50">
        <f t="shared" si="88"/>
        <v>6010.7</v>
      </c>
      <c r="AT76" s="50">
        <f t="shared" si="88"/>
        <v>580699.1</v>
      </c>
      <c r="AU76" s="50">
        <f t="shared" si="88"/>
        <v>574776.19999999995</v>
      </c>
      <c r="AV76" s="50">
        <f t="shared" si="88"/>
        <v>21586.899999999998</v>
      </c>
      <c r="AW76" s="50">
        <f t="shared" si="88"/>
        <v>21586.899999999998</v>
      </c>
      <c r="AX76" s="50">
        <f t="shared" si="88"/>
        <v>1277763.7</v>
      </c>
      <c r="AY76" s="50">
        <f t="shared" si="88"/>
        <v>1268224.3999999999</v>
      </c>
      <c r="AZ76" s="58">
        <f t="shared" si="88"/>
        <v>2003712.6000000003</v>
      </c>
      <c r="BA76" s="58">
        <f t="shared" si="88"/>
        <v>12837.3</v>
      </c>
      <c r="BB76" s="58">
        <f t="shared" si="88"/>
        <v>422701.2</v>
      </c>
      <c r="BC76" s="58">
        <f t="shared" si="88"/>
        <v>8824.6999999999989</v>
      </c>
      <c r="BD76" s="58">
        <f t="shared" si="88"/>
        <v>1559349.4</v>
      </c>
      <c r="BE76" s="50">
        <f t="shared" si="88"/>
        <v>1849209.9000000001</v>
      </c>
      <c r="BF76" s="50">
        <f t="shared" si="88"/>
        <v>27844.3</v>
      </c>
      <c r="BG76" s="50">
        <f t="shared" si="88"/>
        <v>397922.8</v>
      </c>
      <c r="BH76" s="50">
        <f t="shared" si="88"/>
        <v>0</v>
      </c>
      <c r="BI76" s="50">
        <f t="shared" si="88"/>
        <v>1423442.8</v>
      </c>
      <c r="BJ76" s="50">
        <f t="shared" si="88"/>
        <v>1949236.7000000002</v>
      </c>
      <c r="BK76" s="50">
        <f t="shared" si="88"/>
        <v>26252.799999999996</v>
      </c>
      <c r="BL76" s="50">
        <f t="shared" si="88"/>
        <v>400013.1</v>
      </c>
      <c r="BM76" s="50">
        <f t="shared" si="88"/>
        <v>0</v>
      </c>
      <c r="BN76" s="50">
        <f t="shared" si="88"/>
        <v>1522970.8</v>
      </c>
      <c r="BO76" s="50">
        <f t="shared" si="88"/>
        <v>1949236.7000000002</v>
      </c>
      <c r="BP76" s="50">
        <f t="shared" si="88"/>
        <v>26252.799999999996</v>
      </c>
      <c r="BQ76" s="50">
        <f t="shared" si="88"/>
        <v>400013.1</v>
      </c>
      <c r="BR76" s="50">
        <f t="shared" si="88"/>
        <v>0</v>
      </c>
      <c r="BS76" s="69">
        <f t="shared" si="88"/>
        <v>1522970.8</v>
      </c>
      <c r="BT76" s="58">
        <f t="shared" si="88"/>
        <v>1849739.8</v>
      </c>
      <c r="BU76" s="58">
        <f t="shared" si="88"/>
        <v>28406.799999999999</v>
      </c>
      <c r="BV76" s="58">
        <f t="shared" si="88"/>
        <v>397922.8</v>
      </c>
      <c r="BW76" s="58">
        <f t="shared" si="88"/>
        <v>0</v>
      </c>
      <c r="BX76" s="58">
        <f t="shared" si="88"/>
        <v>1423410.2</v>
      </c>
      <c r="BY76" s="58">
        <f t="shared" si="88"/>
        <v>1949799.2000000002</v>
      </c>
      <c r="BZ76" s="58">
        <f t="shared" si="88"/>
        <v>26815.299999999996</v>
      </c>
      <c r="CA76" s="58">
        <f t="shared" si="88"/>
        <v>400013.1</v>
      </c>
      <c r="CB76" s="58">
        <f t="shared" si="88"/>
        <v>0</v>
      </c>
      <c r="CC76" s="58">
        <f t="shared" si="88"/>
        <v>1522970.8</v>
      </c>
      <c r="CD76" s="9">
        <f t="shared" ref="CD76:CG77" si="89">BY76</f>
        <v>1949799.2000000002</v>
      </c>
      <c r="CE76" s="9">
        <f t="shared" si="89"/>
        <v>26815.299999999996</v>
      </c>
      <c r="CF76" s="9">
        <f t="shared" si="89"/>
        <v>400013.1</v>
      </c>
      <c r="CG76" s="9">
        <f t="shared" si="89"/>
        <v>0</v>
      </c>
      <c r="CH76" s="9">
        <f t="shared" si="80"/>
        <v>1522970.8</v>
      </c>
    </row>
    <row r="77" spans="2:86" x14ac:dyDescent="0.25">
      <c r="B77" s="26" t="s">
        <v>114</v>
      </c>
      <c r="C77" s="28" t="s">
        <v>115</v>
      </c>
      <c r="D77" s="154"/>
      <c r="E77" s="155"/>
      <c r="F77" s="154"/>
      <c r="G77" s="155"/>
      <c r="H77" s="41"/>
      <c r="I77" s="41"/>
      <c r="J77" s="33" t="s">
        <v>89</v>
      </c>
      <c r="K77" s="45"/>
      <c r="L77" s="40">
        <f>L76</f>
        <v>2089764</v>
      </c>
      <c r="M77" s="40">
        <f t="shared" ref="M77:BS77" si="90">M76</f>
        <v>2000938.0999999999</v>
      </c>
      <c r="N77" s="40">
        <f t="shared" si="90"/>
        <v>10031.300000000001</v>
      </c>
      <c r="O77" s="40">
        <f t="shared" si="90"/>
        <v>9989.7000000000007</v>
      </c>
      <c r="P77" s="40">
        <f t="shared" si="90"/>
        <v>640490.30000000005</v>
      </c>
      <c r="Q77" s="40">
        <f t="shared" si="90"/>
        <v>590213.80000000005</v>
      </c>
      <c r="R77" s="40">
        <f t="shared" si="90"/>
        <v>21671.599999999999</v>
      </c>
      <c r="S77" s="40">
        <f t="shared" si="90"/>
        <v>21671.599999999999</v>
      </c>
      <c r="T77" s="40">
        <f t="shared" si="90"/>
        <v>1417570.7999999998</v>
      </c>
      <c r="U77" s="40">
        <f t="shared" si="90"/>
        <v>1379063</v>
      </c>
      <c r="V77" s="86">
        <f t="shared" si="90"/>
        <v>2217852.1</v>
      </c>
      <c r="W77" s="86">
        <f t="shared" si="90"/>
        <v>12837.3</v>
      </c>
      <c r="X77" s="86">
        <f t="shared" si="90"/>
        <v>431754</v>
      </c>
      <c r="Y77" s="86">
        <f t="shared" si="90"/>
        <v>8824.6999999999989</v>
      </c>
      <c r="Z77" s="86">
        <f t="shared" si="90"/>
        <v>1764436.1</v>
      </c>
      <c r="AA77" s="86">
        <f t="shared" si="90"/>
        <v>2245703.4</v>
      </c>
      <c r="AB77" s="40">
        <f t="shared" si="90"/>
        <v>32150.7</v>
      </c>
      <c r="AC77" s="40">
        <f t="shared" si="90"/>
        <v>403999.8</v>
      </c>
      <c r="AD77" s="40">
        <f t="shared" si="90"/>
        <v>0</v>
      </c>
      <c r="AE77" s="40">
        <f t="shared" si="90"/>
        <v>1809552.9000000001</v>
      </c>
      <c r="AF77" s="40">
        <f t="shared" si="90"/>
        <v>2212302</v>
      </c>
      <c r="AG77" s="40">
        <f t="shared" si="90"/>
        <v>26815.299999999996</v>
      </c>
      <c r="AH77" s="40">
        <f t="shared" si="90"/>
        <v>405604.19999999995</v>
      </c>
      <c r="AI77" s="40">
        <f t="shared" si="90"/>
        <v>0</v>
      </c>
      <c r="AJ77" s="40">
        <f t="shared" si="90"/>
        <v>1779882.4999999998</v>
      </c>
      <c r="AK77" s="193">
        <f t="shared" si="84"/>
        <v>2212302</v>
      </c>
      <c r="AL77" s="193">
        <f t="shared" si="85"/>
        <v>26815.299999999996</v>
      </c>
      <c r="AM77" s="193">
        <f t="shared" si="86"/>
        <v>405604.19999999995</v>
      </c>
      <c r="AN77" s="194">
        <f t="shared" si="90"/>
        <v>0</v>
      </c>
      <c r="AO77" s="193">
        <f t="shared" si="87"/>
        <v>1779882.4999999998</v>
      </c>
      <c r="AP77" s="40">
        <f t="shared" si="90"/>
        <v>1886101.9999999998</v>
      </c>
      <c r="AQ77" s="40">
        <f t="shared" si="90"/>
        <v>1870598.1999999997</v>
      </c>
      <c r="AR77" s="40">
        <f t="shared" si="90"/>
        <v>6052.3</v>
      </c>
      <c r="AS77" s="40">
        <f t="shared" si="90"/>
        <v>6010.7</v>
      </c>
      <c r="AT77" s="40">
        <f t="shared" si="90"/>
        <v>580699.1</v>
      </c>
      <c r="AU77" s="40">
        <f t="shared" si="90"/>
        <v>574776.19999999995</v>
      </c>
      <c r="AV77" s="40">
        <f t="shared" si="90"/>
        <v>21586.899999999998</v>
      </c>
      <c r="AW77" s="40">
        <f t="shared" si="90"/>
        <v>21586.899999999998</v>
      </c>
      <c r="AX77" s="40">
        <f t="shared" si="90"/>
        <v>1277763.7</v>
      </c>
      <c r="AY77" s="40">
        <f t="shared" si="90"/>
        <v>1268224.3999999999</v>
      </c>
      <c r="AZ77" s="40">
        <f t="shared" si="90"/>
        <v>2003712.6000000003</v>
      </c>
      <c r="BA77" s="40">
        <f t="shared" si="90"/>
        <v>12837.3</v>
      </c>
      <c r="BB77" s="40">
        <f t="shared" si="90"/>
        <v>422701.2</v>
      </c>
      <c r="BC77" s="40">
        <f t="shared" si="90"/>
        <v>8824.6999999999989</v>
      </c>
      <c r="BD77" s="40">
        <f t="shared" si="90"/>
        <v>1559349.4</v>
      </c>
      <c r="BE77" s="40">
        <f t="shared" si="90"/>
        <v>1849209.9000000001</v>
      </c>
      <c r="BF77" s="40">
        <f t="shared" si="90"/>
        <v>27844.3</v>
      </c>
      <c r="BG77" s="40">
        <f t="shared" si="90"/>
        <v>397922.8</v>
      </c>
      <c r="BH77" s="40">
        <f t="shared" si="90"/>
        <v>0</v>
      </c>
      <c r="BI77" s="40">
        <f t="shared" si="90"/>
        <v>1423442.8</v>
      </c>
      <c r="BJ77" s="40">
        <f t="shared" si="90"/>
        <v>1949236.7000000002</v>
      </c>
      <c r="BK77" s="40">
        <f t="shared" si="90"/>
        <v>26252.799999999996</v>
      </c>
      <c r="BL77" s="40">
        <f t="shared" si="90"/>
        <v>400013.1</v>
      </c>
      <c r="BM77" s="40">
        <f t="shared" si="90"/>
        <v>0</v>
      </c>
      <c r="BN77" s="40">
        <f t="shared" si="90"/>
        <v>1522970.8</v>
      </c>
      <c r="BO77" s="40">
        <f t="shared" si="90"/>
        <v>1949236.7000000002</v>
      </c>
      <c r="BP77" s="40">
        <f t="shared" si="90"/>
        <v>26252.799999999996</v>
      </c>
      <c r="BQ77" s="40">
        <f t="shared" si="90"/>
        <v>400013.1</v>
      </c>
      <c r="BR77" s="40">
        <f t="shared" si="90"/>
        <v>0</v>
      </c>
      <c r="BS77" s="72">
        <f t="shared" si="90"/>
        <v>1522970.8</v>
      </c>
      <c r="BT77" s="40">
        <f t="shared" ref="BT77:CC77" si="91">BT76</f>
        <v>1849739.8</v>
      </c>
      <c r="BU77" s="40">
        <f t="shared" si="91"/>
        <v>28406.799999999999</v>
      </c>
      <c r="BV77" s="40">
        <f t="shared" si="91"/>
        <v>397922.8</v>
      </c>
      <c r="BW77" s="40">
        <f t="shared" si="91"/>
        <v>0</v>
      </c>
      <c r="BX77" s="40">
        <f t="shared" si="91"/>
        <v>1423410.2</v>
      </c>
      <c r="BY77" s="40">
        <f t="shared" si="91"/>
        <v>1949799.2000000002</v>
      </c>
      <c r="BZ77" s="40">
        <f t="shared" si="91"/>
        <v>26815.299999999996</v>
      </c>
      <c r="CA77" s="40">
        <f t="shared" si="91"/>
        <v>400013.1</v>
      </c>
      <c r="CB77" s="40">
        <f t="shared" si="91"/>
        <v>0</v>
      </c>
      <c r="CC77" s="40">
        <f t="shared" si="91"/>
        <v>1522970.8</v>
      </c>
      <c r="CD77" s="193">
        <f t="shared" si="89"/>
        <v>1949799.2000000002</v>
      </c>
      <c r="CE77" s="193">
        <f t="shared" si="89"/>
        <v>26815.299999999996</v>
      </c>
      <c r="CF77" s="193">
        <f t="shared" si="89"/>
        <v>400013.1</v>
      </c>
      <c r="CG77" s="193">
        <f t="shared" si="89"/>
        <v>0</v>
      </c>
      <c r="CH77" s="193">
        <f t="shared" si="80"/>
        <v>1522970.8</v>
      </c>
    </row>
    <row r="78" spans="2:86" x14ac:dyDescent="0.25">
      <c r="C78" s="18"/>
      <c r="D78" s="18"/>
      <c r="E78" s="18"/>
      <c r="F78" s="18"/>
      <c r="G78" s="18"/>
      <c r="H78" s="18"/>
      <c r="I78" s="18"/>
      <c r="K78" s="18"/>
      <c r="V78" s="87"/>
      <c r="AA78" s="87"/>
      <c r="AF78" s="56"/>
    </row>
    <row r="79" spans="2:86" x14ac:dyDescent="0.25">
      <c r="B79" s="48" t="s">
        <v>360</v>
      </c>
      <c r="C79" s="48"/>
      <c r="D79" s="48"/>
      <c r="E79" s="48"/>
      <c r="F79" s="48"/>
      <c r="G79" s="48"/>
      <c r="H79" s="48"/>
      <c r="I79" s="48"/>
      <c r="J79" s="48"/>
      <c r="K79" s="48"/>
      <c r="L79" s="48"/>
      <c r="M79" s="47"/>
      <c r="N79" s="47"/>
      <c r="O79" s="47"/>
      <c r="P79" s="47"/>
      <c r="Q79" s="47"/>
      <c r="R79" s="47"/>
      <c r="S79" s="47"/>
      <c r="T79" s="47"/>
      <c r="U79" s="47"/>
      <c r="V79" s="88"/>
      <c r="W79" s="88"/>
      <c r="X79" s="88"/>
      <c r="Y79" s="88"/>
      <c r="Z79" s="88"/>
      <c r="AA79" s="87"/>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56"/>
      <c r="BE79" s="18"/>
      <c r="BF79" s="18"/>
      <c r="BG79" s="18"/>
      <c r="BH79" s="18"/>
      <c r="BI79" s="18"/>
      <c r="BJ79" s="18"/>
      <c r="BK79" s="18"/>
      <c r="BL79" s="18"/>
      <c r="BM79" s="18"/>
      <c r="BN79" s="18"/>
      <c r="BO79" s="18"/>
      <c r="BP79" s="18"/>
      <c r="BQ79" s="18"/>
      <c r="BR79" s="18"/>
      <c r="BS79" s="18"/>
    </row>
    <row r="80" spans="2:86" x14ac:dyDescent="0.25">
      <c r="B80" s="48"/>
      <c r="C80" s="48"/>
      <c r="D80" s="48"/>
      <c r="E80" s="48"/>
      <c r="F80" s="48"/>
      <c r="G80" s="48"/>
      <c r="H80" s="48"/>
      <c r="I80" s="48"/>
      <c r="J80" s="49"/>
      <c r="K80" s="49"/>
      <c r="L80" s="49"/>
      <c r="V80" s="87"/>
    </row>
    <row r="81" spans="2:25" x14ac:dyDescent="0.25">
      <c r="B81" s="152" t="s">
        <v>225</v>
      </c>
      <c r="C81" s="153"/>
      <c r="D81" s="153"/>
      <c r="E81" s="153"/>
      <c r="F81" s="153"/>
      <c r="G81" s="153"/>
      <c r="H81" s="153"/>
      <c r="I81" s="153"/>
      <c r="J81" s="153"/>
      <c r="K81" s="153"/>
      <c r="L81" s="153"/>
      <c r="M81" s="153"/>
      <c r="N81" s="153"/>
      <c r="O81" s="153"/>
      <c r="P81" s="153"/>
      <c r="Q81" s="153"/>
      <c r="R81" s="153"/>
      <c r="S81" s="153"/>
      <c r="T81" s="153"/>
      <c r="U81" s="153"/>
      <c r="V81" s="153"/>
      <c r="W81" s="153"/>
      <c r="X81" s="153"/>
      <c r="Y81" s="153"/>
    </row>
  </sheetData>
  <mergeCells count="250">
    <mergeCell ref="BY6:CH6"/>
    <mergeCell ref="BY7:CC7"/>
    <mergeCell ref="CD7:CH7"/>
    <mergeCell ref="L7:M7"/>
    <mergeCell ref="N7:O7"/>
    <mergeCell ref="P7:Q7"/>
    <mergeCell ref="R7:S7"/>
    <mergeCell ref="T7:U7"/>
    <mergeCell ref="BJ7:BN7"/>
    <mergeCell ref="BO7:BS7"/>
    <mergeCell ref="BJ6:BS6"/>
    <mergeCell ref="D24:E24"/>
    <mergeCell ref="F24:G24"/>
    <mergeCell ref="D23:E23"/>
    <mergeCell ref="F23:G23"/>
    <mergeCell ref="D25:E25"/>
    <mergeCell ref="F25:G25"/>
    <mergeCell ref="D21:E21"/>
    <mergeCell ref="F21:G21"/>
    <mergeCell ref="BT6:BX6"/>
    <mergeCell ref="B2:Q2"/>
    <mergeCell ref="B3:Q3"/>
    <mergeCell ref="L6:U6"/>
    <mergeCell ref="V6:Z6"/>
    <mergeCell ref="AA6:AE6"/>
    <mergeCell ref="AF6:AO6"/>
    <mergeCell ref="AP6:AY6"/>
    <mergeCell ref="AZ6:BD6"/>
    <mergeCell ref="BE6:BI6"/>
    <mergeCell ref="B4:Z4"/>
    <mergeCell ref="D5:I5"/>
    <mergeCell ref="L5:AO5"/>
    <mergeCell ref="K5:K7"/>
    <mergeCell ref="D7:E8"/>
    <mergeCell ref="F7:G8"/>
    <mergeCell ref="AV7:AW7"/>
    <mergeCell ref="AX7:AY7"/>
    <mergeCell ref="H7:H8"/>
    <mergeCell ref="AF7:AJ7"/>
    <mergeCell ref="AK7:AO7"/>
    <mergeCell ref="AP7:AQ7"/>
    <mergeCell ref="AR7:AS7"/>
    <mergeCell ref="AT7:AU7"/>
    <mergeCell ref="AP5:CH5"/>
    <mergeCell ref="D38:E38"/>
    <mergeCell ref="F38:G38"/>
    <mergeCell ref="D28:E28"/>
    <mergeCell ref="F28:G28"/>
    <mergeCell ref="D6:G6"/>
    <mergeCell ref="I7:I8"/>
    <mergeCell ref="D12:E12"/>
    <mergeCell ref="F12:G12"/>
    <mergeCell ref="D11:E11"/>
    <mergeCell ref="F11:G11"/>
    <mergeCell ref="D10:E10"/>
    <mergeCell ref="F10:G10"/>
    <mergeCell ref="D13:E13"/>
    <mergeCell ref="F13:G13"/>
    <mergeCell ref="D9:E9"/>
    <mergeCell ref="F9:G9"/>
    <mergeCell ref="D29:E29"/>
    <mergeCell ref="F29:G29"/>
    <mergeCell ref="D34:E34"/>
    <mergeCell ref="F34:G34"/>
    <mergeCell ref="D37:E37"/>
    <mergeCell ref="F37:G37"/>
    <mergeCell ref="D36:E36"/>
    <mergeCell ref="F36:G36"/>
    <mergeCell ref="D35:E35"/>
    <mergeCell ref="F35:G35"/>
    <mergeCell ref="D52:E52"/>
    <mergeCell ref="F52:G52"/>
    <mergeCell ref="D53:E53"/>
    <mergeCell ref="F53:G53"/>
    <mergeCell ref="D54:E54"/>
    <mergeCell ref="D39:E39"/>
    <mergeCell ref="F39:G39"/>
    <mergeCell ref="D40:E40"/>
    <mergeCell ref="F40:G40"/>
    <mergeCell ref="D41:E41"/>
    <mergeCell ref="F41:G41"/>
    <mergeCell ref="D42:E42"/>
    <mergeCell ref="F42:G42"/>
    <mergeCell ref="D51:E51"/>
    <mergeCell ref="F51:G51"/>
    <mergeCell ref="D43:E43"/>
    <mergeCell ref="F43:G43"/>
    <mergeCell ref="D44:E44"/>
    <mergeCell ref="F44:G44"/>
    <mergeCell ref="D45:E45"/>
    <mergeCell ref="F45:G45"/>
    <mergeCell ref="D46:E46"/>
    <mergeCell ref="F46:G46"/>
    <mergeCell ref="D47:E47"/>
    <mergeCell ref="F47:G47"/>
    <mergeCell ref="D48:E48"/>
    <mergeCell ref="F48:G48"/>
    <mergeCell ref="D49:E49"/>
    <mergeCell ref="F49:G49"/>
    <mergeCell ref="D50:E50"/>
    <mergeCell ref="F50:G50"/>
    <mergeCell ref="B81:Y81"/>
    <mergeCell ref="D77:E77"/>
    <mergeCell ref="F77:G77"/>
    <mergeCell ref="D76:E76"/>
    <mergeCell ref="F76:G76"/>
    <mergeCell ref="D75:E75"/>
    <mergeCell ref="F75:G75"/>
    <mergeCell ref="D71:E71"/>
    <mergeCell ref="F71:G71"/>
    <mergeCell ref="D72:E72"/>
    <mergeCell ref="F72:G72"/>
    <mergeCell ref="D73:E73"/>
    <mergeCell ref="F73:G73"/>
    <mergeCell ref="D74:E74"/>
    <mergeCell ref="F74:G74"/>
    <mergeCell ref="F54:G54"/>
    <mergeCell ref="D55:E55"/>
    <mergeCell ref="F55:G55"/>
    <mergeCell ref="D64:E64"/>
    <mergeCell ref="F64:G64"/>
    <mergeCell ref="D65:E65"/>
    <mergeCell ref="F65:G65"/>
    <mergeCell ref="D68:E68"/>
    <mergeCell ref="D61:E61"/>
    <mergeCell ref="F60:G60"/>
    <mergeCell ref="D60:E60"/>
    <mergeCell ref="D66:E66"/>
    <mergeCell ref="F66:G66"/>
    <mergeCell ref="F70:G70"/>
    <mergeCell ref="D70:E70"/>
    <mergeCell ref="F67:G67"/>
    <mergeCell ref="D67:E67"/>
    <mergeCell ref="D56:E56"/>
    <mergeCell ref="F56:G56"/>
    <mergeCell ref="D57:E57"/>
    <mergeCell ref="F57:G57"/>
    <mergeCell ref="D58:E58"/>
    <mergeCell ref="F58:G58"/>
    <mergeCell ref="F68:G68"/>
    <mergeCell ref="D69:E69"/>
    <mergeCell ref="F69:G69"/>
    <mergeCell ref="D62:E62"/>
    <mergeCell ref="F62:G62"/>
    <mergeCell ref="D63:E63"/>
    <mergeCell ref="F63:G63"/>
    <mergeCell ref="F61:G61"/>
    <mergeCell ref="D59:E59"/>
    <mergeCell ref="F59:G59"/>
    <mergeCell ref="D33:E33"/>
    <mergeCell ref="J5:J8"/>
    <mergeCell ref="D20:E20"/>
    <mergeCell ref="F20:G20"/>
    <mergeCell ref="D22:E22"/>
    <mergeCell ref="F22:G22"/>
    <mergeCell ref="D31:E31"/>
    <mergeCell ref="F31:G31"/>
    <mergeCell ref="D30:E30"/>
    <mergeCell ref="F30:G30"/>
    <mergeCell ref="D32:E32"/>
    <mergeCell ref="F32:G32"/>
    <mergeCell ref="D27:E27"/>
    <mergeCell ref="F27:G27"/>
    <mergeCell ref="D26:E26"/>
    <mergeCell ref="F26:G26"/>
    <mergeCell ref="D18:E18"/>
    <mergeCell ref="F18:G18"/>
    <mergeCell ref="D14:E14"/>
    <mergeCell ref="F14:G14"/>
    <mergeCell ref="D19:E19"/>
    <mergeCell ref="F19:G19"/>
    <mergeCell ref="D15:E15"/>
    <mergeCell ref="F15:G15"/>
    <mergeCell ref="B15:B17"/>
    <mergeCell ref="H15:H17"/>
    <mergeCell ref="J15:J17"/>
    <mergeCell ref="K15:K17"/>
    <mergeCell ref="L15:L17"/>
    <mergeCell ref="M15:M17"/>
    <mergeCell ref="N15:N17"/>
    <mergeCell ref="O15:O17"/>
    <mergeCell ref="P15:P17"/>
    <mergeCell ref="Q15:Q17"/>
    <mergeCell ref="R15:R17"/>
    <mergeCell ref="S15:S17"/>
    <mergeCell ref="T15:T17"/>
    <mergeCell ref="U15:U17"/>
    <mergeCell ref="W15:W17"/>
    <mergeCell ref="X15:X17"/>
    <mergeCell ref="Y15:Y17"/>
    <mergeCell ref="I15:I17"/>
    <mergeCell ref="Z15:Z17"/>
    <mergeCell ref="AA15:AA17"/>
    <mergeCell ref="AB15:AB17"/>
    <mergeCell ref="AC15:AC17"/>
    <mergeCell ref="AD15:AD17"/>
    <mergeCell ref="AE15:AE17"/>
    <mergeCell ref="AF15:AF17"/>
    <mergeCell ref="AG15:AG17"/>
    <mergeCell ref="AH15:AH17"/>
    <mergeCell ref="BG15:BG17"/>
    <mergeCell ref="BH15:BH17"/>
    <mergeCell ref="BI15:BI17"/>
    <mergeCell ref="BJ15:BJ17"/>
    <mergeCell ref="BK15:BK17"/>
    <mergeCell ref="AI15:AI17"/>
    <mergeCell ref="AJ15:AJ17"/>
    <mergeCell ref="AK15:AK17"/>
    <mergeCell ref="AM15:AM17"/>
    <mergeCell ref="AN15:AN17"/>
    <mergeCell ref="AO15:AO17"/>
    <mergeCell ref="AP15:AP17"/>
    <mergeCell ref="AQ15:AQ17"/>
    <mergeCell ref="AR15:AR17"/>
    <mergeCell ref="AS15:AS17"/>
    <mergeCell ref="AT15:AT17"/>
    <mergeCell ref="AU15:AU17"/>
    <mergeCell ref="AV15:AV17"/>
    <mergeCell ref="AW15:AW17"/>
    <mergeCell ref="AX15:AX17"/>
    <mergeCell ref="AY15:AY17"/>
    <mergeCell ref="AZ15:AZ17"/>
    <mergeCell ref="BA15:BA17"/>
    <mergeCell ref="BB15:BB17"/>
    <mergeCell ref="BC15:BC17"/>
    <mergeCell ref="BD15:BD17"/>
    <mergeCell ref="BE15:BE17"/>
    <mergeCell ref="BF15:BF17"/>
    <mergeCell ref="BM15:BM17"/>
    <mergeCell ref="BN15:BN17"/>
    <mergeCell ref="BO15:BO17"/>
    <mergeCell ref="CH15:CH17"/>
    <mergeCell ref="CG15:CG17"/>
    <mergeCell ref="BP15:BP17"/>
    <mergeCell ref="BQ15:BQ17"/>
    <mergeCell ref="BR15:BR17"/>
    <mergeCell ref="BS15:BS17"/>
    <mergeCell ref="CF15:CF17"/>
    <mergeCell ref="CC15:CC17"/>
    <mergeCell ref="CA15:CA17"/>
    <mergeCell ref="BT15:BT17"/>
    <mergeCell ref="BU15:BU17"/>
    <mergeCell ref="BV15:BV17"/>
    <mergeCell ref="BW15:BW17"/>
    <mergeCell ref="BX15:BX17"/>
    <mergeCell ref="BY15:BY17"/>
    <mergeCell ref="BZ15:BZ17"/>
    <mergeCell ref="CB15:CB17"/>
    <mergeCell ref="CD15:CD17"/>
    <mergeCell ref="CE15:CE17"/>
  </mergeCells>
  <pageMargins left="0" right="0" top="1.1811023622047245" bottom="0" header="0.39370078740157483" footer="0.39370078740157483"/>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2021-02-08T10:01:19Z</cp:lastPrinted>
  <dcterms:created xsi:type="dcterms:W3CDTF">2019-06-05T04:41:06Z</dcterms:created>
  <dcterms:modified xsi:type="dcterms:W3CDTF">2021-02-08T10:11:53Z</dcterms:modified>
</cp:coreProperties>
</file>