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020" windowWidth="18060" windowHeight="6150"/>
  </bookViews>
  <sheets>
    <sheet name="Лист1" sheetId="1" r:id="rId1"/>
  </sheets>
  <calcPr calcId="144525"/>
</workbook>
</file>

<file path=xl/calcChain.xml><?xml version="1.0" encoding="utf-8"?>
<calcChain xmlns="http://schemas.openxmlformats.org/spreadsheetml/2006/main">
  <c r="BB12" i="1" l="1"/>
  <c r="BI40" i="1" l="1"/>
  <c r="AE40" i="1"/>
  <c r="W12" i="1" l="1"/>
  <c r="X12" i="1"/>
  <c r="Y12" i="1"/>
  <c r="AZ81" i="1"/>
  <c r="AZ82" i="1"/>
  <c r="AZ83" i="1"/>
  <c r="AZ80" i="1"/>
  <c r="BD80" i="1"/>
  <c r="BD81" i="1"/>
  <c r="V81" i="1"/>
  <c r="V82" i="1"/>
  <c r="V83" i="1"/>
  <c r="V80" i="1"/>
  <c r="Z80" i="1"/>
  <c r="Z81" i="1"/>
  <c r="Z82" i="1"/>
  <c r="BD82" i="1"/>
  <c r="AA84" i="1"/>
  <c r="AF84" i="1"/>
  <c r="AK84" i="1" s="1"/>
  <c r="AL84" i="1"/>
  <c r="AM84" i="1"/>
  <c r="AN84" i="1"/>
  <c r="AO84" i="1"/>
  <c r="BE84" i="1"/>
  <c r="BJ84" i="1"/>
  <c r="BO84" i="1" s="1"/>
  <c r="BP84" i="1"/>
  <c r="BQ84" i="1"/>
  <c r="BS84" i="1"/>
  <c r="BR86" i="1"/>
  <c r="BR85" i="1" s="1"/>
  <c r="BR84" i="1" s="1"/>
  <c r="AO82" i="1" l="1"/>
  <c r="AN82" i="1" l="1"/>
  <c r="AM82" i="1" l="1"/>
  <c r="AL82" i="1" l="1"/>
  <c r="AK82" i="1" l="1"/>
  <c r="AJ82" i="1" l="1"/>
  <c r="AI82" i="1" l="1"/>
  <c r="AH82" i="1" l="1"/>
  <c r="AG82" i="1" l="1"/>
  <c r="AF82" i="1" l="1"/>
  <c r="AE82" i="1" l="1"/>
  <c r="AD82" i="1" l="1"/>
  <c r="AC82" i="1" l="1"/>
  <c r="AB82" i="1" l="1"/>
  <c r="AA82" i="1" l="1"/>
  <c r="BJ54" i="1" l="1"/>
  <c r="BE54" i="1"/>
  <c r="AZ54" i="1" l="1"/>
  <c r="AZ52" i="1"/>
  <c r="AZ64" i="1" l="1"/>
  <c r="N61" i="1" l="1"/>
  <c r="O61" i="1"/>
  <c r="P61" i="1"/>
  <c r="Q61" i="1"/>
  <c r="R61" i="1"/>
  <c r="S61" i="1"/>
  <c r="T61" i="1"/>
  <c r="U61" i="1"/>
  <c r="W61" i="1"/>
  <c r="X61" i="1"/>
  <c r="Y61" i="1"/>
  <c r="Z61" i="1"/>
  <c r="AB61" i="1"/>
  <c r="AC61" i="1"/>
  <c r="AD61" i="1"/>
  <c r="AE61" i="1"/>
  <c r="AG61" i="1"/>
  <c r="AH61" i="1"/>
  <c r="AI61" i="1"/>
  <c r="AJ61" i="1"/>
  <c r="AR61" i="1"/>
  <c r="AS61" i="1"/>
  <c r="AT61" i="1"/>
  <c r="AU61" i="1"/>
  <c r="AV61" i="1"/>
  <c r="AW61" i="1"/>
  <c r="AX61" i="1"/>
  <c r="AY61" i="1"/>
  <c r="BA61" i="1"/>
  <c r="BB61" i="1"/>
  <c r="BC61" i="1"/>
  <c r="BD61" i="1"/>
  <c r="BF61" i="1"/>
  <c r="BG61" i="1"/>
  <c r="BH61" i="1"/>
  <c r="BI61" i="1"/>
  <c r="BK61" i="1"/>
  <c r="BL61" i="1"/>
  <c r="BM61" i="1"/>
  <c r="BN61" i="1"/>
  <c r="V64" i="1"/>
  <c r="Z56" i="1"/>
  <c r="BS73" i="1"/>
  <c r="BS74" i="1"/>
  <c r="BS75" i="1"/>
  <c r="BS77" i="1"/>
  <c r="BS78" i="1"/>
  <c r="BS79" i="1"/>
  <c r="BS68" i="1"/>
  <c r="BS69" i="1"/>
  <c r="BS70" i="1"/>
  <c r="BS71" i="1"/>
  <c r="BS72" i="1"/>
  <c r="BS62" i="1"/>
  <c r="BS63" i="1"/>
  <c r="BS66" i="1"/>
  <c r="BS67" i="1"/>
  <c r="BS59" i="1"/>
  <c r="BS51" i="1"/>
  <c r="BS52" i="1"/>
  <c r="BS53" i="1"/>
  <c r="BS54" i="1"/>
  <c r="BS57" i="1"/>
  <c r="BS44" i="1"/>
  <c r="BS45" i="1"/>
  <c r="BS46" i="1"/>
  <c r="BS47" i="1"/>
  <c r="BS48" i="1"/>
  <c r="BS49" i="1"/>
  <c r="BS50" i="1"/>
  <c r="BS40" i="1"/>
  <c r="BS41" i="1"/>
  <c r="BS42" i="1"/>
  <c r="BS39" i="1"/>
  <c r="BS31" i="1"/>
  <c r="BS32" i="1"/>
  <c r="BS33" i="1"/>
  <c r="BS26" i="1"/>
  <c r="BS27" i="1"/>
  <c r="BS28" i="1"/>
  <c r="BS29" i="1"/>
  <c r="BS30" i="1"/>
  <c r="BS22" i="1"/>
  <c r="BS23" i="1"/>
  <c r="BS24" i="1"/>
  <c r="BS25" i="1"/>
  <c r="BS20" i="1"/>
  <c r="BS21" i="1"/>
  <c r="BS19" i="1"/>
  <c r="BS15" i="1"/>
  <c r="BS18" i="1"/>
  <c r="BS13" i="1"/>
  <c r="BS14" i="1"/>
  <c r="BR79" i="1"/>
  <c r="BR78" i="1" s="1"/>
  <c r="BR77" i="1" s="1"/>
  <c r="BR76" i="1" s="1"/>
  <c r="BR75" i="1" s="1"/>
  <c r="BR74" i="1" s="1"/>
  <c r="BR73" i="1" s="1"/>
  <c r="BR72" i="1" s="1"/>
  <c r="BR71" i="1" s="1"/>
  <c r="BR70" i="1" s="1"/>
  <c r="BR69" i="1" s="1"/>
  <c r="BR68" i="1" s="1"/>
  <c r="BR67" i="1" s="1"/>
  <c r="BR66" i="1" s="1"/>
  <c r="BR65" i="1" s="1"/>
  <c r="BR63" i="1" s="1"/>
  <c r="BR62" i="1" s="1"/>
  <c r="BR61" i="1" s="1"/>
  <c r="BR38" i="1"/>
  <c r="BR39" i="1"/>
  <c r="BR40" i="1"/>
  <c r="BR37" i="1"/>
  <c r="BR34" i="1"/>
  <c r="BR32" i="1"/>
  <c r="BR33" i="1"/>
  <c r="BR30" i="1"/>
  <c r="BR31" i="1"/>
  <c r="BR29" i="1"/>
  <c r="BR28" i="1"/>
  <c r="BR26" i="1"/>
  <c r="BR25" i="1"/>
  <c r="BR24" i="1"/>
  <c r="BR23" i="1"/>
  <c r="BR21" i="1"/>
  <c r="BR22" i="1"/>
  <c r="BR20" i="1"/>
  <c r="BR19" i="1"/>
  <c r="BR15" i="1"/>
  <c r="BR13" i="1"/>
  <c r="BR14" i="1"/>
  <c r="BS61" i="1" l="1"/>
  <c r="BR60" i="1"/>
  <c r="BR59" i="1" s="1"/>
  <c r="BR58" i="1" s="1"/>
  <c r="BR57" i="1" s="1"/>
  <c r="BR56" i="1" s="1"/>
  <c r="BR55" i="1" s="1"/>
  <c r="BR54" i="1" s="1"/>
  <c r="BR53" i="1" s="1"/>
  <c r="BR52" i="1" s="1"/>
  <c r="BR51" i="1" s="1"/>
  <c r="BR50" i="1" s="1"/>
  <c r="BR49" i="1" s="1"/>
  <c r="BR48" i="1" s="1"/>
  <c r="BR47" i="1" s="1"/>
  <c r="BR46" i="1" s="1"/>
  <c r="BR45" i="1" s="1"/>
  <c r="BR44" i="1" s="1"/>
  <c r="BQ79" i="1"/>
  <c r="BQ68" i="1"/>
  <c r="BQ69" i="1"/>
  <c r="BQ70" i="1"/>
  <c r="BQ71" i="1"/>
  <c r="BQ72" i="1"/>
  <c r="BQ73" i="1"/>
  <c r="BQ74" i="1"/>
  <c r="BQ75" i="1"/>
  <c r="BQ77" i="1"/>
  <c r="BQ78" i="1"/>
  <c r="BQ53" i="1"/>
  <c r="BQ54" i="1"/>
  <c r="BQ57" i="1"/>
  <c r="BQ59" i="1"/>
  <c r="BQ62" i="1"/>
  <c r="BQ63" i="1"/>
  <c r="BQ66" i="1"/>
  <c r="BQ67" i="1"/>
  <c r="BQ48" i="1"/>
  <c r="BQ49" i="1"/>
  <c r="BQ50" i="1"/>
  <c r="BQ51" i="1"/>
  <c r="BQ52" i="1"/>
  <c r="BQ41" i="1"/>
  <c r="BQ42" i="1"/>
  <c r="BQ44" i="1"/>
  <c r="BQ45" i="1"/>
  <c r="BQ46" i="1"/>
  <c r="BQ47" i="1"/>
  <c r="BQ39" i="1"/>
  <c r="BQ40" i="1"/>
  <c r="BQ38" i="1"/>
  <c r="BQ34" i="1"/>
  <c r="BQ33" i="1"/>
  <c r="BQ32" i="1"/>
  <c r="BQ31" i="1"/>
  <c r="BQ30" i="1"/>
  <c r="BQ29" i="1"/>
  <c r="BQ28" i="1"/>
  <c r="BQ26" i="1"/>
  <c r="BQ25" i="1"/>
  <c r="BQ23" i="1"/>
  <c r="BQ24" i="1"/>
  <c r="BQ21" i="1"/>
  <c r="BQ22" i="1"/>
  <c r="BQ20" i="1"/>
  <c r="BQ19" i="1"/>
  <c r="BQ15" i="1"/>
  <c r="BQ13" i="1"/>
  <c r="BQ14" i="1"/>
  <c r="BP77" i="1"/>
  <c r="BP78" i="1"/>
  <c r="BP79" i="1"/>
  <c r="BP67" i="1"/>
  <c r="BP68" i="1"/>
  <c r="BP69" i="1"/>
  <c r="BP70" i="1"/>
  <c r="BP71" i="1"/>
  <c r="BP72" i="1"/>
  <c r="BP73" i="1"/>
  <c r="BP74" i="1"/>
  <c r="BP75" i="1"/>
  <c r="BP53" i="1"/>
  <c r="BP54" i="1"/>
  <c r="BP57" i="1"/>
  <c r="BP59" i="1"/>
  <c r="BP62" i="1"/>
  <c r="BP63" i="1"/>
  <c r="BP66" i="1"/>
  <c r="BP46" i="1"/>
  <c r="BP47" i="1"/>
  <c r="BP48" i="1"/>
  <c r="BP49" i="1"/>
  <c r="BP50" i="1"/>
  <c r="BP51" i="1"/>
  <c r="BP52" i="1"/>
  <c r="BP45" i="1"/>
  <c r="BP44" i="1"/>
  <c r="BP41" i="1"/>
  <c r="BP42" i="1"/>
  <c r="BP39" i="1"/>
  <c r="BP40" i="1"/>
  <c r="BP38" i="1"/>
  <c r="BP37" i="1"/>
  <c r="BP34" i="1"/>
  <c r="BP33" i="1"/>
  <c r="BP32" i="1"/>
  <c r="BP31" i="1"/>
  <c r="BP30" i="1"/>
  <c r="BP29" i="1"/>
  <c r="BP28" i="1"/>
  <c r="BP26" i="1"/>
  <c r="BP25" i="1"/>
  <c r="BP23" i="1"/>
  <c r="BO23" i="1" s="1"/>
  <c r="BP24" i="1"/>
  <c r="BP21" i="1"/>
  <c r="BO21" i="1" s="1"/>
  <c r="BP22" i="1"/>
  <c r="BP20" i="1"/>
  <c r="BP19" i="1"/>
  <c r="BP15" i="1"/>
  <c r="BP13" i="1"/>
  <c r="BP14" i="1"/>
  <c r="BO54" i="1"/>
  <c r="BO24" i="1"/>
  <c r="BO22" i="1"/>
  <c r="AO46" i="1"/>
  <c r="AO47" i="1"/>
  <c r="AO48" i="1"/>
  <c r="AO49" i="1"/>
  <c r="AO50" i="1"/>
  <c r="AO51" i="1"/>
  <c r="AO52" i="1"/>
  <c r="AO53" i="1"/>
  <c r="AO54" i="1"/>
  <c r="AO57" i="1"/>
  <c r="AO59" i="1"/>
  <c r="AO62" i="1"/>
  <c r="AO63" i="1"/>
  <c r="AO66" i="1"/>
  <c r="AO67" i="1"/>
  <c r="AO68" i="1"/>
  <c r="AO69" i="1"/>
  <c r="AO70" i="1"/>
  <c r="AO71" i="1"/>
  <c r="AO72" i="1"/>
  <c r="AO73" i="1"/>
  <c r="AO74" i="1"/>
  <c r="AO75" i="1"/>
  <c r="AO77" i="1"/>
  <c r="AO78" i="1"/>
  <c r="AO79" i="1"/>
  <c r="AN46" i="1"/>
  <c r="AN47" i="1"/>
  <c r="AN48" i="1"/>
  <c r="AN49" i="1"/>
  <c r="AN50" i="1"/>
  <c r="AN51" i="1"/>
  <c r="AN52" i="1"/>
  <c r="AN53" i="1"/>
  <c r="AN54" i="1"/>
  <c r="AN57" i="1"/>
  <c r="AN59" i="1"/>
  <c r="AN62" i="1"/>
  <c r="AN63" i="1"/>
  <c r="AN66" i="1"/>
  <c r="AN67" i="1"/>
  <c r="AN68" i="1"/>
  <c r="AN69" i="1"/>
  <c r="AN70" i="1"/>
  <c r="AN71" i="1"/>
  <c r="AN72" i="1"/>
  <c r="AN73" i="1"/>
  <c r="AN74" i="1"/>
  <c r="AN75" i="1"/>
  <c r="AN77" i="1"/>
  <c r="AN78" i="1"/>
  <c r="AN79" i="1"/>
  <c r="AM46" i="1"/>
  <c r="AM47" i="1"/>
  <c r="AM48" i="1"/>
  <c r="AM49" i="1"/>
  <c r="AM50" i="1"/>
  <c r="AM51" i="1"/>
  <c r="AM52" i="1"/>
  <c r="AM53" i="1"/>
  <c r="AM54" i="1"/>
  <c r="AM57" i="1"/>
  <c r="AM59" i="1"/>
  <c r="AM62" i="1"/>
  <c r="AM63" i="1"/>
  <c r="AM66" i="1"/>
  <c r="AM67" i="1"/>
  <c r="AM68" i="1"/>
  <c r="AM69" i="1"/>
  <c r="AM70" i="1"/>
  <c r="AM71" i="1"/>
  <c r="AM72" i="1"/>
  <c r="AM73" i="1"/>
  <c r="AM74" i="1"/>
  <c r="AM75" i="1"/>
  <c r="AM77" i="1"/>
  <c r="AM78" i="1"/>
  <c r="AM79" i="1"/>
  <c r="AL46" i="1"/>
  <c r="AL47" i="1"/>
  <c r="AL48" i="1"/>
  <c r="AL49" i="1"/>
  <c r="AL50" i="1"/>
  <c r="AL51" i="1"/>
  <c r="AL52" i="1"/>
  <c r="AL53" i="1"/>
  <c r="AL54" i="1"/>
  <c r="AL57" i="1"/>
  <c r="AL59" i="1"/>
  <c r="AL62" i="1"/>
  <c r="AL63" i="1"/>
  <c r="AL66" i="1"/>
  <c r="AL67" i="1"/>
  <c r="AL68" i="1"/>
  <c r="AL69" i="1"/>
  <c r="AL70" i="1"/>
  <c r="AL71" i="1"/>
  <c r="AL72" i="1"/>
  <c r="AL73" i="1"/>
  <c r="AL74" i="1"/>
  <c r="AL75" i="1"/>
  <c r="AL77" i="1"/>
  <c r="AL78" i="1"/>
  <c r="AL79" i="1"/>
  <c r="AL45" i="1"/>
  <c r="AM45" i="1"/>
  <c r="AN45" i="1"/>
  <c r="AO45" i="1"/>
  <c r="AL44" i="1"/>
  <c r="AM44" i="1"/>
  <c r="AN44" i="1"/>
  <c r="AO44" i="1"/>
  <c r="AL42" i="1"/>
  <c r="AM42" i="1"/>
  <c r="AN42" i="1"/>
  <c r="AO42" i="1"/>
  <c r="AL41" i="1"/>
  <c r="AM41" i="1"/>
  <c r="AN41" i="1"/>
  <c r="AO41" i="1"/>
  <c r="AL40" i="1"/>
  <c r="AM40" i="1"/>
  <c r="AN40" i="1"/>
  <c r="AO40" i="1"/>
  <c r="AL39" i="1"/>
  <c r="AM39" i="1"/>
  <c r="AN39" i="1"/>
  <c r="AO39" i="1"/>
  <c r="AL38" i="1"/>
  <c r="AM38" i="1"/>
  <c r="AN38" i="1"/>
  <c r="AO38" i="1"/>
  <c r="AL37" i="1"/>
  <c r="AM37" i="1"/>
  <c r="AN37" i="1"/>
  <c r="AN34" i="1"/>
  <c r="AM34" i="1"/>
  <c r="AL34" i="1"/>
  <c r="AL33" i="1"/>
  <c r="AM33" i="1"/>
  <c r="AN33" i="1"/>
  <c r="AO33" i="1"/>
  <c r="AL32" i="1"/>
  <c r="AM32" i="1"/>
  <c r="AN32" i="1"/>
  <c r="AO32" i="1"/>
  <c r="AL31" i="1"/>
  <c r="AM31" i="1"/>
  <c r="AN31" i="1"/>
  <c r="AO31" i="1"/>
  <c r="AL30" i="1"/>
  <c r="AM30" i="1"/>
  <c r="AN30" i="1"/>
  <c r="AO30" i="1"/>
  <c r="AL29" i="1"/>
  <c r="AM29" i="1"/>
  <c r="AN29" i="1"/>
  <c r="AO29" i="1"/>
  <c r="AL28" i="1"/>
  <c r="AM28" i="1"/>
  <c r="AN28" i="1"/>
  <c r="AO28" i="1"/>
  <c r="AO26" i="1"/>
  <c r="AN26" i="1"/>
  <c r="AM26" i="1"/>
  <c r="AL26" i="1"/>
  <c r="AL24" i="1"/>
  <c r="AM24" i="1"/>
  <c r="AN24" i="1"/>
  <c r="AO24" i="1"/>
  <c r="AL25" i="1"/>
  <c r="AM25" i="1"/>
  <c r="AN25" i="1"/>
  <c r="AO25" i="1"/>
  <c r="AL23" i="1"/>
  <c r="AM23" i="1"/>
  <c r="AN23" i="1"/>
  <c r="AO23" i="1"/>
  <c r="AL22" i="1"/>
  <c r="AM22" i="1"/>
  <c r="AN22" i="1"/>
  <c r="AO22" i="1"/>
  <c r="AL21" i="1"/>
  <c r="AM21" i="1"/>
  <c r="AN21" i="1"/>
  <c r="AO21" i="1"/>
  <c r="AL19" i="1"/>
  <c r="AM19" i="1"/>
  <c r="AN19" i="1"/>
  <c r="AO19" i="1"/>
  <c r="AL20" i="1"/>
  <c r="AM20" i="1"/>
  <c r="AN20" i="1"/>
  <c r="AO20" i="1"/>
  <c r="AL61" i="1" l="1"/>
  <c r="AM61" i="1"/>
  <c r="BO25" i="1"/>
  <c r="BQ61" i="1"/>
  <c r="AN61" i="1"/>
  <c r="BP61" i="1"/>
  <c r="AO61" i="1"/>
  <c r="AL15" i="1"/>
  <c r="AM15" i="1"/>
  <c r="AN15" i="1"/>
  <c r="AO15" i="1"/>
  <c r="AL14" i="1"/>
  <c r="AM14" i="1"/>
  <c r="AN14" i="1"/>
  <c r="AO14" i="1"/>
  <c r="AP14" i="1"/>
  <c r="AL13" i="1"/>
  <c r="AM13" i="1"/>
  <c r="AN13" i="1"/>
  <c r="AO13" i="1"/>
  <c r="W43" i="1" l="1"/>
  <c r="X43" i="1"/>
  <c r="Y43" i="1"/>
  <c r="Z43" i="1"/>
  <c r="AB43" i="1"/>
  <c r="AC43" i="1"/>
  <c r="AD43" i="1"/>
  <c r="AE43" i="1"/>
  <c r="AG43" i="1"/>
  <c r="AL43" i="1" s="1"/>
  <c r="AH43" i="1"/>
  <c r="AM43" i="1" s="1"/>
  <c r="AI43" i="1"/>
  <c r="AN43" i="1" s="1"/>
  <c r="AJ43" i="1"/>
  <c r="AO43" i="1" s="1"/>
  <c r="AR43" i="1"/>
  <c r="AS43" i="1"/>
  <c r="AT43" i="1"/>
  <c r="AU43" i="1"/>
  <c r="AV43" i="1"/>
  <c r="AW43" i="1"/>
  <c r="AX43" i="1"/>
  <c r="AY43" i="1"/>
  <c r="BA43" i="1"/>
  <c r="BB43" i="1"/>
  <c r="BC43" i="1"/>
  <c r="BD43" i="1"/>
  <c r="BF43" i="1"/>
  <c r="BG43" i="1"/>
  <c r="BH43" i="1"/>
  <c r="BI43" i="1"/>
  <c r="BK43" i="1"/>
  <c r="BP43" i="1" s="1"/>
  <c r="BL43" i="1"/>
  <c r="BQ43" i="1" s="1"/>
  <c r="BM43" i="1"/>
  <c r="BN43" i="1"/>
  <c r="BS43" i="1" s="1"/>
  <c r="BR43" i="1"/>
  <c r="AP54" i="1"/>
  <c r="V54" i="1"/>
  <c r="AF54" i="1"/>
  <c r="AK54" i="1" s="1"/>
  <c r="AQ79" i="1" l="1"/>
  <c r="AP79" i="1"/>
  <c r="AQ78" i="1"/>
  <c r="AP78" i="1"/>
  <c r="AQ77" i="1"/>
  <c r="AP77" i="1"/>
  <c r="AY76" i="1"/>
  <c r="AX76" i="1"/>
  <c r="AW76" i="1"/>
  <c r="AV76" i="1"/>
  <c r="AU76" i="1"/>
  <c r="AT76" i="1"/>
  <c r="AS76" i="1"/>
  <c r="AR76" i="1"/>
  <c r="AQ76" i="1"/>
  <c r="AP76" i="1"/>
  <c r="AQ75" i="1"/>
  <c r="AP75" i="1"/>
  <c r="AQ74" i="1"/>
  <c r="AP74" i="1"/>
  <c r="AQ73" i="1"/>
  <c r="AP73" i="1"/>
  <c r="AQ72" i="1"/>
  <c r="AP72" i="1"/>
  <c r="AQ71" i="1"/>
  <c r="AP71" i="1"/>
  <c r="AQ70" i="1"/>
  <c r="AP70" i="1"/>
  <c r="AQ69" i="1"/>
  <c r="AP69" i="1"/>
  <c r="AQ68" i="1"/>
  <c r="AP68" i="1"/>
  <c r="AQ67" i="1"/>
  <c r="AP67" i="1"/>
  <c r="AQ66" i="1"/>
  <c r="AP66" i="1"/>
  <c r="AY65" i="1"/>
  <c r="AX65" i="1"/>
  <c r="AW65" i="1"/>
  <c r="AV65" i="1"/>
  <c r="AU65" i="1"/>
  <c r="AT65" i="1"/>
  <c r="AS65" i="1"/>
  <c r="AR65" i="1"/>
  <c r="AQ65" i="1"/>
  <c r="AP65" i="1"/>
  <c r="AQ63" i="1"/>
  <c r="AP63" i="1"/>
  <c r="AQ62" i="1"/>
  <c r="AQ61" i="1" s="1"/>
  <c r="AP62" i="1"/>
  <c r="AP61" i="1" s="1"/>
  <c r="AY60" i="1"/>
  <c r="AX60" i="1"/>
  <c r="AW60" i="1"/>
  <c r="AV60" i="1"/>
  <c r="AU60" i="1"/>
  <c r="AT60" i="1"/>
  <c r="AS60" i="1"/>
  <c r="AR60" i="1"/>
  <c r="AQ60" i="1"/>
  <c r="AP60" i="1"/>
  <c r="AQ59" i="1"/>
  <c r="AP59" i="1"/>
  <c r="AY58" i="1"/>
  <c r="AX58" i="1"/>
  <c r="AW58" i="1"/>
  <c r="AV58" i="1"/>
  <c r="AU58" i="1"/>
  <c r="AT58" i="1"/>
  <c r="AS58" i="1"/>
  <c r="AR58" i="1"/>
  <c r="AQ58" i="1"/>
  <c r="AP58" i="1"/>
  <c r="AQ57" i="1"/>
  <c r="AP57" i="1"/>
  <c r="AY56" i="1"/>
  <c r="AX56" i="1"/>
  <c r="AW56" i="1"/>
  <c r="AV56" i="1"/>
  <c r="AU56" i="1"/>
  <c r="AT56" i="1"/>
  <c r="AS56" i="1"/>
  <c r="AR56" i="1"/>
  <c r="AQ56" i="1"/>
  <c r="AP56" i="1"/>
  <c r="AY55" i="1"/>
  <c r="AX55" i="1"/>
  <c r="AW55" i="1"/>
  <c r="AV55" i="1"/>
  <c r="AU55" i="1"/>
  <c r="AT55" i="1"/>
  <c r="AS55" i="1"/>
  <c r="AR55" i="1"/>
  <c r="AQ55" i="1"/>
  <c r="AP55" i="1"/>
  <c r="AQ53" i="1"/>
  <c r="AP53" i="1"/>
  <c r="AQ52" i="1"/>
  <c r="AP52" i="1"/>
  <c r="AQ51" i="1"/>
  <c r="AP51" i="1"/>
  <c r="AQ50" i="1"/>
  <c r="AP50" i="1"/>
  <c r="AQ49" i="1"/>
  <c r="AP49" i="1"/>
  <c r="AQ48" i="1"/>
  <c r="AP48" i="1"/>
  <c r="AQ47" i="1"/>
  <c r="AP47" i="1"/>
  <c r="AQ46" i="1"/>
  <c r="AP46" i="1"/>
  <c r="AQ45" i="1"/>
  <c r="AP45" i="1"/>
  <c r="AQ44" i="1"/>
  <c r="AQ43" i="1" s="1"/>
  <c r="AP44" i="1"/>
  <c r="AQ42" i="1"/>
  <c r="AP42" i="1"/>
  <c r="AQ41" i="1"/>
  <c r="AP41" i="1"/>
  <c r="AQ40" i="1"/>
  <c r="AP40" i="1"/>
  <c r="AQ39" i="1"/>
  <c r="AP39" i="1"/>
  <c r="AQ38" i="1"/>
  <c r="AP38" i="1"/>
  <c r="AQ37" i="1"/>
  <c r="AP37" i="1"/>
  <c r="AQ34" i="1"/>
  <c r="AP34" i="1"/>
  <c r="AQ33" i="1"/>
  <c r="AP33" i="1"/>
  <c r="AQ32" i="1"/>
  <c r="AP32" i="1"/>
  <c r="AQ31" i="1"/>
  <c r="AP31" i="1"/>
  <c r="AQ30" i="1"/>
  <c r="AP30" i="1"/>
  <c r="AQ29" i="1"/>
  <c r="AP29" i="1"/>
  <c r="AQ28" i="1"/>
  <c r="AP28" i="1"/>
  <c r="AQ26" i="1"/>
  <c r="AP26" i="1"/>
  <c r="AQ25" i="1"/>
  <c r="AP25" i="1"/>
  <c r="AQ24" i="1"/>
  <c r="AP24" i="1"/>
  <c r="AQ23" i="1"/>
  <c r="AP23" i="1"/>
  <c r="AQ22" i="1"/>
  <c r="AP22" i="1"/>
  <c r="AQ21" i="1"/>
  <c r="AP21" i="1"/>
  <c r="AQ20" i="1"/>
  <c r="AP20" i="1"/>
  <c r="AQ19" i="1"/>
  <c r="AP19" i="1"/>
  <c r="AQ18" i="1"/>
  <c r="AP18" i="1"/>
  <c r="AQ15" i="1"/>
  <c r="AP15" i="1"/>
  <c r="AQ14" i="1"/>
  <c r="AQ13" i="1"/>
  <c r="AP13" i="1"/>
  <c r="AY12" i="1"/>
  <c r="AY11" i="1" s="1"/>
  <c r="AX12" i="1"/>
  <c r="AX11" i="1" s="1"/>
  <c r="AW12" i="1"/>
  <c r="AW11" i="1" s="1"/>
  <c r="AV12" i="1"/>
  <c r="AV11" i="1" s="1"/>
  <c r="AU12" i="1"/>
  <c r="AU11" i="1" s="1"/>
  <c r="AT12" i="1"/>
  <c r="AS12" i="1"/>
  <c r="AR12" i="1"/>
  <c r="AR11" i="1" s="1"/>
  <c r="AR10" i="1" s="1"/>
  <c r="AR85" i="1" s="1"/>
  <c r="AP12" i="1"/>
  <c r="AP11" i="1" s="1"/>
  <c r="AT11" i="1"/>
  <c r="AT10" i="1" s="1"/>
  <c r="AT85" i="1" s="1"/>
  <c r="AT86" i="1" s="1"/>
  <c r="AS11" i="1"/>
  <c r="AS10" i="1" s="1"/>
  <c r="AS85" i="1" s="1"/>
  <c r="AS86" i="1" s="1"/>
  <c r="M38" i="1"/>
  <c r="M39" i="1"/>
  <c r="M40" i="1"/>
  <c r="M41" i="1"/>
  <c r="M42" i="1"/>
  <c r="M37" i="1"/>
  <c r="M67" i="1"/>
  <c r="M68" i="1"/>
  <c r="M69" i="1"/>
  <c r="M70" i="1"/>
  <c r="M71" i="1"/>
  <c r="M72" i="1"/>
  <c r="M73" i="1"/>
  <c r="M74" i="1"/>
  <c r="M75" i="1"/>
  <c r="M18" i="1"/>
  <c r="AV10" i="1" l="1"/>
  <c r="AV85" i="1" s="1"/>
  <c r="AV86" i="1" s="1"/>
  <c r="AX10" i="1"/>
  <c r="AX85" i="1" s="1"/>
  <c r="AX86" i="1" s="1"/>
  <c r="AP85" i="1"/>
  <c r="AR86" i="1"/>
  <c r="AU10" i="1"/>
  <c r="AU85" i="1" s="1"/>
  <c r="AU86" i="1" s="1"/>
  <c r="AW10" i="1"/>
  <c r="AW85" i="1" s="1"/>
  <c r="AW86" i="1" s="1"/>
  <c r="AP10" i="1"/>
  <c r="AP43" i="1"/>
  <c r="AY10" i="1"/>
  <c r="AY85" i="1" s="1"/>
  <c r="AY86" i="1" s="1"/>
  <c r="AQ12" i="1"/>
  <c r="AQ11" i="1" s="1"/>
  <c r="AQ10" i="1" s="1"/>
  <c r="AQ85" i="1" s="1"/>
  <c r="AQ86" i="1" s="1"/>
  <c r="L18" i="1"/>
  <c r="L30" i="1"/>
  <c r="L14" i="1"/>
  <c r="AP86" i="1" l="1"/>
  <c r="BO20" i="1"/>
  <c r="AG12" i="1" l="1"/>
  <c r="AH12" i="1"/>
  <c r="AI12" i="1"/>
  <c r="AJ12" i="1"/>
  <c r="AG58" i="1"/>
  <c r="AL58" i="1" s="1"/>
  <c r="AH58" i="1"/>
  <c r="AM58" i="1" s="1"/>
  <c r="AI58" i="1"/>
  <c r="AN58" i="1" s="1"/>
  <c r="AJ58" i="1"/>
  <c r="AO58" i="1" s="1"/>
  <c r="AG56" i="1"/>
  <c r="AL56" i="1" s="1"/>
  <c r="AH56" i="1"/>
  <c r="AM56" i="1" s="1"/>
  <c r="AI56" i="1"/>
  <c r="AN56" i="1" s="1"/>
  <c r="AJ56" i="1"/>
  <c r="AJ55" i="1" l="1"/>
  <c r="AO55" i="1" s="1"/>
  <c r="AO56" i="1"/>
  <c r="AJ11" i="1"/>
  <c r="AO11" i="1" s="1"/>
  <c r="AO12" i="1"/>
  <c r="AI11" i="1"/>
  <c r="AN11" i="1" s="1"/>
  <c r="AN12" i="1"/>
  <c r="AH11" i="1"/>
  <c r="AM11" i="1" s="1"/>
  <c r="AM12" i="1"/>
  <c r="AG11" i="1"/>
  <c r="AL11" i="1" s="1"/>
  <c r="AL12" i="1"/>
  <c r="AH55" i="1"/>
  <c r="AM55" i="1" s="1"/>
  <c r="AI55" i="1"/>
  <c r="AN55" i="1" s="1"/>
  <c r="AG55" i="1"/>
  <c r="AL55" i="1" s="1"/>
  <c r="AA46" i="1" l="1"/>
  <c r="AA53" i="1"/>
  <c r="BF12" i="1" l="1"/>
  <c r="BF11" i="1" s="1"/>
  <c r="BG12" i="1"/>
  <c r="BG11" i="1" s="1"/>
  <c r="BH12" i="1"/>
  <c r="BH11" i="1" s="1"/>
  <c r="BI12" i="1"/>
  <c r="BI11" i="1" s="1"/>
  <c r="BK12" i="1"/>
  <c r="BL12" i="1"/>
  <c r="BM12" i="1"/>
  <c r="BN12" i="1"/>
  <c r="BM11" i="1" l="1"/>
  <c r="BR11" i="1" s="1"/>
  <c r="BR12" i="1"/>
  <c r="BK11" i="1"/>
  <c r="BP11" i="1" s="1"/>
  <c r="BP12" i="1"/>
  <c r="BL11" i="1"/>
  <c r="BQ11" i="1" s="1"/>
  <c r="BQ12" i="1"/>
  <c r="BN11" i="1"/>
  <c r="BS11" i="1" s="1"/>
  <c r="BS12" i="1"/>
  <c r="V18" i="1"/>
  <c r="AZ18" i="1"/>
  <c r="BJ79" i="1" l="1"/>
  <c r="BO79" i="1" s="1"/>
  <c r="BE79" i="1"/>
  <c r="AF79" i="1"/>
  <c r="AK79" i="1" s="1"/>
  <c r="AA79" i="1"/>
  <c r="W56" i="1"/>
  <c r="X56" i="1"/>
  <c r="Y56" i="1"/>
  <c r="AB56" i="1"/>
  <c r="AC56" i="1"/>
  <c r="AD56" i="1"/>
  <c r="AE56" i="1"/>
  <c r="BA56" i="1"/>
  <c r="BB56" i="1"/>
  <c r="BC56" i="1"/>
  <c r="BD56" i="1"/>
  <c r="AZ21" i="1"/>
  <c r="AZ66" i="1" l="1"/>
  <c r="V66" i="1"/>
  <c r="BJ38" i="1" l="1"/>
  <c r="BO38" i="1" s="1"/>
  <c r="BJ39" i="1"/>
  <c r="BO39" i="1" s="1"/>
  <c r="BJ40" i="1"/>
  <c r="BO40" i="1" s="1"/>
  <c r="BJ41" i="1"/>
  <c r="BO41" i="1" s="1"/>
  <c r="BJ42" i="1"/>
  <c r="BO42" i="1" s="1"/>
  <c r="N58" i="1" l="1"/>
  <c r="O58" i="1"/>
  <c r="P58" i="1"/>
  <c r="Q58" i="1"/>
  <c r="R58" i="1"/>
  <c r="S58" i="1"/>
  <c r="T58" i="1"/>
  <c r="U58" i="1"/>
  <c r="W58" i="1"/>
  <c r="X58" i="1"/>
  <c r="Y58" i="1"/>
  <c r="Z58" i="1"/>
  <c r="AB58" i="1"/>
  <c r="AC58" i="1"/>
  <c r="AD58" i="1"/>
  <c r="AE58" i="1"/>
  <c r="BA58" i="1"/>
  <c r="BB58" i="1"/>
  <c r="BC58" i="1"/>
  <c r="BD58" i="1"/>
  <c r="BF58" i="1"/>
  <c r="BG58" i="1"/>
  <c r="BH58" i="1"/>
  <c r="BI58" i="1"/>
  <c r="BK58" i="1"/>
  <c r="BP58" i="1" s="1"/>
  <c r="BL58" i="1"/>
  <c r="BQ58" i="1" s="1"/>
  <c r="BM58" i="1"/>
  <c r="BN58" i="1"/>
  <c r="BS58" i="1" s="1"/>
  <c r="V75" i="1"/>
  <c r="AA75" i="1"/>
  <c r="AF75" i="1"/>
  <c r="AK75" i="1" s="1"/>
  <c r="AZ75" i="1"/>
  <c r="BE75" i="1"/>
  <c r="BJ75" i="1"/>
  <c r="BO75" i="1" s="1"/>
  <c r="N76" i="1"/>
  <c r="O76" i="1"/>
  <c r="P76" i="1"/>
  <c r="Q76" i="1"/>
  <c r="R76" i="1"/>
  <c r="S76" i="1"/>
  <c r="T76" i="1"/>
  <c r="U76" i="1"/>
  <c r="W76" i="1"/>
  <c r="X76" i="1"/>
  <c r="Y76" i="1"/>
  <c r="Z76" i="1"/>
  <c r="AB76" i="1"/>
  <c r="AC76" i="1"/>
  <c r="AD76" i="1"/>
  <c r="AE76" i="1"/>
  <c r="AG76" i="1"/>
  <c r="AL76" i="1" s="1"/>
  <c r="AH76" i="1"/>
  <c r="AM76" i="1" s="1"/>
  <c r="AI76" i="1"/>
  <c r="AN76" i="1" s="1"/>
  <c r="AJ76" i="1"/>
  <c r="AO76" i="1" s="1"/>
  <c r="BA76" i="1"/>
  <c r="BB76" i="1"/>
  <c r="BC76" i="1"/>
  <c r="BD76" i="1"/>
  <c r="BF76" i="1"/>
  <c r="BG76" i="1"/>
  <c r="BH76" i="1"/>
  <c r="BI76" i="1"/>
  <c r="BK76" i="1"/>
  <c r="BP76" i="1" s="1"/>
  <c r="BL76" i="1"/>
  <c r="BQ76" i="1" s="1"/>
  <c r="BM76" i="1"/>
  <c r="BN76" i="1"/>
  <c r="BS76" i="1" s="1"/>
  <c r="X65" i="1" l="1"/>
  <c r="N12" i="1" l="1"/>
  <c r="N11" i="1" s="1"/>
  <c r="O12" i="1"/>
  <c r="O11" i="1" s="1"/>
  <c r="P12" i="1"/>
  <c r="P11" i="1" s="1"/>
  <c r="Q12" i="1"/>
  <c r="Q11" i="1" s="1"/>
  <c r="R12" i="1"/>
  <c r="R11" i="1" s="1"/>
  <c r="S12" i="1"/>
  <c r="S11" i="1" s="1"/>
  <c r="T12" i="1"/>
  <c r="T11" i="1" s="1"/>
  <c r="U12" i="1"/>
  <c r="U11" i="1" s="1"/>
  <c r="M79" i="1"/>
  <c r="AZ79" i="1"/>
  <c r="V79" i="1"/>
  <c r="L79" i="1"/>
  <c r="BJ78" i="1"/>
  <c r="BO78" i="1" s="1"/>
  <c r="BJ77" i="1"/>
  <c r="BO77" i="1" s="1"/>
  <c r="BE78" i="1"/>
  <c r="BE77" i="1"/>
  <c r="AZ78" i="1"/>
  <c r="AZ77" i="1"/>
  <c r="AF78" i="1"/>
  <c r="AK78" i="1" s="1"/>
  <c r="AF77" i="1"/>
  <c r="AK77" i="1" s="1"/>
  <c r="AA78" i="1"/>
  <c r="AA77" i="1"/>
  <c r="V78" i="1"/>
  <c r="V77" i="1"/>
  <c r="M78" i="1"/>
  <c r="L78" i="1"/>
  <c r="M77" i="1"/>
  <c r="M76" i="1" s="1"/>
  <c r="L77" i="1"/>
  <c r="L76" i="1" s="1"/>
  <c r="N65" i="1"/>
  <c r="O65" i="1"/>
  <c r="P65" i="1"/>
  <c r="Q65" i="1"/>
  <c r="R65" i="1"/>
  <c r="S65" i="1"/>
  <c r="T65" i="1"/>
  <c r="U65" i="1"/>
  <c r="W65" i="1"/>
  <c r="Y65" i="1"/>
  <c r="Z65" i="1"/>
  <c r="AB65" i="1"/>
  <c r="AC65" i="1"/>
  <c r="AD65" i="1"/>
  <c r="AE65" i="1"/>
  <c r="AG65" i="1"/>
  <c r="AL65" i="1" s="1"/>
  <c r="AH65" i="1"/>
  <c r="AM65" i="1" s="1"/>
  <c r="AI65" i="1"/>
  <c r="AN65" i="1" s="1"/>
  <c r="AJ65" i="1"/>
  <c r="AO65" i="1" s="1"/>
  <c r="BA65" i="1"/>
  <c r="BB65" i="1"/>
  <c r="BC65" i="1"/>
  <c r="BD65" i="1"/>
  <c r="BF65" i="1"/>
  <c r="BG65" i="1"/>
  <c r="BH65" i="1"/>
  <c r="BI65" i="1"/>
  <c r="BK65" i="1"/>
  <c r="BP65" i="1" s="1"/>
  <c r="BL65" i="1"/>
  <c r="BQ65" i="1" s="1"/>
  <c r="BM65" i="1"/>
  <c r="BN65" i="1"/>
  <c r="BS65" i="1" s="1"/>
  <c r="BJ67" i="1"/>
  <c r="BO67" i="1" s="1"/>
  <c r="BJ68" i="1"/>
  <c r="BO68" i="1" s="1"/>
  <c r="BJ69" i="1"/>
  <c r="BO69" i="1" s="1"/>
  <c r="BJ70" i="1"/>
  <c r="BO70" i="1" s="1"/>
  <c r="BJ71" i="1"/>
  <c r="BO71" i="1" s="1"/>
  <c r="BJ72" i="1"/>
  <c r="BO72" i="1" s="1"/>
  <c r="BJ73" i="1"/>
  <c r="BO73" i="1" s="1"/>
  <c r="BJ74" i="1"/>
  <c r="BO74" i="1" s="1"/>
  <c r="BE67" i="1"/>
  <c r="BE68" i="1"/>
  <c r="BE69" i="1"/>
  <c r="BE70" i="1"/>
  <c r="BE71" i="1"/>
  <c r="BE72" i="1"/>
  <c r="BE73" i="1"/>
  <c r="BE74" i="1"/>
  <c r="AZ67" i="1"/>
  <c r="AZ68" i="1"/>
  <c r="AZ69" i="1"/>
  <c r="AZ70" i="1"/>
  <c r="AZ71" i="1"/>
  <c r="AZ72" i="1"/>
  <c r="AZ73" i="1"/>
  <c r="AZ74" i="1"/>
  <c r="AF67" i="1"/>
  <c r="AK67" i="1" s="1"/>
  <c r="AF68" i="1"/>
  <c r="AK68" i="1" s="1"/>
  <c r="AF69" i="1"/>
  <c r="AK69" i="1" s="1"/>
  <c r="AF70" i="1"/>
  <c r="AK70" i="1" s="1"/>
  <c r="AF71" i="1"/>
  <c r="AK71" i="1" s="1"/>
  <c r="AF72" i="1"/>
  <c r="AK72" i="1" s="1"/>
  <c r="AF73" i="1"/>
  <c r="AK73" i="1" s="1"/>
  <c r="AF74" i="1"/>
  <c r="AK74" i="1" s="1"/>
  <c r="AA67" i="1"/>
  <c r="AA68" i="1"/>
  <c r="AA69" i="1"/>
  <c r="AA70" i="1"/>
  <c r="AA71" i="1"/>
  <c r="AA72" i="1"/>
  <c r="AA73" i="1"/>
  <c r="AA74" i="1"/>
  <c r="V67" i="1"/>
  <c r="V68" i="1"/>
  <c r="V69" i="1"/>
  <c r="V70" i="1"/>
  <c r="V71" i="1"/>
  <c r="V72" i="1"/>
  <c r="V73" i="1"/>
  <c r="V74" i="1"/>
  <c r="M66" i="1"/>
  <c r="M65" i="1" s="1"/>
  <c r="AA66" i="1"/>
  <c r="AF66" i="1"/>
  <c r="AK66" i="1" s="1"/>
  <c r="BE66" i="1"/>
  <c r="BJ66" i="1"/>
  <c r="BO66" i="1" s="1"/>
  <c r="L70" i="1"/>
  <c r="L72" i="1"/>
  <c r="L74" i="1"/>
  <c r="L75" i="1"/>
  <c r="L67" i="1"/>
  <c r="L68" i="1"/>
  <c r="L69" i="1"/>
  <c r="L71" i="1"/>
  <c r="L73" i="1"/>
  <c r="L66" i="1"/>
  <c r="N60" i="1"/>
  <c r="O60" i="1"/>
  <c r="P60" i="1"/>
  <c r="Q60" i="1"/>
  <c r="R60" i="1"/>
  <c r="S60" i="1"/>
  <c r="T60" i="1"/>
  <c r="U60" i="1"/>
  <c r="X60" i="1"/>
  <c r="Y60" i="1"/>
  <c r="AB60" i="1"/>
  <c r="AD60" i="1"/>
  <c r="BC60" i="1"/>
  <c r="BF60" i="1"/>
  <c r="BH60" i="1"/>
  <c r="BM60" i="1"/>
  <c r="BJ63" i="1"/>
  <c r="BO63" i="1" s="1"/>
  <c r="BJ62" i="1"/>
  <c r="BE63" i="1"/>
  <c r="BE62" i="1"/>
  <c r="AZ63" i="1"/>
  <c r="AZ62" i="1"/>
  <c r="AF63" i="1"/>
  <c r="AK63" i="1" s="1"/>
  <c r="AF62" i="1"/>
  <c r="AA63" i="1"/>
  <c r="AA62" i="1"/>
  <c r="AA61" i="1" l="1"/>
  <c r="AF61" i="1"/>
  <c r="AK62" i="1"/>
  <c r="AK61" i="1" s="1"/>
  <c r="AZ61" i="1"/>
  <c r="BE61" i="1"/>
  <c r="BJ61" i="1"/>
  <c r="BO62" i="1"/>
  <c r="BO61" i="1" s="1"/>
  <c r="BK60" i="1"/>
  <c r="BP60" i="1" s="1"/>
  <c r="AI60" i="1"/>
  <c r="BN60" i="1"/>
  <c r="BS60" i="1" s="1"/>
  <c r="BI60" i="1"/>
  <c r="BD60" i="1"/>
  <c r="AE60" i="1"/>
  <c r="Z60" i="1"/>
  <c r="AJ60" i="1"/>
  <c r="AG60" i="1"/>
  <c r="BJ65" i="1"/>
  <c r="BO65" i="1" s="1"/>
  <c r="AF65" i="1"/>
  <c r="AK65" i="1" s="1"/>
  <c r="L65" i="1"/>
  <c r="AZ65" i="1"/>
  <c r="BL60" i="1"/>
  <c r="BQ60" i="1" s="1"/>
  <c r="BG60" i="1"/>
  <c r="BB60" i="1"/>
  <c r="W60" i="1"/>
  <c r="V76" i="1"/>
  <c r="AA76" i="1"/>
  <c r="AZ76" i="1"/>
  <c r="BE76" i="1"/>
  <c r="AA65" i="1"/>
  <c r="BA60" i="1"/>
  <c r="V65" i="1"/>
  <c r="BE65" i="1"/>
  <c r="AH60" i="1"/>
  <c r="AC60" i="1"/>
  <c r="BJ76" i="1"/>
  <c r="BO76" i="1" s="1"/>
  <c r="AF76" i="1"/>
  <c r="AK76" i="1" s="1"/>
  <c r="V63" i="1"/>
  <c r="V62" i="1"/>
  <c r="M63" i="1"/>
  <c r="L63" i="1"/>
  <c r="M62" i="1"/>
  <c r="L62" i="1"/>
  <c r="L61" i="1" s="1"/>
  <c r="BJ59" i="1"/>
  <c r="BE59" i="1"/>
  <c r="BE58" i="1" s="1"/>
  <c r="AZ59" i="1"/>
  <c r="AZ58" i="1" s="1"/>
  <c r="AF59" i="1"/>
  <c r="AK59" i="1" s="1"/>
  <c r="AA59" i="1"/>
  <c r="AA58" i="1" s="1"/>
  <c r="V59" i="1"/>
  <c r="V58" i="1" s="1"/>
  <c r="M59" i="1"/>
  <c r="M58" i="1" s="1"/>
  <c r="L59" i="1"/>
  <c r="L58" i="1" s="1"/>
  <c r="BJ57" i="1"/>
  <c r="BE57" i="1"/>
  <c r="BE56" i="1" s="1"/>
  <c r="AZ57" i="1"/>
  <c r="AZ56" i="1" s="1"/>
  <c r="AF57" i="1"/>
  <c r="AK57" i="1" s="1"/>
  <c r="AA57" i="1"/>
  <c r="AA56" i="1" s="1"/>
  <c r="V57" i="1"/>
  <c r="V56" i="1" s="1"/>
  <c r="M57" i="1"/>
  <c r="M56" i="1" s="1"/>
  <c r="L57" i="1"/>
  <c r="L56" i="1" s="1"/>
  <c r="BJ45" i="1"/>
  <c r="BO45" i="1" s="1"/>
  <c r="BJ46" i="1"/>
  <c r="BO46" i="1" s="1"/>
  <c r="BJ47" i="1"/>
  <c r="BO47" i="1" s="1"/>
  <c r="BJ48" i="1"/>
  <c r="BO48" i="1" s="1"/>
  <c r="BJ49" i="1"/>
  <c r="BO49" i="1" s="1"/>
  <c r="BJ50" i="1"/>
  <c r="BO50" i="1" s="1"/>
  <c r="BJ51" i="1"/>
  <c r="BO51" i="1" s="1"/>
  <c r="BJ52" i="1"/>
  <c r="BO52" i="1" s="1"/>
  <c r="BJ53" i="1"/>
  <c r="BO53" i="1" s="1"/>
  <c r="BJ44" i="1"/>
  <c r="BE45" i="1"/>
  <c r="BE46" i="1"/>
  <c r="BE47" i="1"/>
  <c r="BE48" i="1"/>
  <c r="BE49" i="1"/>
  <c r="BE50" i="1"/>
  <c r="BE51" i="1"/>
  <c r="BE52" i="1"/>
  <c r="BE53" i="1"/>
  <c r="BE44" i="1"/>
  <c r="AZ45" i="1"/>
  <c r="AZ46" i="1"/>
  <c r="AZ47" i="1"/>
  <c r="AZ48" i="1"/>
  <c r="AZ49" i="1"/>
  <c r="AZ50" i="1"/>
  <c r="AZ51" i="1"/>
  <c r="AZ53" i="1"/>
  <c r="AZ44" i="1"/>
  <c r="AF45" i="1"/>
  <c r="AF46" i="1"/>
  <c r="AK46" i="1" s="1"/>
  <c r="AF47" i="1"/>
  <c r="AK47" i="1" s="1"/>
  <c r="AF48" i="1"/>
  <c r="AK48" i="1" s="1"/>
  <c r="AF49" i="1"/>
  <c r="AK49" i="1" s="1"/>
  <c r="AF50" i="1"/>
  <c r="AK50" i="1" s="1"/>
  <c r="AF51" i="1"/>
  <c r="AK51" i="1" s="1"/>
  <c r="AF52" i="1"/>
  <c r="AK52" i="1" s="1"/>
  <c r="AF53" i="1"/>
  <c r="AK53" i="1" s="1"/>
  <c r="AF44" i="1"/>
  <c r="AK44" i="1" s="1"/>
  <c r="AA45" i="1"/>
  <c r="AA47" i="1"/>
  <c r="AA48" i="1"/>
  <c r="AA49" i="1"/>
  <c r="AA50" i="1"/>
  <c r="AA51" i="1"/>
  <c r="AA52" i="1"/>
  <c r="AA44" i="1"/>
  <c r="V45" i="1"/>
  <c r="V46" i="1"/>
  <c r="V47" i="1"/>
  <c r="V48" i="1"/>
  <c r="V49" i="1"/>
  <c r="V50" i="1"/>
  <c r="V51" i="1"/>
  <c r="V52" i="1"/>
  <c r="V53" i="1"/>
  <c r="V44" i="1"/>
  <c r="N43" i="1"/>
  <c r="O43" i="1"/>
  <c r="P43" i="1"/>
  <c r="Q43" i="1"/>
  <c r="R43" i="1"/>
  <c r="S43" i="1"/>
  <c r="T43" i="1"/>
  <c r="U43" i="1"/>
  <c r="N56" i="1"/>
  <c r="N55" i="1" s="1"/>
  <c r="O56" i="1"/>
  <c r="O55" i="1" s="1"/>
  <c r="P56" i="1"/>
  <c r="P55" i="1" s="1"/>
  <c r="Q56" i="1"/>
  <c r="Q55" i="1" s="1"/>
  <c r="R56" i="1"/>
  <c r="R55" i="1" s="1"/>
  <c r="S56" i="1"/>
  <c r="S55" i="1" s="1"/>
  <c r="T56" i="1"/>
  <c r="T55" i="1" s="1"/>
  <c r="U56" i="1"/>
  <c r="U55" i="1" s="1"/>
  <c r="W55" i="1"/>
  <c r="X55" i="1"/>
  <c r="Y55" i="1"/>
  <c r="Z55" i="1"/>
  <c r="AB55" i="1"/>
  <c r="AC55" i="1"/>
  <c r="AD55" i="1"/>
  <c r="AE55" i="1"/>
  <c r="BA55" i="1"/>
  <c r="BB55" i="1"/>
  <c r="BC55" i="1"/>
  <c r="BD55" i="1"/>
  <c r="BF56" i="1"/>
  <c r="BF55" i="1" s="1"/>
  <c r="BF10" i="1" s="1"/>
  <c r="BF85" i="1" s="1"/>
  <c r="BF86" i="1" s="1"/>
  <c r="BG56" i="1"/>
  <c r="BG55" i="1" s="1"/>
  <c r="BG10" i="1" s="1"/>
  <c r="BG85" i="1" s="1"/>
  <c r="BH56" i="1"/>
  <c r="BH55" i="1" s="1"/>
  <c r="BH10" i="1" s="1"/>
  <c r="BH85" i="1" s="1"/>
  <c r="BH86" i="1" s="1"/>
  <c r="BI56" i="1"/>
  <c r="BI55" i="1" s="1"/>
  <c r="BI10" i="1" s="1"/>
  <c r="BI85" i="1" s="1"/>
  <c r="BI86" i="1" s="1"/>
  <c r="BK56" i="1"/>
  <c r="BL56" i="1"/>
  <c r="BM56" i="1"/>
  <c r="BM55" i="1" s="1"/>
  <c r="BM10" i="1" s="1"/>
  <c r="BN56" i="1"/>
  <c r="M45" i="1"/>
  <c r="M46" i="1"/>
  <c r="M47" i="1"/>
  <c r="M48" i="1"/>
  <c r="M49" i="1"/>
  <c r="M50" i="1"/>
  <c r="M51" i="1"/>
  <c r="M52" i="1"/>
  <c r="M53" i="1"/>
  <c r="L45" i="1"/>
  <c r="L46" i="1"/>
  <c r="L47" i="1"/>
  <c r="L48" i="1"/>
  <c r="L49" i="1"/>
  <c r="L50" i="1"/>
  <c r="L51" i="1"/>
  <c r="L52" i="1"/>
  <c r="L53" i="1"/>
  <c r="M44" i="1"/>
  <c r="L44" i="1"/>
  <c r="L38" i="1"/>
  <c r="L39" i="1"/>
  <c r="L40" i="1"/>
  <c r="L41" i="1"/>
  <c r="L42" i="1"/>
  <c r="L37" i="1"/>
  <c r="M34" i="1"/>
  <c r="L34" i="1"/>
  <c r="M14" i="1"/>
  <c r="M15" i="1"/>
  <c r="M19" i="1"/>
  <c r="M20" i="1"/>
  <c r="M21" i="1"/>
  <c r="M22" i="1"/>
  <c r="M23" i="1"/>
  <c r="M24" i="1"/>
  <c r="M25" i="1"/>
  <c r="M26" i="1"/>
  <c r="M28" i="1"/>
  <c r="M29" i="1"/>
  <c r="M30" i="1"/>
  <c r="M31" i="1"/>
  <c r="M32" i="1"/>
  <c r="M33" i="1"/>
  <c r="L15" i="1"/>
  <c r="L19" i="1"/>
  <c r="L20" i="1"/>
  <c r="L21" i="1"/>
  <c r="L22" i="1"/>
  <c r="L23" i="1"/>
  <c r="L24" i="1"/>
  <c r="L25" i="1"/>
  <c r="L26" i="1"/>
  <c r="L28" i="1"/>
  <c r="L29" i="1"/>
  <c r="L31" i="1"/>
  <c r="L32" i="1"/>
  <c r="L33" i="1"/>
  <c r="M13" i="1"/>
  <c r="L13" i="1"/>
  <c r="BJ37" i="1"/>
  <c r="BO37" i="1" s="1"/>
  <c r="BJ34" i="1"/>
  <c r="BO34" i="1" s="1"/>
  <c r="BJ14" i="1"/>
  <c r="BO14" i="1" s="1"/>
  <c r="BJ15" i="1"/>
  <c r="BO15" i="1" s="1"/>
  <c r="BJ19" i="1"/>
  <c r="BO19" i="1" s="1"/>
  <c r="BJ20" i="1"/>
  <c r="BJ21" i="1"/>
  <c r="BJ22" i="1"/>
  <c r="BJ23" i="1"/>
  <c r="BJ24" i="1"/>
  <c r="BJ25" i="1"/>
  <c r="BJ26" i="1"/>
  <c r="BO26" i="1" s="1"/>
  <c r="BJ28" i="1"/>
  <c r="BO28" i="1" s="1"/>
  <c r="BJ29" i="1"/>
  <c r="BO29" i="1" s="1"/>
  <c r="BJ30" i="1"/>
  <c r="BO30" i="1" s="1"/>
  <c r="BJ31" i="1"/>
  <c r="BO31" i="1" s="1"/>
  <c r="BJ32" i="1"/>
  <c r="BO32" i="1" s="1"/>
  <c r="BJ33" i="1"/>
  <c r="BO33" i="1" s="1"/>
  <c r="BJ13" i="1"/>
  <c r="BO13" i="1" s="1"/>
  <c r="BE38" i="1"/>
  <c r="BE39" i="1"/>
  <c r="BE40" i="1"/>
  <c r="BE41" i="1"/>
  <c r="BE42" i="1"/>
  <c r="BE37" i="1"/>
  <c r="BE34" i="1"/>
  <c r="BE14" i="1"/>
  <c r="BE15" i="1"/>
  <c r="BE19" i="1"/>
  <c r="BE20" i="1"/>
  <c r="BE21" i="1"/>
  <c r="BE22" i="1"/>
  <c r="BE23" i="1"/>
  <c r="BE24" i="1"/>
  <c r="BE25" i="1"/>
  <c r="BE28" i="1"/>
  <c r="BE29" i="1"/>
  <c r="BE30" i="1"/>
  <c r="BE31" i="1"/>
  <c r="BE32" i="1"/>
  <c r="BE33" i="1"/>
  <c r="BE13" i="1"/>
  <c r="AZ38" i="1"/>
  <c r="AZ39" i="1"/>
  <c r="AZ40" i="1"/>
  <c r="AZ41" i="1"/>
  <c r="AZ42" i="1"/>
  <c r="AZ37" i="1"/>
  <c r="AZ34" i="1"/>
  <c r="AZ14" i="1"/>
  <c r="AZ15" i="1"/>
  <c r="AZ19" i="1"/>
  <c r="AZ20" i="1"/>
  <c r="AZ22" i="1"/>
  <c r="AZ23" i="1"/>
  <c r="AZ24" i="1"/>
  <c r="AZ25" i="1"/>
  <c r="AZ26" i="1"/>
  <c r="AZ28" i="1"/>
  <c r="AZ29" i="1"/>
  <c r="AZ30" i="1"/>
  <c r="AZ31" i="1"/>
  <c r="AZ32" i="1"/>
  <c r="AZ33" i="1"/>
  <c r="AZ13" i="1"/>
  <c r="AF38" i="1"/>
  <c r="AK38" i="1" s="1"/>
  <c r="AF39" i="1"/>
  <c r="AK39" i="1" s="1"/>
  <c r="AF40" i="1"/>
  <c r="AK40" i="1" s="1"/>
  <c r="AF41" i="1"/>
  <c r="AK41" i="1" s="1"/>
  <c r="AF42" i="1"/>
  <c r="AK42" i="1" s="1"/>
  <c r="AF37" i="1"/>
  <c r="AK37" i="1" s="1"/>
  <c r="AF34" i="1"/>
  <c r="AK34" i="1" s="1"/>
  <c r="AF14" i="1"/>
  <c r="AK14" i="1" s="1"/>
  <c r="AF15" i="1"/>
  <c r="AK15" i="1" s="1"/>
  <c r="AF19" i="1"/>
  <c r="AK19" i="1" s="1"/>
  <c r="AF20" i="1"/>
  <c r="AK20" i="1" s="1"/>
  <c r="AF21" i="1"/>
  <c r="AK21" i="1" s="1"/>
  <c r="AF22" i="1"/>
  <c r="AK22" i="1" s="1"/>
  <c r="AF23" i="1"/>
  <c r="AK23" i="1" s="1"/>
  <c r="AF24" i="1"/>
  <c r="AK24" i="1" s="1"/>
  <c r="AF25" i="1"/>
  <c r="AK25" i="1" s="1"/>
  <c r="AF26" i="1"/>
  <c r="AK26" i="1" s="1"/>
  <c r="AF28" i="1"/>
  <c r="AK28" i="1" s="1"/>
  <c r="AF29" i="1"/>
  <c r="AK29" i="1" s="1"/>
  <c r="AF30" i="1"/>
  <c r="AK30" i="1" s="1"/>
  <c r="AF31" i="1"/>
  <c r="AK31" i="1" s="1"/>
  <c r="AF32" i="1"/>
  <c r="AK32" i="1" s="1"/>
  <c r="AF33" i="1"/>
  <c r="AK33" i="1" s="1"/>
  <c r="AF13" i="1"/>
  <c r="AK13" i="1" s="1"/>
  <c r="AA38" i="1"/>
  <c r="AA39" i="1"/>
  <c r="AA40" i="1"/>
  <c r="AA41" i="1"/>
  <c r="AA42" i="1"/>
  <c r="AA37" i="1"/>
  <c r="AA34" i="1"/>
  <c r="AA32" i="1"/>
  <c r="AA33" i="1"/>
  <c r="AA14" i="1"/>
  <c r="AA15" i="1"/>
  <c r="AA19" i="1"/>
  <c r="AA20" i="1"/>
  <c r="AA21" i="1"/>
  <c r="AA22" i="1"/>
  <c r="AA23" i="1"/>
  <c r="AA24" i="1"/>
  <c r="AA25" i="1"/>
  <c r="AA26" i="1"/>
  <c r="AA28" i="1"/>
  <c r="AA29" i="1"/>
  <c r="AA30" i="1"/>
  <c r="AA31" i="1"/>
  <c r="AA13" i="1"/>
  <c r="V61" i="1" l="1"/>
  <c r="BN55" i="1"/>
  <c r="BS55" i="1" s="1"/>
  <c r="BS56" i="1"/>
  <c r="BL55" i="1"/>
  <c r="BQ55" i="1" s="1"/>
  <c r="BQ56" i="1"/>
  <c r="BE85" i="1"/>
  <c r="BG86" i="1"/>
  <c r="BE86" i="1" s="1"/>
  <c r="BR10" i="1"/>
  <c r="BM85" i="1"/>
  <c r="BM86" i="1" s="1"/>
  <c r="BK55" i="1"/>
  <c r="BP55" i="1" s="1"/>
  <c r="BP56" i="1"/>
  <c r="BJ56" i="1"/>
  <c r="BO56" i="1" s="1"/>
  <c r="BO57" i="1"/>
  <c r="M61" i="1"/>
  <c r="M60" i="1" s="1"/>
  <c r="AA43" i="1"/>
  <c r="AJ10" i="1"/>
  <c r="AJ85" i="1" s="1"/>
  <c r="AO60" i="1"/>
  <c r="AK45" i="1"/>
  <c r="AF43" i="1"/>
  <c r="AK43" i="1" s="1"/>
  <c r="AH10" i="1"/>
  <c r="AH85" i="1" s="1"/>
  <c r="AM60" i="1"/>
  <c r="AG10" i="1"/>
  <c r="AG85" i="1" s="1"/>
  <c r="AL60" i="1"/>
  <c r="AI10" i="1"/>
  <c r="AI85" i="1" s="1"/>
  <c r="AN60" i="1"/>
  <c r="V43" i="1"/>
  <c r="AZ43" i="1"/>
  <c r="BE43" i="1"/>
  <c r="BN10" i="1"/>
  <c r="BL10" i="1"/>
  <c r="BK10" i="1"/>
  <c r="BJ58" i="1"/>
  <c r="BO58" i="1" s="1"/>
  <c r="BO59" i="1"/>
  <c r="BO44" i="1"/>
  <c r="BJ43" i="1"/>
  <c r="BO43" i="1" s="1"/>
  <c r="AA55" i="1"/>
  <c r="M55" i="1"/>
  <c r="AA60" i="1"/>
  <c r="BE12" i="1"/>
  <c r="BE11" i="1" s="1"/>
  <c r="L12" i="1"/>
  <c r="L11" i="1" s="1"/>
  <c r="AF56" i="1"/>
  <c r="AK56" i="1" s="1"/>
  <c r="BE55" i="1"/>
  <c r="AF60" i="1"/>
  <c r="AK60" i="1" s="1"/>
  <c r="BJ60" i="1"/>
  <c r="BO60" i="1" s="1"/>
  <c r="BJ12" i="1"/>
  <c r="AF58" i="1"/>
  <c r="AK58" i="1" s="1"/>
  <c r="AZ55" i="1"/>
  <c r="M43" i="1"/>
  <c r="T10" i="1"/>
  <c r="T85" i="1" s="1"/>
  <c r="T86" i="1" s="1"/>
  <c r="R10" i="1"/>
  <c r="R85" i="1" s="1"/>
  <c r="R86" i="1" s="1"/>
  <c r="P10" i="1"/>
  <c r="P85" i="1" s="1"/>
  <c r="P86" i="1" s="1"/>
  <c r="N10" i="1"/>
  <c r="N85" i="1" s="1"/>
  <c r="N86" i="1" s="1"/>
  <c r="AZ60" i="1"/>
  <c r="L43" i="1"/>
  <c r="U10" i="1"/>
  <c r="U85" i="1" s="1"/>
  <c r="U86" i="1" s="1"/>
  <c r="S10" i="1"/>
  <c r="S85" i="1" s="1"/>
  <c r="S86" i="1" s="1"/>
  <c r="Q10" i="1"/>
  <c r="Q85" i="1" s="1"/>
  <c r="Q86" i="1" s="1"/>
  <c r="O10" i="1"/>
  <c r="O85" i="1" s="1"/>
  <c r="O86" i="1" s="1"/>
  <c r="BE60" i="1"/>
  <c r="M12" i="1"/>
  <c r="M11" i="1" s="1"/>
  <c r="L55" i="1"/>
  <c r="L60" i="1"/>
  <c r="V55" i="1"/>
  <c r="V60" i="1"/>
  <c r="W11" i="1"/>
  <c r="W10" i="1" s="1"/>
  <c r="W85" i="1" s="1"/>
  <c r="X11" i="1"/>
  <c r="X10" i="1" s="1"/>
  <c r="X85" i="1" s="1"/>
  <c r="X86" i="1" s="1"/>
  <c r="Y11" i="1"/>
  <c r="Y10" i="1" s="1"/>
  <c r="Y85" i="1" s="1"/>
  <c r="Y86" i="1" s="1"/>
  <c r="Z12" i="1"/>
  <c r="Z11" i="1" s="1"/>
  <c r="AA12" i="1"/>
  <c r="AA11" i="1" s="1"/>
  <c r="AB12" i="1"/>
  <c r="AB11" i="1" s="1"/>
  <c r="AB10" i="1" s="1"/>
  <c r="AB85" i="1" s="1"/>
  <c r="AB86" i="1" s="1"/>
  <c r="AC12" i="1"/>
  <c r="AC11" i="1" s="1"/>
  <c r="AC10" i="1" s="1"/>
  <c r="AC85" i="1" s="1"/>
  <c r="AD12" i="1"/>
  <c r="AD11" i="1" s="1"/>
  <c r="AD10" i="1" s="1"/>
  <c r="AD85" i="1" s="1"/>
  <c r="AD86" i="1" s="1"/>
  <c r="AE12" i="1"/>
  <c r="AE11" i="1" s="1"/>
  <c r="AE10" i="1" s="1"/>
  <c r="AE85" i="1" s="1"/>
  <c r="AE86" i="1" s="1"/>
  <c r="AF12" i="1"/>
  <c r="AK12" i="1" s="1"/>
  <c r="AZ12" i="1"/>
  <c r="AZ11" i="1" s="1"/>
  <c r="BA12" i="1"/>
  <c r="BA11" i="1" s="1"/>
  <c r="BB11" i="1"/>
  <c r="BC12" i="1"/>
  <c r="BC11" i="1" s="1"/>
  <c r="BD12" i="1"/>
  <c r="BD11" i="1" s="1"/>
  <c r="V42" i="1"/>
  <c r="V40" i="1"/>
  <c r="V41" i="1"/>
  <c r="V38" i="1"/>
  <c r="V39" i="1"/>
  <c r="V37" i="1"/>
  <c r="V34" i="1"/>
  <c r="V32" i="1"/>
  <c r="V33" i="1"/>
  <c r="V29" i="1"/>
  <c r="V30" i="1"/>
  <c r="V31" i="1"/>
  <c r="V25" i="1"/>
  <c r="V26" i="1"/>
  <c r="V28" i="1"/>
  <c r="V24" i="1"/>
  <c r="V15" i="1"/>
  <c r="V19" i="1"/>
  <c r="V20" i="1"/>
  <c r="V21" i="1"/>
  <c r="V22" i="1"/>
  <c r="V23" i="1"/>
  <c r="V14" i="1"/>
  <c r="V13" i="1"/>
  <c r="V12" i="1" l="1"/>
  <c r="V11" i="1" s="1"/>
  <c r="V10" i="1" s="1"/>
  <c r="Z10" i="1"/>
  <c r="Z85" i="1" s="1"/>
  <c r="AA85" i="1"/>
  <c r="AC86" i="1"/>
  <c r="AA86" i="1" s="1"/>
  <c r="W86" i="1"/>
  <c r="AN85" i="1"/>
  <c r="AI86" i="1"/>
  <c r="AN86" i="1" s="1"/>
  <c r="AL85" i="1"/>
  <c r="AG86" i="1"/>
  <c r="AL86" i="1" s="1"/>
  <c r="AM85" i="1"/>
  <c r="AH86" i="1"/>
  <c r="AM86" i="1" s="1"/>
  <c r="AO85" i="1"/>
  <c r="AJ86" i="1"/>
  <c r="AO86" i="1" s="1"/>
  <c r="BP10" i="1"/>
  <c r="BK85" i="1"/>
  <c r="BQ10" i="1"/>
  <c r="BL85" i="1"/>
  <c r="BS10" i="1"/>
  <c r="BN85" i="1"/>
  <c r="AN10" i="1"/>
  <c r="AL10" i="1"/>
  <c r="AM10" i="1"/>
  <c r="AO10" i="1"/>
  <c r="BJ55" i="1"/>
  <c r="BO55" i="1" s="1"/>
  <c r="BJ11" i="1"/>
  <c r="BO11" i="1" s="1"/>
  <c r="BO12" i="1"/>
  <c r="M10" i="1"/>
  <c r="M85" i="1" s="1"/>
  <c r="M86" i="1" s="1"/>
  <c r="BE10" i="1"/>
  <c r="L10" i="1"/>
  <c r="L85" i="1" s="1"/>
  <c r="L86" i="1" s="1"/>
  <c r="AF55" i="1"/>
  <c r="AK55" i="1" s="1"/>
  <c r="AF11" i="1"/>
  <c r="AK11" i="1" s="1"/>
  <c r="BC10" i="1"/>
  <c r="BC85" i="1" s="1"/>
  <c r="BC86" i="1" s="1"/>
  <c r="BD10" i="1"/>
  <c r="BB10" i="1"/>
  <c r="BB85" i="1" s="1"/>
  <c r="BB86" i="1" s="1"/>
  <c r="BA10" i="1"/>
  <c r="BA85" i="1" s="1"/>
  <c r="AZ10" i="1"/>
  <c r="AA10" i="1"/>
  <c r="BD85" i="1" l="1"/>
  <c r="BD86" i="1" s="1"/>
  <c r="Z86" i="1"/>
  <c r="V85" i="1"/>
  <c r="V86" i="1"/>
  <c r="AZ85" i="1"/>
  <c r="AZ86" i="1" s="1"/>
  <c r="BA86" i="1"/>
  <c r="BJ10" i="1"/>
  <c r="BJ85" i="1" s="1"/>
  <c r="BS85" i="1"/>
  <c r="BN86" i="1"/>
  <c r="BS86" i="1" s="1"/>
  <c r="BQ85" i="1"/>
  <c r="BL86" i="1"/>
  <c r="BQ86" i="1" s="1"/>
  <c r="BP85" i="1"/>
  <c r="BK86" i="1"/>
  <c r="BP86" i="1" s="1"/>
  <c r="AF10" i="1"/>
  <c r="BO10" i="1" l="1"/>
  <c r="AK10" i="1"/>
  <c r="AF85" i="1"/>
  <c r="BO85" i="1"/>
  <c r="BJ86" i="1"/>
  <c r="BO86" i="1" s="1"/>
  <c r="AK85" i="1" l="1"/>
  <c r="AF86" i="1"/>
  <c r="AK86" i="1" s="1"/>
</calcChain>
</file>

<file path=xl/sharedStrings.xml><?xml version="1.0" encoding="utf-8"?>
<sst xmlns="http://schemas.openxmlformats.org/spreadsheetml/2006/main" count="754" uniqueCount="384">
  <si>
    <t/>
  </si>
  <si>
    <t>Единица измерения: тыс руб (с точностью до первого десятичного знака)</t>
  </si>
  <si>
    <t>Наименование полномочия, расходного обязательства</t>
  </si>
  <si>
    <t>Правовое основание финансового обеспечения расходного полномочия субъекта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</si>
  <si>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</si>
  <si>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</si>
  <si>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Российской Федерации</t>
  </si>
  <si>
    <t>субъекта Российской Федерации</t>
  </si>
  <si>
    <t xml:space="preserve">плановый период </t>
  </si>
  <si>
    <t>Код расхода по БК</t>
  </si>
  <si>
    <t>Всего</t>
  </si>
  <si>
    <t xml:space="preserve">в т.ч. за счет целевых средств федерального бюджета </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</si>
  <si>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</si>
  <si>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</si>
  <si>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</si>
  <si>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в т.ч. за счет целевых средств федерального бюджета</t>
  </si>
  <si>
    <t>Код строки</t>
  </si>
  <si>
    <t>утвержденные бюджетные назначения</t>
  </si>
  <si>
    <t>исполнено</t>
  </si>
  <si>
    <t>за счет целевых  средств федерального бюджета</t>
  </si>
  <si>
    <t>1</t>
  </si>
  <si>
    <t>2</t>
  </si>
  <si>
    <t>3</t>
  </si>
  <si>
    <t>4</t>
  </si>
  <si>
    <t>5</t>
  </si>
  <si>
    <t>6</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</si>
  <si>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</si>
  <si>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</si>
  <si>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</si>
  <si>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</si>
  <si>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</si>
  <si>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</si>
  <si>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</si>
  <si>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</si>
  <si>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</si>
  <si>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</si>
  <si>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</si>
  <si>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</si>
  <si>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</si>
  <si>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</si>
  <si>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</si>
  <si>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</si>
  <si>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</si>
  <si>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</si>
  <si>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</si>
  <si>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</si>
  <si>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</si>
  <si>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</si>
  <si>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</si>
  <si>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</si>
  <si>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</si>
  <si>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</si>
  <si>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</si>
  <si>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</si>
  <si>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</si>
  <si>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</si>
  <si>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</si>
  <si>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</si>
  <si>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</si>
  <si>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</si>
  <si>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</si>
  <si>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</si>
  <si>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</si>
  <si>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</si>
  <si>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</si>
  <si>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</si>
  <si>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</si>
  <si>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</si>
  <si>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</si>
  <si>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</si>
  <si>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</si>
  <si>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</si>
  <si>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</si>
  <si>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</si>
  <si>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</si>
  <si>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</si>
  <si>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</si>
  <si>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</si>
  <si>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</si>
  <si>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</si>
  <si>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</si>
  <si>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</si>
  <si>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</si>
  <si>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</si>
  <si>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</si>
  <si>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</si>
  <si>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</si>
  <si>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</si>
  <si>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</si>
  <si>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</si>
  <si>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</si>
  <si>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</si>
  <si>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</si>
  <si>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</si>
  <si>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</si>
  <si>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</si>
  <si>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</si>
  <si>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</si>
  <si>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</si>
  <si>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</si>
  <si>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</si>
  <si>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</si>
  <si>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</si>
  <si>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</si>
  <si>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</si>
  <si>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1.4.2. за счет субвенций, предоставленных из бюджета субъекта Российской Федерации, всего</t>
  </si>
  <si>
    <t>1800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</si>
  <si>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</si>
  <si>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</si>
  <si>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</si>
  <si>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</si>
  <si>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 xml:space="preserve"> Итого расходных обязательств муниципальных образований, без учета внутренних оборотов</t>
  </si>
  <si>
    <t>10600</t>
  </si>
  <si>
    <t xml:space="preserve"> Итого расходных обязательств муниципальных образований</t>
  </si>
  <si>
    <t>10700</t>
  </si>
  <si>
    <t>муниципального образования</t>
  </si>
  <si>
    <t>Раздел, подраздел</t>
  </si>
  <si>
    <t>2023 г</t>
  </si>
  <si>
    <t>РЕЕСТР  РАСХОДНЫХ  ОБЯЗАТЕЛЬСТВ  СЕВЕРО-ЕНИСЕЙСКОГО РАЙОНА</t>
  </si>
  <si>
    <t>1.1.1.3. владение, пользование и распоряжение имуществом, находящимся в муниципальной собственности муниципального района</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</si>
  <si>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</si>
  <si>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1.1.1.13. участие в предупреждении и ликвидации последствий чрезвычайных ситуаций на территории муниципального района</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</si>
  <si>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</si>
  <si>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</si>
  <si>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</si>
  <si>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</si>
  <si>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</si>
  <si>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</si>
  <si>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</si>
  <si>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</si>
  <si>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</si>
  <si>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1.1.1.39. создание условий для расширения рынка сельскохозяйственной продукции, сырья и продовольствия</t>
  </si>
  <si>
    <t>1.1.1.42. содействие развитию малого и среднего предпринимательства</t>
  </si>
  <si>
    <t>1.1.1.44. обеспечение условий для развития на территории муниципального района физической культуры, школьного спорта и массового спорта</t>
  </si>
  <si>
    <t>1.1.1.45. организация проведения официальных физкультурно-оздоровительных и спортивных мероприятий муниципального района</t>
  </si>
  <si>
    <t>1.1.1.46. организация и осуществление мероприятий межпоселенческого характера по работе с детьми и молодежью</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</si>
  <si>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</si>
  <si>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</si>
  <si>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</si>
  <si>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1.1.1.66. организация библиотечного обслуживания населения, комплектование и обеспечение сохранности библиотечных фондов библиотек сельского поселения</t>
  </si>
  <si>
    <t>1.1.1.69.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</si>
  <si>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1.1.1.72. организация ритуальных услуг и содержание мест захоронения на территории сельского поселения</t>
  </si>
  <si>
    <t>1.1.1.74.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</si>
  <si>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</si>
  <si>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</si>
  <si>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1.2.4. обслуживание долговых обязательств в части процентов, пеней и штрафных санкций по бюджетным кредитам, полученным из региональных бюджетов</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</si>
  <si>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</si>
  <si>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</si>
  <si>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</si>
  <si>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</si>
  <si>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</si>
  <si>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1.2.23. предоставление доплаты за выслугу лет к трудовой пенсии муниципальным служащим за счет средств местного бюджета</t>
  </si>
  <si>
    <t>1.3.1.1. создание музеев муниципального района</t>
  </si>
  <si>
    <t>1.3.3.2. обеспечение мер социальной поддержки населения</t>
  </si>
  <si>
    <t>1.4.1.2. по составлению (изменению) списков кандидатов в присяжные заседатели</t>
  </si>
  <si>
    <t>1.4.1.21. на осуществление первичного воинского учета на территориях, где отсутствуют военные комиссариаты</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</si>
  <si>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</si>
  <si>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</si>
  <si>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</si>
  <si>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</si>
  <si>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</si>
  <si>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</si>
  <si>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</si>
  <si>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</si>
  <si>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</si>
  <si>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</si>
  <si>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</si>
  <si>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</si>
  <si>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1005</t>
  </si>
  <si>
    <t>1010</t>
  </si>
  <si>
    <t>1015</t>
  </si>
  <si>
    <t>1019</t>
  </si>
  <si>
    <t>1021</t>
  </si>
  <si>
    <t>1022</t>
  </si>
  <si>
    <t>1023</t>
  </si>
  <si>
    <t>1024</t>
  </si>
  <si>
    <t>1026</t>
  </si>
  <si>
    <t>1027</t>
  </si>
  <si>
    <t>1032</t>
  </si>
  <si>
    <t>1034</t>
  </si>
  <si>
    <t>1041</t>
  </si>
  <si>
    <t>1044</t>
  </si>
  <si>
    <t>1046</t>
  </si>
  <si>
    <t>1047</t>
  </si>
  <si>
    <t>1048</t>
  </si>
  <si>
    <t>1056</t>
  </si>
  <si>
    <t>1058</t>
  </si>
  <si>
    <t>1059</t>
  </si>
  <si>
    <t>1068</t>
  </si>
  <si>
    <t>1071</t>
  </si>
  <si>
    <t>1074</t>
  </si>
  <si>
    <t>1076</t>
  </si>
  <si>
    <t>1201</t>
  </si>
  <si>
    <t>1202</t>
  </si>
  <si>
    <t>1203</t>
  </si>
  <si>
    <t>1204</t>
  </si>
  <si>
    <t>1208</t>
  </si>
  <si>
    <t>1213</t>
  </si>
  <si>
    <t>1217</t>
  </si>
  <si>
    <t>1219</t>
  </si>
  <si>
    <t>1221</t>
  </si>
  <si>
    <t>1223</t>
  </si>
  <si>
    <t>1302</t>
  </si>
  <si>
    <t>1502</t>
  </si>
  <si>
    <t>1703</t>
  </si>
  <si>
    <t>1722</t>
  </si>
  <si>
    <t>1801</t>
  </si>
  <si>
    <t>1802</t>
  </si>
  <si>
    <t>1828</t>
  </si>
  <si>
    <t>1835</t>
  </si>
  <si>
    <t>1836</t>
  </si>
  <si>
    <t>1837</t>
  </si>
  <si>
    <t>1841</t>
  </si>
  <si>
    <t>1854</t>
  </si>
  <si>
    <t>1860</t>
  </si>
  <si>
    <t>1889</t>
  </si>
  <si>
    <t>2002</t>
  </si>
  <si>
    <t>2003</t>
  </si>
  <si>
    <t>х</t>
  </si>
  <si>
    <t>Исполнитель Красовская И.Ю., Ковтун Т.В.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</si>
  <si>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 в целом с 30.04.2000</t>
  </si>
  <si>
    <t>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01.01.2018</t>
  </si>
  <si>
    <t>Группа полномочий</t>
  </si>
  <si>
    <t>1. Расходные обязательства по полномочиям в сфере содержания органов государственной власти субъекта Российской Федерации и органов местного самоуправления</t>
  </si>
  <si>
    <t>Организация транспортного обслуживания населения</t>
  </si>
  <si>
    <t>Полномочия в сфере тушения пожаров (за исключением лесных пожаров), ликвидации чрезвычайных ситуаций, первичных мер пожарной безопасности</t>
  </si>
  <si>
    <t>Осуществление полномочий в сфере образования</t>
  </si>
  <si>
    <t>Расходные обязательства по вопросам местного значения - Обязательства в сфере коммунального хозяйства</t>
  </si>
  <si>
    <t>Расходные обязательства по вопросам местного значения - Обязательства в сфере градостроительства и землепользования</t>
  </si>
  <si>
    <t>Расходные обязательства по прочим вопросам местного значения и прочим полномочиям
Консолидированный свод реестров расходных обязательств муниципальных образований, входящих в состав субъекта Российской Федерации</t>
  </si>
  <si>
    <t>Осуществление полномочий в сфере культуры</t>
  </si>
  <si>
    <t>Расходные обязательства по полномочиям в сфере поддержки экономики и малого и среднего предпринимательства</t>
  </si>
  <si>
    <t>Полномочия в сфере физкультуры и спорта</t>
  </si>
  <si>
    <t>Осуществление дорожной деятельности</t>
  </si>
  <si>
    <t>Расходные обязательства по вопросам местного значения - Обязательства в сфере строительства жилья</t>
  </si>
  <si>
    <t>Расходные обязательства по вопросам местного значения - Обязательства в сфере благоустройства</t>
  </si>
  <si>
    <t>Расходы на обслуживание долговых обязательств</t>
  </si>
  <si>
    <t>не определен</t>
  </si>
  <si>
    <t>Расходные обязательства по полномочиям, связанным с предоставлением гарантий и компенсаций для лиц работающих и проживающих в районах Крайнего Севера и приравненных к ним местностям</t>
  </si>
  <si>
    <t>Социальная поддержка населения</t>
  </si>
  <si>
    <t>Расходные обязательства по правам всех видов муниципальных образований</t>
  </si>
  <si>
    <t>Расходные обязательства по прочим полномочиям, отраженным в пункте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(далее - Закон № 184-ФЗ)3</t>
  </si>
  <si>
    <t>Осуществление полномочий по тарифному регулированию в сфере коммунального хозяйства</t>
  </si>
  <si>
    <t>0113</t>
  </si>
  <si>
    <t>0408</t>
  </si>
  <si>
    <t>Федеральный закон от 06.10.2003 № 131-ФЗ "Об общих принципах организации местного самоуправления в Российской Федерации" ст. 15, п.1, п/п 3, с 01.01.2009</t>
  </si>
  <si>
    <t>Федеральный закон от 06.10.2003 № 131-ФЗ "Об общих принципах организации местного самоуправления в Российской Федерации" ст. 15, п.1, п/п 6, с 01.01.2009</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</si>
  <si>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 ст. 9, п. 1, п/п "и" с 01.03.2000</t>
  </si>
  <si>
    <t>Федеральный закон от 06.10.2003 № 131-ФЗ "Об общих принципах организации местного самоуправления в Российской Федерации" ст. 15, п.1, п/п 11 с 01.01.2009</t>
  </si>
  <si>
    <t>0701</t>
  </si>
  <si>
    <t>0702</t>
  </si>
  <si>
    <t>Нормативные правовые акты, договоры, соглашения РФ (наименование, номер статьи (подстатьи), пункта (подпункта),  дата вступления в силу и срок действия)</t>
  </si>
  <si>
    <t>Нормативные правовые акты, договоры, соглашения субъекта РФ ( номер пункта, подпункта, дата вступления в силу и срок действия)</t>
  </si>
  <si>
    <t>Нормативные правовые акты, договоры, соглашения муниципального образования ( номер пункта, подпункта, дата вступления в силу и срок действия)</t>
  </si>
  <si>
    <t>Указы Президента Российской Федерации ( номер пункта, подпункта, дата вступления в силу и срок действия)</t>
  </si>
  <si>
    <t>0707</t>
  </si>
  <si>
    <t>0709</t>
  </si>
  <si>
    <t>0412</t>
  </si>
  <si>
    <t>0801</t>
  </si>
  <si>
    <t>Закон Красноярского края от 21.12.2010 № 11-5566 "О физической культуре и спорте в Красноярском крае" ст. 14, с 10.01.2011.</t>
  </si>
  <si>
    <t>Федеральный закон от 06.10.2003 № 131-ФЗ "Об общих принципах организации местного самоуправления в Российской Федерации" ст. 15, п.1, п/п 26, с  01.01.2009.</t>
  </si>
  <si>
    <t>Федеральный закон от 24.07.2007 № 209-ФЗ "О развитии малого и среднего предпринимательства в Российской Федерации" ст.11, с 01.01.2008.</t>
  </si>
  <si>
    <t>Постановление администрации Северо-Енисейского района от 21.10.2013 № 514-п «Об утверждении муниципальной программы «Развитие местного самоуправления» в целом, с 01.01.2014.</t>
  </si>
  <si>
    <t>Федеральный закон от 06.10.2003 № 131-ФЗ "Об общих принципах организации местного самоуправления в Российской Федерации" ст. 15, п.1, п/п 25, с  01.01.2009.</t>
  </si>
  <si>
    <t>Закон Красноярского края от 17.05.1999 № 6-400 "О библиотечном деле в Красноярском крае" ст. 9, с 27.06.1999.</t>
  </si>
  <si>
    <t>Федеральный закон от 06.10.2003 № 131-ФЗ "Об общих принципах организации местного самоуправления в Российской Федерации" ст. 15, п.1, подпункт 19. с  01.01.2009.</t>
  </si>
  <si>
    <t>Федеральный закон от 06.10.2003 № 131-ФЗ "Об общих принципах организации местного самоуправления в Российской Федерации" ст. 15, п.1, п/п 15с 01.01.2009.</t>
  </si>
  <si>
    <t>Закон Красноярского края от 04.12.2008 № 7-2542 "О регулировании земельных отношений в Красноярском крае" ст.7 с 04.01.2009.</t>
  </si>
  <si>
    <t>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в целом, 01.01.2014.</t>
  </si>
  <si>
    <t>Закон Красноярского края от 07.07.2009 № 8-3618  "Об обеспечении прав детей на отдых, оздоровление и занятость в Красноярском крае" ст.7, с 31.07.2009.</t>
  </si>
  <si>
    <t>Федеральный закон от 06.10.2003 № 131-ФЗ "Об общих принципах организации местного самоуправления в Российской Федерации" ст. 15, п.1, п/п 11 с 01.01.2009.</t>
  </si>
  <si>
    <t>1102</t>
  </si>
  <si>
    <t>0703, 1103</t>
  </si>
  <si>
    <t xml:space="preserve">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t>
  </si>
  <si>
    <t>Федеральный закон от 06.10.2003 № 131-ФЗ "Об общих принципах организации местного самоуправления в Российской Федерации" ст. 15, п.1, п/п 27, с  01.01.2009.</t>
  </si>
  <si>
    <t>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t>
  </si>
  <si>
    <t>Федеральный закон от 06.10.2003 № 131-ФЗ "Об общих принципах организации местного самоуправления в Российской Федерации" ст. 15, п.1, п/п 4, с  01.01.2009.</t>
  </si>
  <si>
    <t>0409</t>
  </si>
  <si>
    <t xml:space="preserve">Постановление Правительства Красноярского края от 30.09.2013 № 514-п "Молодежь Красноярского края в XXI веке" в целом, с 01.01.2014. 
Закон Красноярского края от 08.12.2006 № 20-5445 "О государственной молодежной политике Красноярского края" ст. 8, с 06.01.2008.   </t>
  </si>
  <si>
    <t xml:space="preserve">Постановление Правительства Красноярского края от 30.09.2013 № 510-п "Развитие транспортной системы" в целом, с 01.01.2014. 
</t>
  </si>
  <si>
    <t>Федеральный закон от 06.10.2003 № 131-ФЗ "Об общих принципах организации местного самоуправления в Российской Федерации" ст. 15, п.1, п/п 7, с 01.01.2009.
Федеральный закон от 21.12.1994 № 68-ФЗ "О защите населения и территорий от чрезвычайных ситуаций природного и техногенного характера" ст. 11, п. 2, с 24.12.1994</t>
  </si>
  <si>
    <t>Федеральный закон от 06.10.2003 № 131-ФЗ "Об общих принципах организации местного самоуправления в Российской Федерации" ст. 14, п.1, п/п 6, с  01.01.2009.</t>
  </si>
  <si>
    <t>0501, 1003</t>
  </si>
  <si>
    <t>Закон Красноярского края от 28.06.2007 № 2-190 "О культуре" ст. 10, п.1, п/п "б", с 27.06.1999.</t>
  </si>
  <si>
    <t>0314, 0503</t>
  </si>
  <si>
    <t>0503</t>
  </si>
  <si>
    <t>Закон Красноярского края от 24.04.1997 № 13-487 "О семейных (родовых) захоронениях на территории Красноярского края" в целом, с 18.05.1997.</t>
  </si>
  <si>
    <t>0309</t>
  </si>
  <si>
    <t>0102, 0103, 0104, 0106, 0113, 0709, 0804, 1006, 1105</t>
  </si>
  <si>
    <t>Федеральный закон от 06.10.2003 № 131-ФЗ "Об общих принципах организации местного самоуправления в Российской Федерации" ст. 18, п.2; ст. 35, п.15; ст. 58, п.2 с  01.01.2009.
Федеральный закон от 02.03.2007 № 25-ФЗ "О муниципальной службе в Российской Федерации" ст. 22, п. 2 с 01.06.2007.</t>
  </si>
  <si>
    <t>Закон Красноярского края от 24.04.2008 № 5-1565 "Об особенностях правового регулирования муниципальной службы в Красноярском крае" в целом, с 01.07.2008.</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</si>
  <si>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</si>
  <si>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п.1, с 11.02.2017.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15.06.2017 № 237-п "О создании муниципального казенного учреждения "Центр обслуживания муниципальных учреждений Северо-Енисейского роайона" в целом, с 15.06.2017.</t>
  </si>
  <si>
    <t>0505, 0804</t>
  </si>
  <si>
    <t xml:space="preserve">Постановление администрации Северо-Енисейского района от  30.09.2013 года № 470-п «Об утверждении Положения  об оплате труда работников муниципального казенного учреждения «Северо-Енисейская муниципальная информационная служба" п. 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п.1, с 11.02.2017.
Постановление администрации Северо-Енисейского района от 28.10.2013 № 560-п «Об утверждении муниципальной программы «Содействие развитию гражданского общества»  в целом, с 01.01.2014.
</t>
  </si>
  <si>
    <t>Закон Красноярского края от 24.04.2008 № 5-1565 "Об особенностях правового регулирования муниципальной службы в Красноярском крае" ст. 9, с 01.07.2008.</t>
  </si>
  <si>
    <t xml:space="preserve">Решение Северо-Енисейского районного Совета депутатов  от 31.01.2011 № 227-16 "Об утверждении Положения о порядке выплаты пенсии за выслугу лет лицам. замещавшим должности муниципальной службы в органах местного самоуправления Северо-Енисейского района Красноярского края" п.1, с 01.07.2008.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t>
  </si>
  <si>
    <t>Федеральный закон от 06.10.2003 № 131-ФЗ "Об общих принципах организации местного самоуправления в Российской Федерации" ст. 17, п.1, п/п 3, с 01.01.2009.</t>
  </si>
  <si>
    <t>Федеральный закон от 06.10.2003 № 131-ФЗ "Об общих принципах организации местного самоуправления в Российской Федерации" ст. 17, п.1, п/п 7, с 01.01.2009.</t>
  </si>
  <si>
    <t>Федеральный закон от 06.10.2003 № 131-ФЗ "Об общих принципах организации местного самоуправления в Российской Федерации" ст. 20, п.5, с 01.01.2009.</t>
  </si>
  <si>
    <t>1003, 1006</t>
  </si>
  <si>
    <t>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 ст. 26.2 с 18.10.1999.</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</si>
  <si>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 в целом, с 18.08.2009.</t>
  </si>
  <si>
    <t>0105</t>
  </si>
  <si>
    <t>0203</t>
  </si>
  <si>
    <t>0104, 0113, 0709, 1006</t>
  </si>
  <si>
    <t>1004</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</si>
  <si>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 в целом, с 01.01.2006.</t>
  </si>
  <si>
    <t>0502</t>
  </si>
  <si>
    <t>1003, 1004</t>
  </si>
  <si>
    <t>0707, 1003</t>
  </si>
  <si>
    <t>0107</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</si>
  <si>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 в целом, с 24.05.1999.</t>
  </si>
  <si>
    <t>Закон Красноярского края "Об образовании в Красноярском крае"от 26.06.2014 № 6-2519 ст. 24, с 26.07.2014</t>
  </si>
  <si>
    <t>Федеральный закон от 06.10.2003 № 131-ФЗ "Об общих принципах организации местного самоуправления в Российской Федерации" ст. 15, п.1, п/п 14, с 01.01.2009.</t>
  </si>
  <si>
    <t>Федеральный закон от 06.10.2003 № 131-ФЗ "Об общих принципах организации местного самоуправления в Российской Федерации" ст. 14, п.10, с  01.01.2009.</t>
  </si>
  <si>
    <t>Федеральный закон от 06.10.2003 № 131-ФЗ "Об общих принципах организации местного самоуправления в Российской Федерации" ст. 14, п.1, подпункт 12, с  01.01.2009.</t>
  </si>
  <si>
    <t>Закон Красноярского края от 21.02.2006 № 17-4487 "О государственной поддержке субъектов агропромышленного комплекса края" в целом, с 29.12.2006.</t>
  </si>
  <si>
    <t>Закон Красноярского края "О развитии малого и среднего предпринимательства а Красноярском крае" от 04.12.2008 № 7-2528 ст.6, с 01.01.2009</t>
  </si>
  <si>
    <t>Федеральный закон от 06.10.2003 № 131-ФЗ "Об общих принципах организации местного самоуправления в Российской Федерации" ст. 14, п.1, п/п 5, с  01.01.2009.</t>
  </si>
  <si>
    <t>Федеральный закон от 06.10.2003 № 131-ФЗ "Об общих принципах организации местного самоуправления в Российской Федерации" ст. 14, п.1, п/п 15 с  01.01.2009.</t>
  </si>
  <si>
    <t>Федеральный закон от 06.10.2003 № 131-ФЗ "Об общих принципах организации местного самоуправления в Российской Федерации" ст. 14, п.1, п/п 22, с  01.01.2009.</t>
  </si>
  <si>
    <t>Федеральный закон от 06.10.2003 № 131-ФЗ "Об общих принципах организации местного самоуправления в Российской Федерации" ст. 14, п.1, п/п 24, с  01.01.2009.
Федеральный закон от 21.12.1994 № 68-ФЗ "О защите населения и территорий от чрезвычайных ситуаций природного и техногенного характера" ст. 11, п.2, с 24.12.1994.</t>
  </si>
  <si>
    <t>Федеральный закон от 06.10.2003 № 131-ФЗ "Об общих принципах организации местного самоуправления в Российской Федерации" ст. 14, п. 1, п/п 1, ст. 15, п.1, п/п 1, с  01.01.2009.</t>
  </si>
  <si>
    <t>Закон Красноярского края от 24.04.2008 № 5-1565 "Об особенностях правового регулирования муниципальной службы в Красноярском крае" в целом, с 01.07.2008. Постановление Совета администрации Красноярского края от 29.12.2007 № 512-п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 в целом, с 01.01.2008.</t>
  </si>
  <si>
    <t xml:space="preserve">Постановление администрации Северо-Енисейского района от 02.04.2012 № 115-п "О муниципальной долговой книге Северо-Енисейского района" в целом, с 02.04.2012. </t>
  </si>
  <si>
    <t>Устав Северо-Енисейского района, принятый на референдуме  населением Северо-Енисейского 8 декабря 1996 года, зарегистрирован Управлением юстиции администрации Красноярского края 25 марта 1997 ст. 41, с 25.03.1997.</t>
  </si>
  <si>
    <t>Федеральный закон от 06.10.2003 № 131-ФЗ "Об общих принципах организации местного самоуправления в Российской Федерации" ст. 23, с 01.01.2009.</t>
  </si>
  <si>
    <t>Постановление администрации Северо-Енисейского района от 07.11.2008 № 514-п  "Об утверждении порядка определения периодов работы для целей оплаты стоимости проезда и провоза багажа к месту использования отпуска и обратно и порядка компенсации расходов на оплату стоимости проезда и провоза багажа к месту использования отпуска и обратно лицам, работающим в Северо-Енисейском районе в организациях, финансируемых за счет средств бюджета района" п.1, с 07.11.2008.
Решение Северо-Енисейского районного Совета депутатов от 30.06.2010 № 51-7 "О гарантиях и компенсациях для лиц,работающих .в Северо-Енисейском районе в организациях, финансируемых за счет средств бюджета района" в целом, с 01.07.2010.</t>
  </si>
  <si>
    <t>Федеральный закон от 06.10.2003 № 131-ФЗ "Об общих принципах организации местного самоуправления в Российской Федерации" ст.14.1, п.1, п/п 1, с 01.01.2009.</t>
  </si>
  <si>
    <t>Федеральный закон от 06.10.2003 № 131-ФЗ "Об общих принципах организации местного самоуправления в Российской Федерации" ст. 20, с 01.01.2009.</t>
  </si>
  <si>
    <t xml:space="preserve">Федеральный закон от 28.03.1998 № 53-ФЗ "О воинской обязанности и военной службе" в целом, с 12.12.2006. 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 ст. 26.2 с 18.10.1999.
</t>
  </si>
  <si>
    <t xml:space="preserve">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29.10.2013 № 566-п «Об утверждении муниципальной программы «Развитие образования» в целом, с 01.01.2014.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
Постановление администрации Северо-Енисейского района от 28.10.2013 № 560-п «Об утверждении муниципальной программы «Содействие развитию гражданского общества»  в целом, с 01.01.2014.
</t>
  </si>
  <si>
    <t>Заместитель главы района по финансам и бюджетному устройству, руководитель Финансового управления администрации Северо-Енисейского района __________________________________А.Э.Перепелица</t>
  </si>
  <si>
    <t>0703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</si>
  <si>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</si>
  <si>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1.1.1.16.организация мероприятий межпоселенческого характера по охране окружающей среды</t>
  </si>
  <si>
    <t>Федеральный закон от 06.10.2003 № 131-ФЗ "Об общих принципах организации местного самоуправления в Российской Федерации" ст. 15, п.1, п/п 9 с 01.01.2009</t>
  </si>
  <si>
    <t>0106,0113, 0309, 0310, 0505, 0901</t>
  </si>
  <si>
    <t>Постановление администрации Северо-Енисейского района  от 15.01.2021 № 6-п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 в целом, 01.01.2021-31.12.2021.
Постановление администрации Северо-Енисейского района  от 27.12.2019 № 523-п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 в целом, 01.01.2020-31.12.2020.</t>
  </si>
  <si>
    <t>Постановление администрации Северо-Енисейского района от 29.10.2013 № 564-п «Об утверждении муниципальной программы «Развитие культуры" в целом с 01.01.2014.
Приказ Отдела культуры администрации Северо-Енисейского района от 26.12.2019 № 175 "Об утверждении муниципальных заданий на 2020 год и плановый период 2021 и 2022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01.01.2020-31.12.2022. 
Приказ Отдела культуры администрации Северо-Енисейского района от 24.12.2020 № 138 "Об утверждении муниципальных заданий на 2021 год и плановый период 2022 и 2023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01.01.2021-31.12.2023</t>
  </si>
  <si>
    <t>Постановление администрации Северо-Енисейского района от 29.10.2013 № 564-п «Об утверждении муниципальной программы «Развитие культуры» в целом,с  01.01.2014. 
Решение Северо-Енисейского районного Совета депутатов от 17.12.2013 № 783-59 «Об учреждении Отдела культуры администрации Северо-Енисейского района в качестве отраслевого (функционального) органа администрации Северо-Енисейского района с правами юридического лица» в целом, с 01.01.2014.
Постановление администрации Северо- Енисейского района от 30.05.2012 № 217-п «Об утверждении Положения  об оплате труда работников муниципальных  учреждений  культуры" п.1, с 30.05.2012.
Приказ Отдела культуры администрации Северо-Енисейского района от 24.12.2020 № 138 "Об утверждении муниципальных заданий на 2021 год и плановый период 2022 и 2023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01.01.2021-31.12.2023.
Приказ Отдела культуры администрации Северо-Енисейского района от 26.12.2019 № 175 "Об утверждении муниципальных заданий на 2020 год и плановый период 2021 и 2022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01.01.2020-31.12.2022.</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</si>
  <si>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пункт 1, с 11.02.2017. 
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 в целом, с 21.02.2017. 
Распоряжение Управления образования администрации Северо-Енисейского района от 26.12.2019 № 214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2020 и плановый период 2021-2022 годы" пункт 1, 01.01.2020-31.12.2022.
Распоряжение Управления образования администрации Северо-Енисейского района от 29.12.2020 № 216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2021 и плановый период 2022-2023 годы" пункт 1, 01.01.2021-31.12.2023. 
</t>
  </si>
  <si>
    <t xml:space="preserve">Постановление администрации Северо-Енисейского района от 29.10.2013 № 564-п «Об утверждении муниципальной программы «Развитие культуры» в целом,с  01.01.2014. 
Приказ Отдела культуры администрации Северо-Енисейского района от 24.12.2020 № 138 "Об утверждении муниципальных заданий на 2021 год и плановый период 2022 и 2023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01.01.2021-31.12.2023
Распоряжение Управления образования администрации Северо-Енисейского района от 29.12.2020 № 216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2021 и плановый период 2022-2023 годы" пункт 1, 01.01.2021-31.12.2023.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</si>
  <si>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06.05.2011 № 290-19 "Об утверждении Положения об Управлении образования администрации Северо-Енисейского района" пункт 1, с 06.05.2011.
</t>
  </si>
  <si>
    <t>Постановление администрации Северо-Енисейского района от 29.10.2013 № 564-п «Об утверждении муниципальной программы «Развитие культуры» в целом,с  01.01.2014. 
Приказ Отдела культуры администрации Северо-Енисейского района от 24.12.2020 № 138 "Об утверждении муниципальных заданий на 2021 год и плановый период 2022 и 2023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01.01.2021-31.12.2023.
Приказ Отдела культуры администрации Северо-Енисейского района от 26.12.2019 № 175 "Об утверждении муниципальных заданий на 2020 год и плановый период 2021 и 2022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01.01.2020-31.12.2022.</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</si>
  <si>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30.09.2013 года № 472-п «Об утверждении Положения  об оплате  труда работников муниципального казенного учреждения «Аварийно-спасательное формиро-вание Северо-Енисейского района» п.1,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 1, с 10.02.2017.
</t>
  </si>
  <si>
    <t xml:space="preserve">Постановление администрации Северо-Енисейского района от 29.10.2013 № 568/1 «Об утверждении муниципальной программы «Благоустройство территории" в целом, с 01.01.2014.
Решение Северо-Енисейского районного Совета депутатов от 24 октября 2013  № 756-57 "О субсидии на возмещение фактически понесенных затрат,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 " в целом, 01.01.2014-31.12.2022
Решение Северо-Енисейского районного Совета депутатов от 05 октября 2020 № 10-2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2021 - 2023 годах», в целом с 01.01.2021 по 31.12.2023. </t>
  </si>
  <si>
    <t>Решение Северо-Енисейского районного Совета депутатов  от 30.10.2007 № 295-30 "Об утверждении Положения о Комитете по управлению муниципальным имуществом администрации Северо-Енисейского района" П. 1 С 30.10.2007.
Решение Северо-Енисейского районного Совета депутатов  от 23.12.2011 № 420-28 "Об утверждении Положения о Контрольно-счетной комиссии Северо-Енисейского района" п.1, с 01.01.2012.
Решение Северо-Енисейского районного Совета депутатов  от 13.10.2006 № 195-19 "Об утверждении Положения о Финансовом управлении администрации Северо-Енисейского района" п. 1, 13.10.2006.
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Решение Северо-Енисейского районного Совета депутатов от 10.10.2016 № 160-14 "О создании Отдела физической культуры, спорта и молодежной политики администрации Северо-Енисейского района с правами юридического лица" п.1, с 11.10.2016.
Решение Северо-Енисейского районного Совета депутатов от 25.05.2010 № 35-5 "О поощрениях и наградах Северо-Енисейского района" п.1, с 25.05.2010.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29.10.2013 № 566-п «Об утверждении муниципальной программы «Развитие образования» в целом, с 01.01.2014.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t>
  </si>
  <si>
    <t>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02.11.2020 № 21-3 «О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 финансовом обеспечении дополнительных мероприятий по обеспечению безопасности их жизни и здоровья в 2021 году», в целом, с 01.01.2021-31.12.2021. 
Постановление администрации Северо-Енисейского района от 12.01.2021 № 5-п "Об установлении Порядков финансового обеспечения государственных полномочий в сфере организации и обеспечения отдыха и оздоровления детей, дополнительных мероприятий по обеспечению безопасности жизни и здоровья обучающихся общеобразовательных организаций Северо-Енисейского района в 2021 году", в целом, с 01.01.2021 по 31.12.2021.</t>
  </si>
  <si>
    <t>Приказ отдела физической культуры, спорта и молодежной политики администрации Северо-Енисейского района от 20.12.2019 № 109-ос "Об утверждении муниципальных заданий на 2020 год и ппановый период 2021 и 2022 годов по муниципальным работам,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 п.1, 01.01.2020-31.12.2022.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в целом, с 11.02.2017.
Решение Северо-Енисейского районного Совета депутатов от 01.11.2020 " 24-3 "О дополнительных мерах по обеспечению доступности объектов спорта для жителей Северо-Енисейского района, обучению плаванию для всех в 2021 году", в целом, с 01.01.2021-31.12.2021.
 Постановление администрации Северо-Енисейского района от 12.01.2021 № 4-п "О порядке финансового обеспечения дополнительными мерами по обеспечению  доступности объектов спорта для жителей Северо-Енисейского района, обучению плаванию для всех в 2021 году", в целом, с 01.01.2021-31.12.2021.</t>
  </si>
  <si>
    <t xml:space="preserve">Решение Северо-Енисейского районного Совета депутатов  от 05.03.2010 № 697-60 "Об оплате труда муниципальных служащих Северо-Енисейского района, выборных и иных должностных лиц местного самоуправления Северо-Енисейского района" в целом, с 15.03.2010.
Решение Северо-Енисейского районного Совета депутатов от 25.05.2010 № 36-5 "Об утверждении Положения о премировании и выплате материальной помощи муниципальным служащим Северо-Енисейского района" в целом, с 10.05.2010.
Постановление администрации Северо-Енисейского района от  30.09.2013 № 469-п «Об утверждении Положения  об оплате труда работников органов местного самоуправления Северо-Енисейского района, замещающих должности, не относящиеся к должностям муниципальной службы» п.1,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в целом, с 11.02.2017.
Постановление администрации Северо-Енисейского района от 12.01.2021 № 3-п "Об установлении Порядка дополнительного финансового обеспечения расходов, связанных с осуществлением органами местного самоуправления, органами администрации Северо-Енисейского района с правами юридического лица государственных полномочий, переданных Красноярским краем муниципальному образованию Северо-Енисейский район, в 2021 году", в целом, с 01.01.2021 по 31.12.2021.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</si>
  <si>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пункт 1, с 11.02.2017. 
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 в целом, с 21.02.2017. 
Распоряжение Управления образования администрации Северо-Енисейского района от 29.12.2020 № 216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2021 и плановый период 2022-2023 годы" пункт 1, 01.01.2021-31.12.2023.
Распоряжение Управления образования администрации Северо-Енисейского района от 26.12.2019 № 214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2020 и плановый период 2021-2022 годы" пункт 1, 01.01.2020-31.12.2022.
Решение Северо-Енисейского районного Совета депутатов от 14.12.2020 № 47-5 "О дополнительном финансовом обеспечении содержания воспитателей групп продленного дня общеобразовательных учреждений Северо-Енисейского района в 2021 году", в целом с 01.01.2021-31.12.2021. 
Постановление администрации Северо-Енисейского района от 12.01.2021 № 2-п "Об установлении Порядка дополнительго финансового обеспечения расходов связанных с содержанием  воспитателей групп продленного дня общеобразовательных учреждений Северо-Енисейского района в 2021 году", в целом с 01.01.2021-31.12.2021. 
</t>
  </si>
  <si>
    <t xml:space="preserve">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Приказ отдела физической культуры, спорта и молодежной политики администрации Северо-Енисейского района от 20.12.2019 № 109-ос "Об утверждении муниципальных заданий на 2020 год и ппановый период 2021 и 2022 годов по муниципальным работам,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 п. 1, с 01.01.2020-31.12.2022. 
Приказ отдела физической культуры, спорта и молодежной политики администрации Северо-Енисейского района от 21.12.2018 № 112-ос "Об утверждении муниципальных заданий на 2019 год и плановый период 2020 и 2021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 п.1, 01.01.2019.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в целом, с 11.02.2017. 
</t>
  </si>
  <si>
    <t>Закон Красноярского края от 16.03.2017 № 3-502 "Об организации транспортного обслуживания населения в Красноярском крае" ст.7 с 08.01.2011</t>
  </si>
  <si>
    <t>отчетный 2020 г</t>
  </si>
  <si>
    <t>текущий 2021 г</t>
  </si>
  <si>
    <t>2023 г.</t>
  </si>
  <si>
    <t>2024 г</t>
  </si>
  <si>
    <t>очередной 2022 г</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</si>
  <si>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</si>
  <si>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0102, 0103, 0104, 0106, 0113, 0309, 0701, 0702, 0703,  0707, 0709, 0801, 0804, 1006, 1102, 1105, 1202</t>
  </si>
  <si>
    <t>0104, 0113, 0701, 0702, 0709, 1006</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</si>
  <si>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</si>
  <si>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1003</t>
  </si>
  <si>
    <t>1.4.1.30. осуществление полномочий по проведению Всероссийской переписи населения 2021 года</t>
  </si>
  <si>
    <t>Постановление администрации Северо-Енисейского района  от 15.01.2021 № 6-п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 в целом, 01.01.2021-31.12.2021.</t>
  </si>
  <si>
    <t>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31.01.2011 № 226-16 "О бесплатном питании учащихся образовательных учреждений" п.1, с 01.01.2011.
Постановление администрации Северо-Енисейского района от 21.08.2019 № 308-п "Об организации питания обучающихся в муниципальных общеобразовательных организациях  Северо-Енисейского района" в целом, с 21.08.2019-31.12.2022.</t>
  </si>
  <si>
    <t>5к</t>
  </si>
  <si>
    <t xml:space="preserve">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14.12.2020 № 45-5 "Об обеспечении воспитанников дошкольных образовательных организаций Северо-Енисейского района, обучающихся образовательных организаций Северо-Енисейского района, детей, не посещающих дошкольные образовательные организации и общеобразовательные организации Северо-Енисейского района, новогодними подарсками Главы Северо-Енисейского района в 2021 году," в целом с 01.01.2021 по 31.12.2021.
Решение Северо-Енисейского районного Совета депутатов от 18.08.2021 № 159-11 "Об обеспечении воспитанников дошкольных образовательных организаций Северо-Енисейского района, обучающихся образовательных организаций Северо-Енисейского района, детей, не посещающих дошкольные образовательные организации и общеобразовательные организации Северо-Енисейского района, подарсками Главы Северо-Енисейского района к Новому году в 2022 году," в целом с 01.01.2022 по 31.12.2022.
Решение Северо-Енисейского районного Совета депутатов от 22.11.2019 № 721-54 «О финансовом обеспечении обучающихся первых-пятых классов общеобразовательных организаций Северо-Енисейского района питанием без взимания платы в виде витаминизированного молока», в целом, с 01.01.2020-31.12.2022.
Решение Северо-Енисейского районного Совета депутатов от 18.08.2021 № 158-11 "Об обеспечении первоклассников образовательных организаций Северо-Енисейского района подарсками Главы Северо-Енисейского района к Дню знаний в 2022 году," в целом с 01.01.2022 по 31.12.2022.
</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</si>
  <si>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Распоряжение администрации Северо-Енисейского районаот 14 июля 2020 года № 1207-р «О субсидиях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временным развертыванием дополнительного коечного фонда для лечения на территории Северо-Енисейского района лиц, заболевших новой коронавирусной инфекцией (COVID-19)» в целом, с 22.07.2020-31.12.2021.
Распоряжение администрации Северо-Енисейского районаот 14 июля 2020 № 1208-р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дезинфекцией общественных мест, профилактикой распространения коронавирусной инфекции, по состоянию на 01.06.2020 года», с 22.07.2020-31.12.2020.
Распоряжение администрации Северо-Енисейского районаот 21 августа 2020 № 1513-р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дезинфекцией общественных мест, профилактикой распространения коронавирусной инфекции, по состоянию с  01.06.2020 по 31.07.2020» с 22.07.2020-31.12.2020.
Распоряжение администрации Северо-Енисейского районаот 21 августа 2020 № 1514-р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со сбором и утилизацией промышленных, коммунальных отходов в части сбора отходов от населения Северо-Енисейского района без взимания платы в период с 01.06.2020 по 31.08.2020»  с 22.07.2020-31.12.2020.
Распоряжение администрации Северо-Енисейского районаот 04 сентября 2020 года № 1607-р «О субсидии на финансовое обеспечение мероприятий (выполнение работ),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перепланировки кабинетов № 37 и № 38 в здании хирургического отделения краевого государственного бюджетного учреждения здравоохранения «Северо-Енисейская районная больница», расположенного по адресу Гоголя ул., 7/2 зд., Северо-Енисейский гп Северо-Енисейского района Красноярского края, 663282) для установки компьютерного томографа» в целом, с 04.09.2020-31.12.2020.
Распоряжение администрации Северо-Енисейского района от 07.12.2020 № 2306-р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дезинфекцией общественных мест, профилактикой распространения коронавирусной инфекции, по состоянию с 01.08.2020 по 31.10.2020» в целом, с 07.12.2020-31.12.2020
Распоряжение администрации Северо-Енисейского района от 17.12.2020 № 2400-р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дезинфекцией общественных мест, профилактикой распространения коронавирусной инфекции, по состоянию с 01.11.2020 по 30.11.2020» в целом С 17.12.2020 по 31.12.2020
Распоряжение администрации Северо-Енисейского района от 07 июня 2021 № 1231-р «О внесении изменений в распоряжение администрации Северо-Енисейского района от 14.07.2020 № 1207-р «О субсидиях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временным развертыванием дополнительного коечного фонда для лечения на территории Северо-Енисейского района лиц, заболевших новой коронавирусной инфекцией (COVID-19)», в целом с 31.08.2021-31.12.2021.
Распоряжение администрации Северо-Енисейского района от 30 сентября 2021 № 2759-р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 дезинфекцией общественных мест, профилактикой распространения коронавирусной инфекции, по состоянию на 01.09.2021». 
</t>
  </si>
  <si>
    <t>1.6.4. по предоставлению иных межбюджетных трансфертов, всего</t>
  </si>
  <si>
    <t>1.6.4.2. в иных случаях, не связанных с заключением соглашений, предусмотренных в подпункте 1.6.4.1, всего</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</si>
  <si>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</si>
  <si>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1.6.4.2.4. Прочие межбюджетные трансферты за счет средств бюджета муниципального района</t>
  </si>
  <si>
    <t>Федеральный закон от 06.10.2003 № 131-ФЗ "Об общих принципах организации местного самоуправления в Российской Федерации" ст. 15.1, с 08.10.2021.</t>
  </si>
  <si>
    <t>1403</t>
  </si>
  <si>
    <t>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в целом, с 01.01.2014.
Решение Северо-Енисейского районного Совета депутатов от 21.09.2017  № 347-28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2020 году» в целом, 01.01.2020-31.12.2020. 
Решение Северо-Енисейского районного Совета депутатов от 23.11.2018  № 511-41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2021 году» в целом, 01.01.2021-31.12.2021.
Решение Северо-Енисейского районного Совета депутатов от 30.10.2019  № 704-53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2022 году» в целом, 01.01.2014-31.12.2022.
Решение Северо-Енисейского районного Совета депутатов от 05 октября 2020 № 10-2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2021 - 2023 годах», в целом с 01.01.2021 по 31.12.2023. 
Распоряжение администрации Северо-Енисейского района от 26 октября 2021 № 3043-р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возмещения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в 2021 году»</t>
  </si>
  <si>
    <t xml:space="preserve">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21.10.2013 № 514-п «Об утверждении муниципальной программы «Развитие местного самоуправления» в целом с 01.01.2014.
Решение Северо-Енисейского районного Совета депутатов от 11 сентября 2013  № 719-56 "О субсидии на возмещение фактически понесенных затрат, связанных  с созданием условий для обеспечения жителей услугами торговли (реализации населению района продуктов питания) в части затрат по доставке в район указанных  продуктов (включая транспортно-заготовительные расходы)" в целом, с 01.01.2014. 
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2021 - 2023 годах», в целом с 01.01.2021 по 31.12.2023.
Решение Северо-Енисейского районного Совета депутатов от 05 марта 2021 года № 94-6 «О субсидии на возмещение фактически понесенных затрат, связанных с производством (реализацией) товаров, выполнением работ, оказанием услуг,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реализующих отдельные виды социально значимых продовольственных товаров первой необходимости, в 2021 году, в целом с 05.03.2021-31.12.2021.
Решение Северо-Енисейского районного Совета депутатов от 31 августа 2021 № 167-11 «О субсидии на возмещение фактически понесенных затрат, связанных с реализацией продовольственных и непродовольственных товаров, в том числе определенных законодательством Российской Федерации товарами первой необходимости» , в целом с 31.08.2021-31.12.2021. 
Решение Северо-Енисейского районного Совета депутатов от 03 декабря 2021 № 234-15 «О субсидии  на возмещение фактически понесенных затрат, связанных с  реализацией продовольственных и непродовольственных товаров, в том числе определенных законодательством Российской Федерации товарами первой необходимости в 2021 году», в целом с 03.12.2021-31.12.2022. </t>
  </si>
  <si>
    <t>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в целом с 01.01.2014. 
Распоряжение администрации Северо-Енисейского района от 10 ноября 2021 № 3171-р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возмещения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от количества перевезенных пассажиров за 9 месяцев 2021 года»
Решение Северо-Енисейского районного Совета депутатов от 03 декабря 2021 № 226-15 «О субсидии на возмещение фактически понесенных затрат, связанных с владением, пользованием имуществом, находящимся в муниципальной собственности Северо-Енисейского района в части содержания конечного остановочного пункта межпоселкового общественного транспорта в гп Северо-Енисейский», в целом с 03.12.2021-31.12.2022.</t>
  </si>
  <si>
    <t xml:space="preserve">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п.1,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01.01.201.8
Решение Северо-Енисейского районного Совета депутатов от  05 марта 2021 года № 93-6 «О субсидии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в 2021 году», в целом с 05.03.2021-31.12.2021.
Решение Северо-Енисейского районного Совета депутатов от 03 декабря 2021 № 229-15 «О субсидии на  возмещение фактически понесенных затрат, связанных с   организацией содержания муниципального жилищного фонда в части содержания специализированного жилищного фонда - здания, жилые помещения которого предоставляются под общежитие», в целом с 03.12.2021-31.12.2022.
Решение Северо-Енисейского районного Совета депутатов от 03 декабря 2021 № 228-15 «О субсидии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(проведение ремонта печей, завалинок) в 2021 году», в целом с 03.12.2021-31.12.2022.
</t>
  </si>
  <si>
    <t>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в целом, с 01.01.2014.
Постановление администрации Северо-Енисейского района от 29.10.2013 № 568/1 «Об утверждении муниципальной программы «Благоустройство территории" в целом, с 01.01.2014-31.12.2022.
Решение Северо-Енисейского районного Совета депутатов от 11.09.2013 № 718-56 "О субсидии возмещение фактически понесенных затрат, связанных с организацией благоустройства территории района в части освещения улиц" в целом, 01.01.2014-31.12.2022.
Решение Северо-Енисейского районного Совета депутатов от 11.09.2013  № 721-56 "О субсидии на возмещение фактически понесенных затрат, связанных с организацией в границах района теплоснабжения населения теплоснабжающим и энергосбытовым  организациям, осуществляющим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 в целом, с 01.01.2014-31.12.2022.
 Решение Северо-Енисейского районного Совета депутатов от 11.09.2013  № 720-56 «О субсидии на финансовое обеспечение затрат, связанных с организацией в границах района теплоснабжения населения в части затрат по приобретению (закупу) котельно-печного топлива" в целом, 01.01.201-31.12.2022. Решение Северо-Енисейского районного Совета депутатов от 22.10.2013  № 735-57 "О субсидии на возмещение фактически понесенных затрат, связанных с организацией в границах района теплоснабжения населения в части производства и (или) реализации топлива твердого (швырок всех групп пород)" в целом, 01.01.2014-31.12.2022.
Решение Северо-Енисейского районного Совета депутатов от 05 октября 2020  № 11-2  «О субсидии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содержания  объектов  тепло-, водоснабжения населения при подготовке котельных к эксплуатации в отопительном периоде 2020-2021 годов», в целом, с 07.10.2020-31.12.2020
Решение Северо-Енисейского районного Совета депутатов от 20.10.2015  № 28-3 «О субсидии на возмещение фактически понесенных затрат по организации водоснабжения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Северо-Енисейский» в целом, 01.01.2016-31.12.2022.  
Решение Северо-Енисейского районного Совета депутатов от 12 июля 2021 № 154-10 «О субсидии на возмещение фактически понесенных затрат, связанных с владением, пользованием имуществом, находящимся в муниципальной собственности в части осуществления уставной деятельности юридических лиц в сфере жилищно-коммунального хозяйства в 2021 году», в целом с 12.07.2021 по 31.12.2021. 
Решение Северо-Енисейского районного Совета депутатов  от 22 июля 2020 № 835-62   «О субсидии на финансовое обеспечение затрат в целях формирования (увеличения) уставного фонда муниципальных предприятий для осуществления ими уставной деятельности» в целом, 22.07.2020-31.12.2020
Решение Северо-Енисейского районного Совета депутатов от 08.09.2020 № 844-63 "О на финансовое обеспечение затрат в целях формирования (увеличения) уставного фонда муниципальных унитарных предприятий (муниципальных предприятий) для осуществления ими уставной деятельности", в целом, с 09.09.2020-31.12.2020 
Решение Северо-Енисейского районного Совета депутатов от 05 октября 2020 № 10-2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2021 - 2023 годах», в целом, с 01.01.2021  по 31.12.2023
Решение Северо-Енисейского районного Совета депутатов от 23 марта 2021 № 109-7 «О субсидии на возмещение фактически понесенных затрат, связанных с организацией в границах района водоснабжения населения в части выполнения работ по демонтажу емкости объемом 25 куб.м. и монтажу емкости 20 куб.м. в нежилом здании водозаборной скважины, расположенного по адресу: Красноярский край, Северо-Енисейский район, п. Тея, ул. Северная, зд. 1 «Г», находящегося в муниципальной собственности и закрепленном на праве хозяйственного ведения за муниципальным унитарным предприятием «Управление коммуникационным комплексом Северо-Енисейского района», в целом с 23.03.2021-31.12.2021
Решение Северо-Енисейского районного Совета депутатов от 23  апреля 2021 № 129-8 «О Субсидии на возмещение фактически понесенных затрат по организации в границах района теплоснабжения населения в части хранения нефти, находящейся в муниципальной собственности Северо-Енисейского района», в целом, с 23.04.2021-31.12.2021.
Решение Северо-Енисейского районного Совета депутатов от 12 июля 2021 № 154-10 «О субсидии на возмещение фактически понесенных затрат, связанных с владением, пользованием имуществом, находящимся в муниципальной собственности в части осуществления уставной деятельности юридических лиц в сфере жилищно-коммунального хозяйства в 2021 году», в целом с 12.07.2021 по 31.12.2021. 
Решение Северо-Енисейского районного Совета депутатов от 03 декабря 2021 № 227-15 «О субсидии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содержания  объектов  водоотведения», в целом с 03.12.2021 по 31.12.2022.
Решение Северо-Енисейского районного Совета депутатов от 03 декабря 2021 № 225-15 «О субсидии на возмещение фактически понесенных затрат, связанных с  владением,  пользованием и распоряжением имуществом, находящимся в муниципальной собственности  в части осуществления уставной деятельности юридических лиц осуществляющих деятельность в сфере электро-, тепло-, водоснабжения населения, водоотведения, снабжения населения топливом  в 2021 году», в целом с 03.12.2021 по 31.12.2022.</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</si>
  <si>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29.10.2013 № 568/1 «Об утверждении муниципальной программы «Благоустройство территории" в целом, с 01.01.2014.
Решение Северо-Енисейского районного Совета депутатов от 10 декабря 2021 № 243-15 «О субсидии на возмещение фактически понесенных затрат, связанных с организацией благоустройства территории центральной части гп Северо-Енисейский в части модернизации систем уличного освещения в 2021 году»
</t>
  </si>
  <si>
    <t>на 30 декабря 2021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</si>
</sst>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 ###\ ###\ ###\ ##0.0"/>
    <numFmt numFmtId="165" formatCode="0.0"/>
    <numFmt numFmtId="166" formatCode="#,##0.0"/>
  </numFmts>
  <fonts count="17" x14ac:knownFonts="1">
    <font>
      <sz val="11"/>
      <color rgb="FF000000"/>
      <name val="Calibri"/>
      <family val="2"/>
      <scheme val="minor"/>
    </font>
    <font>
      <sz val="11"/>
      <name val="Calibri"/>
      <family val="2"/>
      <charset val="204"/>
    </font>
    <font>
      <sz val="10"/>
      <color rgb="FF000000"/>
      <name val="Arial"/>
      <family val="2"/>
      <charset val="204"/>
    </font>
    <font>
      <b/>
      <sz val="10"/>
      <color rgb="FF000000"/>
      <name val="Arial"/>
      <family val="2"/>
      <charset val="204"/>
    </font>
    <font>
      <sz val="9"/>
      <color rgb="FF000000"/>
      <name val="Arial"/>
      <family val="2"/>
      <charset val="204"/>
    </font>
    <font>
      <sz val="9"/>
      <color rgb="FF000000"/>
      <name val="Arial Narrow"/>
      <family val="2"/>
      <charset val="204"/>
    </font>
    <font>
      <sz val="8"/>
      <color rgb="FF000000"/>
      <name val="Arial"/>
      <family val="2"/>
      <charset val="204"/>
    </font>
    <font>
      <sz val="11"/>
      <color rgb="FF000000"/>
      <name val="Calibri"/>
      <family val="2"/>
      <scheme val="minor"/>
    </font>
    <font>
      <sz val="9"/>
      <name val="Arial Narrow"/>
      <family val="2"/>
      <charset val="204"/>
    </font>
    <font>
      <sz val="9"/>
      <color rgb="FF000000"/>
      <name val="Arial Narrow"/>
      <family val="2"/>
      <charset val="204"/>
    </font>
    <font>
      <b/>
      <sz val="10"/>
      <color rgb="FF000000"/>
      <name val="Arial"/>
      <family val="2"/>
      <charset val="204"/>
    </font>
    <font>
      <b/>
      <sz val="10"/>
      <name val="Arial"/>
      <family val="2"/>
      <charset val="204"/>
    </font>
    <font>
      <sz val="10"/>
      <name val="Arial"/>
      <family val="2"/>
      <charset val="204"/>
    </font>
    <font>
      <sz val="8"/>
      <name val="Arial"/>
      <family val="2"/>
      <charset val="204"/>
    </font>
    <font>
      <sz val="12"/>
      <name val="Calibri"/>
      <family val="2"/>
      <charset val="204"/>
    </font>
    <font>
      <sz val="9"/>
      <color rgb="FF000000"/>
      <name val="Arial Narrow"/>
    </font>
    <font>
      <sz val="8"/>
      <name val="Calibri"/>
      <family val="2"/>
      <charset val="204"/>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000000"/>
      </bottom>
      <diagonal/>
    </border>
    <border>
      <left/>
      <right style="thin">
        <color rgb="FF000000"/>
      </right>
      <top/>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7" fillId="0" borderId="0"/>
  </cellStyleXfs>
  <cellXfs count="260">
    <xf numFmtId="0" fontId="1" fillId="0" borderId="0" xfId="0" applyFont="1" applyFill="1" applyBorder="1"/>
    <xf numFmtId="0" fontId="3" fillId="0" borderId="0" xfId="1" applyNumberFormat="1" applyFont="1" applyFill="1" applyBorder="1" applyAlignment="1">
      <alignment horizontal="center" vertical="top" wrapText="1" readingOrder="1"/>
    </xf>
    <xf numFmtId="0" fontId="5" fillId="0" borderId="1" xfId="1" applyNumberFormat="1" applyFont="1" applyFill="1" applyBorder="1" applyAlignment="1">
      <alignment horizontal="center" vertical="top" wrapText="1" readingOrder="1"/>
    </xf>
    <xf numFmtId="0" fontId="5" fillId="0" borderId="6"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6" fillId="0" borderId="3" xfId="1" applyNumberFormat="1" applyFont="1" applyFill="1" applyBorder="1" applyAlignment="1">
      <alignment horizontal="center" vertical="top" wrapText="1" readingOrder="1"/>
    </xf>
    <xf numFmtId="164" fontId="5" fillId="0" borderId="1" xfId="1" applyNumberFormat="1" applyFont="1" applyFill="1" applyBorder="1" applyAlignment="1">
      <alignment horizontal="right" vertical="top" wrapText="1" readingOrder="1"/>
    </xf>
    <xf numFmtId="164" fontId="5" fillId="0" borderId="1" xfId="1" applyNumberFormat="1" applyFont="1" applyFill="1" applyBorder="1" applyAlignment="1">
      <alignment vertical="top" wrapText="1" readingOrder="1"/>
    </xf>
    <xf numFmtId="0" fontId="1" fillId="0" borderId="0" xfId="0" applyFont="1" applyFill="1" applyBorder="1" applyAlignment="1">
      <alignment wrapText="1"/>
    </xf>
    <xf numFmtId="0" fontId="1" fillId="0" borderId="0" xfId="0" applyFont="1" applyFill="1" applyBorder="1"/>
    <xf numFmtId="0" fontId="5" fillId="0" borderId="11" xfId="1" applyNumberFormat="1" applyFont="1" applyFill="1" applyBorder="1" applyAlignment="1">
      <alignment vertical="top" wrapText="1" readingOrder="1"/>
    </xf>
    <xf numFmtId="0" fontId="6" fillId="0" borderId="8" xfId="1" applyNumberFormat="1" applyFont="1" applyFill="1" applyBorder="1" applyAlignment="1">
      <alignment horizontal="center" vertical="top" wrapText="1" readingOrder="1"/>
    </xf>
    <xf numFmtId="0" fontId="8" fillId="0" borderId="12" xfId="1" applyNumberFormat="1" applyFont="1" applyFill="1" applyBorder="1" applyAlignment="1">
      <alignment vertical="top" wrapText="1"/>
    </xf>
    <xf numFmtId="0" fontId="9" fillId="0" borderId="9" xfId="1" applyNumberFormat="1" applyFont="1" applyFill="1" applyBorder="1" applyAlignment="1">
      <alignment horizontal="center" vertical="center" wrapText="1" readingOrder="1"/>
    </xf>
    <xf numFmtId="0" fontId="1" fillId="0" borderId="0" xfId="0" applyFont="1" applyFill="1" applyBorder="1"/>
    <xf numFmtId="0" fontId="5" fillId="0" borderId="6"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horizontal="center" vertical="top" wrapText="1" readingOrder="1"/>
    </xf>
    <xf numFmtId="0" fontId="6" fillId="0" borderId="3" xfId="1" applyNumberFormat="1" applyFont="1" applyFill="1" applyBorder="1" applyAlignment="1">
      <alignment horizontal="center" vertical="top" wrapText="1" readingOrder="1"/>
    </xf>
    <xf numFmtId="0" fontId="6" fillId="0" borderId="8"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5" fillId="0" borderId="18" xfId="1" applyNumberFormat="1" applyFont="1" applyFill="1" applyBorder="1" applyAlignment="1">
      <alignment vertical="top" wrapText="1" readingOrder="1"/>
    </xf>
    <xf numFmtId="0" fontId="5" fillId="0" borderId="12" xfId="1" applyNumberFormat="1" applyFont="1" applyFill="1" applyBorder="1" applyAlignment="1">
      <alignment vertical="top" wrapText="1" readingOrder="1"/>
    </xf>
    <xf numFmtId="0" fontId="1" fillId="0" borderId="11" xfId="0" applyFont="1" applyFill="1" applyBorder="1" applyAlignment="1">
      <alignment vertical="top" readingOrder="1"/>
    </xf>
    <xf numFmtId="0" fontId="5" fillId="0" borderId="2" xfId="1" applyNumberFormat="1" applyFont="1" applyFill="1" applyBorder="1" applyAlignment="1">
      <alignment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164" fontId="9" fillId="0" borderId="1" xfId="1" applyNumberFormat="1" applyFont="1" applyFill="1" applyBorder="1" applyAlignment="1">
      <alignment vertical="top" wrapText="1" readingOrder="1"/>
    </xf>
    <xf numFmtId="49" fontId="1" fillId="0" borderId="11" xfId="0" applyNumberFormat="1" applyFont="1" applyFill="1" applyBorder="1"/>
    <xf numFmtId="164" fontId="9" fillId="0" borderId="3" xfId="1" applyNumberFormat="1" applyFont="1" applyFill="1" applyBorder="1" applyAlignment="1">
      <alignment horizontal="right" vertical="top" wrapText="1" readingOrder="1"/>
    </xf>
    <xf numFmtId="0" fontId="1" fillId="0" borderId="11" xfId="0" applyFont="1" applyFill="1" applyBorder="1" applyAlignment="1">
      <alignment vertical="top" wrapText="1" readingOrder="1"/>
    </xf>
    <xf numFmtId="0" fontId="8" fillId="0" borderId="11" xfId="0" applyFont="1" applyFill="1" applyBorder="1" applyAlignment="1">
      <alignment vertical="top" wrapText="1" readingOrder="1"/>
    </xf>
    <xf numFmtId="49" fontId="8" fillId="0" borderId="11" xfId="0" applyNumberFormat="1" applyFont="1" applyFill="1" applyBorder="1" applyAlignment="1">
      <alignment horizontal="center" vertical="top" wrapText="1"/>
    </xf>
    <xf numFmtId="0" fontId="8" fillId="0" borderId="14" xfId="0" applyFont="1" applyFill="1" applyBorder="1" applyAlignment="1">
      <alignment vertical="top" wrapText="1" readingOrder="1"/>
    </xf>
    <xf numFmtId="49" fontId="8" fillId="0" borderId="11" xfId="0" applyNumberFormat="1" applyFont="1" applyFill="1" applyBorder="1" applyAlignment="1">
      <alignment horizontal="center" vertical="top"/>
    </xf>
    <xf numFmtId="49" fontId="8" fillId="0" borderId="14" xfId="0" applyNumberFormat="1" applyFont="1" applyFill="1" applyBorder="1" applyAlignment="1">
      <alignment horizontal="center" vertical="top"/>
    </xf>
    <xf numFmtId="0" fontId="9" fillId="0" borderId="1" xfId="1" applyNumberFormat="1" applyFont="1" applyFill="1" applyBorder="1" applyAlignment="1">
      <alignment horizontal="right" vertical="top" wrapText="1" readingOrder="1"/>
    </xf>
    <xf numFmtId="0" fontId="1" fillId="0" borderId="0" xfId="0" applyFont="1" applyFill="1" applyBorder="1"/>
    <xf numFmtId="0" fontId="5"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165" fontId="1" fillId="0" borderId="0" xfId="0" applyNumberFormat="1" applyFont="1" applyFill="1" applyBorder="1"/>
    <xf numFmtId="164" fontId="9" fillId="0" borderId="1" xfId="1" applyNumberFormat="1" applyFont="1" applyFill="1" applyBorder="1" applyAlignment="1">
      <alignment horizontal="right" vertical="top" wrapText="1" readingOrder="1"/>
    </xf>
    <xf numFmtId="0" fontId="5" fillId="0" borderId="1" xfId="1" applyNumberFormat="1" applyFont="1" applyFill="1" applyBorder="1" applyAlignment="1">
      <alignment vertical="top" wrapText="1" readingOrder="1"/>
    </xf>
    <xf numFmtId="0" fontId="9" fillId="2"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164" fontId="9" fillId="0" borderId="8"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1" fillId="0" borderId="9" xfId="1" applyNumberFormat="1" applyFont="1" applyFill="1" applyBorder="1" applyAlignment="1">
      <alignment vertical="top" wrapText="1" readingOrder="1"/>
    </xf>
    <xf numFmtId="0" fontId="1" fillId="0" borderId="22" xfId="1" applyNumberFormat="1" applyFont="1" applyFill="1" applyBorder="1" applyAlignment="1">
      <alignment vertical="top" wrapText="1" readingOrder="1"/>
    </xf>
    <xf numFmtId="0" fontId="5" fillId="0" borderId="24" xfId="1" applyNumberFormat="1" applyFont="1" applyFill="1" applyBorder="1" applyAlignment="1">
      <alignment vertical="top" wrapText="1" readingOrder="1"/>
    </xf>
    <xf numFmtId="0" fontId="5" fillId="0" borderId="25" xfId="1" applyNumberFormat="1" applyFont="1" applyFill="1" applyBorder="1" applyAlignment="1">
      <alignment vertical="top" wrapText="1" readingOrder="1"/>
    </xf>
    <xf numFmtId="0" fontId="14" fillId="0" borderId="0" xfId="0" applyFont="1" applyFill="1" applyBorder="1" applyAlignment="1"/>
    <xf numFmtId="0" fontId="14" fillId="0" borderId="0" xfId="0" applyFont="1" applyFill="1" applyBorder="1"/>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1" fillId="0" borderId="0" xfId="0" applyFont="1" applyFill="1" applyBorder="1"/>
    <xf numFmtId="14" fontId="5" fillId="0" borderId="1" xfId="1" applyNumberFormat="1" applyFont="1" applyFill="1" applyBorder="1" applyAlignment="1">
      <alignment vertical="top" wrapText="1" readingOrder="1"/>
    </xf>
    <xf numFmtId="164" fontId="15" fillId="0" borderId="1" xfId="1" applyNumberFormat="1" applyFont="1" applyFill="1" applyBorder="1" applyAlignment="1">
      <alignment horizontal="right" vertical="top" wrapText="1" readingOrder="1"/>
    </xf>
    <xf numFmtId="164" fontId="15" fillId="0" borderId="1" xfId="1" applyNumberFormat="1" applyFont="1" applyFill="1" applyBorder="1" applyAlignment="1">
      <alignment vertical="top" wrapText="1" readingOrder="1"/>
    </xf>
    <xf numFmtId="0" fontId="15" fillId="0" borderId="1" xfId="1" applyNumberFormat="1" applyFont="1" applyFill="1" applyBorder="1" applyAlignment="1">
      <alignment vertical="top" wrapText="1" readingOrder="1"/>
    </xf>
    <xf numFmtId="0" fontId="15" fillId="0" borderId="1" xfId="1" applyNumberFormat="1" applyFont="1" applyFill="1" applyBorder="1" applyAlignment="1">
      <alignment horizontal="left" vertical="top" wrapText="1" readingOrder="1"/>
    </xf>
    <xf numFmtId="0" fontId="5" fillId="0" borderId="18" xfId="1" applyNumberFormat="1" applyFont="1" applyFill="1" applyBorder="1" applyAlignment="1">
      <alignment horizontal="left" vertical="top" wrapText="1" readingOrder="1"/>
    </xf>
    <xf numFmtId="0" fontId="9" fillId="0" borderId="1"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1" fillId="0" borderId="2" xfId="1" applyNumberFormat="1" applyFont="1" applyFill="1" applyBorder="1" applyAlignment="1">
      <alignment vertical="top" wrapText="1" readingOrder="1"/>
    </xf>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5" fillId="2" borderId="1" xfId="1" applyNumberFormat="1" applyFont="1" applyFill="1" applyBorder="1" applyAlignment="1">
      <alignment horizontal="center" vertical="top" wrapText="1" readingOrder="1"/>
    </xf>
    <xf numFmtId="0" fontId="1" fillId="0" borderId="0" xfId="0" applyFont="1" applyFill="1" applyBorder="1"/>
    <xf numFmtId="0" fontId="5" fillId="2" borderId="1" xfId="1" applyNumberFormat="1" applyFont="1" applyFill="1" applyBorder="1" applyAlignment="1">
      <alignment vertical="top" wrapText="1" readingOrder="1"/>
    </xf>
    <xf numFmtId="0" fontId="5" fillId="2" borderId="1" xfId="1" applyNumberFormat="1" applyFont="1" applyFill="1" applyBorder="1" applyAlignment="1">
      <alignment horizontal="left" vertical="top" wrapText="1" readingOrder="1"/>
    </xf>
    <xf numFmtId="164" fontId="9" fillId="0" borderId="6" xfId="1" applyNumberFormat="1" applyFont="1" applyFill="1" applyBorder="1" applyAlignment="1">
      <alignment vertical="top" wrapText="1" readingOrder="1"/>
    </xf>
    <xf numFmtId="0" fontId="5" fillId="0" borderId="25" xfId="1" applyNumberFormat="1" applyFont="1" applyFill="1" applyBorder="1" applyAlignment="1">
      <alignment horizontal="center" vertical="top" wrapText="1" readingOrder="1"/>
    </xf>
    <xf numFmtId="0" fontId="9" fillId="0" borderId="1"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1" fillId="0" borderId="0" xfId="0" applyFont="1" applyFill="1" applyBorder="1"/>
    <xf numFmtId="0" fontId="5" fillId="0" borderId="13" xfId="1" applyNumberFormat="1" applyFont="1" applyFill="1" applyBorder="1" applyAlignment="1">
      <alignment vertical="top" wrapText="1" readingOrder="1"/>
    </xf>
    <xf numFmtId="166" fontId="9" fillId="0" borderId="1" xfId="1" applyNumberFormat="1" applyFont="1" applyFill="1" applyBorder="1" applyAlignment="1">
      <alignment horizontal="right" vertical="top" wrapText="1" readingOrder="1"/>
    </xf>
    <xf numFmtId="166" fontId="9"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2" fillId="0" borderId="0" xfId="1" applyNumberFormat="1" applyFont="1" applyFill="1" applyBorder="1" applyAlignment="1">
      <alignment horizontal="center" vertical="top" wrapText="1" readingOrder="1"/>
    </xf>
    <xf numFmtId="0" fontId="1" fillId="0" borderId="0" xfId="0" applyFont="1" applyFill="1" applyBorder="1"/>
    <xf numFmtId="0" fontId="5" fillId="0" borderId="1" xfId="1" applyNumberFormat="1" applyFont="1" applyFill="1" applyBorder="1" applyAlignment="1">
      <alignment horizontal="center" vertical="top" wrapText="1" readingOrder="1"/>
    </xf>
    <xf numFmtId="0" fontId="5" fillId="0" borderId="3" xfId="1" applyNumberFormat="1" applyFont="1" applyFill="1" applyBorder="1" applyAlignment="1">
      <alignment horizontal="center" vertical="top" wrapText="1" readingOrder="1"/>
    </xf>
    <xf numFmtId="49" fontId="5" fillId="0" borderId="1" xfId="1" applyNumberFormat="1" applyFont="1" applyFill="1" applyBorder="1" applyAlignment="1">
      <alignment horizontal="center" vertical="top" wrapText="1"/>
    </xf>
    <xf numFmtId="0" fontId="5" fillId="0" borderId="8" xfId="1" applyNumberFormat="1" applyFont="1" applyFill="1" applyBorder="1" applyAlignment="1">
      <alignment horizontal="center" vertical="top" wrapText="1" readingOrder="1"/>
    </xf>
    <xf numFmtId="49" fontId="9" fillId="0" borderId="1" xfId="1" applyNumberFormat="1" applyFont="1" applyFill="1" applyBorder="1" applyAlignment="1">
      <alignment horizontal="center" vertical="top" wrapText="1"/>
    </xf>
    <xf numFmtId="0" fontId="11" fillId="0" borderId="0" xfId="1" applyNumberFormat="1" applyFont="1" applyFill="1" applyBorder="1" applyAlignment="1">
      <alignment horizontal="center" vertical="top" wrapText="1" readingOrder="1"/>
    </xf>
    <xf numFmtId="0" fontId="12"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vertical="top" wrapText="1" readingOrder="1"/>
    </xf>
    <xf numFmtId="0" fontId="12" fillId="0" borderId="0" xfId="1" applyNumberFormat="1" applyFont="1" applyFill="1" applyBorder="1" applyAlignment="1">
      <alignment vertical="top" wrapText="1" readingOrder="1"/>
    </xf>
    <xf numFmtId="0" fontId="8" fillId="0" borderId="1" xfId="1" applyNumberFormat="1" applyFont="1" applyFill="1" applyBorder="1" applyAlignment="1">
      <alignment horizontal="center" vertical="top" wrapText="1" readingOrder="1"/>
    </xf>
    <xf numFmtId="0" fontId="8" fillId="0" borderId="8" xfId="1" applyNumberFormat="1" applyFont="1" applyFill="1" applyBorder="1" applyAlignment="1">
      <alignment horizontal="center" vertical="top" wrapText="1" readingOrder="1"/>
    </xf>
    <xf numFmtId="0" fontId="13" fillId="0" borderId="3" xfId="1" applyNumberFormat="1" applyFont="1" applyFill="1" applyBorder="1" applyAlignment="1">
      <alignment horizontal="center" vertical="top" wrapText="1" readingOrder="1"/>
    </xf>
    <xf numFmtId="0" fontId="6" fillId="0" borderId="13" xfId="1" applyNumberFormat="1" applyFont="1" applyFill="1" applyBorder="1" applyAlignment="1">
      <alignment horizontal="center" vertical="top" wrapText="1" readingOrder="1"/>
    </xf>
    <xf numFmtId="0" fontId="6" fillId="0" borderId="11" xfId="1" applyNumberFormat="1" applyFont="1" applyFill="1" applyBorder="1" applyAlignment="1">
      <alignment horizontal="center" vertical="top" wrapText="1" readingOrder="1"/>
    </xf>
    <xf numFmtId="164" fontId="8" fillId="0" borderId="1" xfId="1" applyNumberFormat="1" applyFont="1" applyFill="1" applyBorder="1" applyAlignment="1">
      <alignment horizontal="right" vertical="top" wrapText="1" readingOrder="1"/>
    </xf>
    <xf numFmtId="164" fontId="8" fillId="0" borderId="1" xfId="1" applyNumberFormat="1" applyFont="1" applyFill="1" applyBorder="1" applyAlignment="1">
      <alignment vertical="top" wrapText="1" readingOrder="1"/>
    </xf>
    <xf numFmtId="0" fontId="8" fillId="0" borderId="1" xfId="1" applyNumberFormat="1" applyFont="1" applyFill="1" applyBorder="1" applyAlignment="1">
      <alignment horizontal="right" vertical="top" wrapText="1" readingOrder="1"/>
    </xf>
    <xf numFmtId="0" fontId="9" fillId="0" borderId="6" xfId="1" applyNumberFormat="1" applyFont="1" applyFill="1" applyBorder="1" applyAlignment="1">
      <alignment vertical="top" wrapText="1" readingOrder="1"/>
    </xf>
    <xf numFmtId="0" fontId="9" fillId="0" borderId="8" xfId="1" applyNumberFormat="1" applyFont="1" applyFill="1" applyBorder="1" applyAlignment="1">
      <alignment vertical="top" wrapText="1" readingOrder="1"/>
    </xf>
    <xf numFmtId="0" fontId="15" fillId="0" borderId="1" xfId="1" applyNumberFormat="1" applyFont="1" applyFill="1" applyBorder="1" applyAlignment="1">
      <alignment horizontal="right" vertical="top" wrapText="1" readingOrder="1"/>
    </xf>
    <xf numFmtId="166" fontId="8" fillId="0" borderId="1" xfId="1" applyNumberFormat="1" applyFont="1" applyFill="1" applyBorder="1" applyAlignment="1">
      <alignment horizontal="right" vertical="top" wrapText="1" readingOrder="1"/>
    </xf>
    <xf numFmtId="164" fontId="9" fillId="0" borderId="27" xfId="1" applyNumberFormat="1" applyFont="1" applyFill="1" applyBorder="1" applyAlignment="1">
      <alignment horizontal="right" vertical="top" wrapText="1" readingOrder="1"/>
    </xf>
    <xf numFmtId="164" fontId="9" fillId="0" borderId="13" xfId="1" applyNumberFormat="1" applyFont="1" applyFill="1" applyBorder="1" applyAlignment="1">
      <alignment horizontal="right" vertical="top" wrapText="1" readingOrder="1"/>
    </xf>
    <xf numFmtId="164" fontId="9" fillId="0" borderId="26" xfId="1" applyNumberFormat="1" applyFont="1" applyFill="1" applyBorder="1" applyAlignment="1">
      <alignment horizontal="right" vertical="top" wrapText="1" readingOrder="1"/>
    </xf>
    <xf numFmtId="164" fontId="8" fillId="0" borderId="27" xfId="1" applyNumberFormat="1" applyFont="1" applyFill="1" applyBorder="1" applyAlignment="1">
      <alignment horizontal="right" vertical="top" wrapText="1" readingOrder="1"/>
    </xf>
    <xf numFmtId="164" fontId="8" fillId="0" borderId="3" xfId="1" applyNumberFormat="1" applyFont="1" applyFill="1" applyBorder="1" applyAlignment="1">
      <alignment horizontal="right" vertical="top" wrapText="1" readingOrder="1"/>
    </xf>
    <xf numFmtId="164" fontId="9" fillId="0" borderId="11" xfId="1" applyNumberFormat="1" applyFont="1" applyFill="1" applyBorder="1" applyAlignment="1">
      <alignment horizontal="right" vertical="top" wrapText="1" readingOrder="1"/>
    </xf>
    <xf numFmtId="166" fontId="9" fillId="0" borderId="11" xfId="1" applyNumberFormat="1" applyFont="1" applyFill="1" applyBorder="1" applyAlignment="1">
      <alignment horizontal="right" vertical="top" wrapText="1" readingOrder="1"/>
    </xf>
    <xf numFmtId="166" fontId="1" fillId="0" borderId="0" xfId="0" applyNumberFormat="1" applyFont="1" applyFill="1" applyBorder="1"/>
    <xf numFmtId="164" fontId="16" fillId="0" borderId="0" xfId="0" applyNumberFormat="1" applyFont="1" applyFill="1" applyBorder="1"/>
    <xf numFmtId="0" fontId="1" fillId="2" borderId="0" xfId="0" applyFont="1" applyFill="1" applyBorder="1"/>
    <xf numFmtId="0" fontId="8" fillId="2" borderId="0" xfId="0" applyFont="1" applyFill="1" applyBorder="1" applyAlignment="1">
      <alignment horizontal="center"/>
    </xf>
    <xf numFmtId="0" fontId="3"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vertical="top" wrapText="1" readingOrder="1"/>
    </xf>
    <xf numFmtId="0" fontId="5" fillId="2" borderId="8" xfId="1" applyNumberFormat="1" applyFont="1" applyFill="1" applyBorder="1" applyAlignment="1">
      <alignment horizontal="center" vertical="top" wrapText="1" readingOrder="1"/>
    </xf>
    <xf numFmtId="0" fontId="6" fillId="2" borderId="3" xfId="1" applyNumberFormat="1" applyFont="1" applyFill="1" applyBorder="1" applyAlignment="1">
      <alignment horizontal="center" vertical="top" wrapText="1" readingOrder="1"/>
    </xf>
    <xf numFmtId="164" fontId="5" fillId="2" borderId="1" xfId="1" applyNumberFormat="1" applyFont="1" applyFill="1" applyBorder="1" applyAlignment="1">
      <alignment horizontal="right" vertical="top" wrapText="1" readingOrder="1"/>
    </xf>
    <xf numFmtId="164" fontId="5" fillId="2" borderId="1" xfId="1" applyNumberFormat="1" applyFont="1" applyFill="1" applyBorder="1" applyAlignment="1">
      <alignment vertical="top" wrapText="1" readingOrder="1"/>
    </xf>
    <xf numFmtId="164" fontId="9" fillId="2" borderId="1" xfId="1" applyNumberFormat="1" applyFont="1" applyFill="1" applyBorder="1" applyAlignment="1">
      <alignment vertical="top" wrapText="1" readingOrder="1"/>
    </xf>
    <xf numFmtId="0" fontId="9" fillId="2" borderId="1" xfId="1" applyNumberFormat="1" applyFont="1" applyFill="1" applyBorder="1" applyAlignment="1">
      <alignment horizontal="right" vertical="top" wrapText="1" readingOrder="1"/>
    </xf>
    <xf numFmtId="164" fontId="9" fillId="2" borderId="1" xfId="1" applyNumberFormat="1" applyFont="1" applyFill="1" applyBorder="1" applyAlignment="1">
      <alignment horizontal="right" vertical="top" wrapText="1" readingOrder="1"/>
    </xf>
    <xf numFmtId="164" fontId="9" fillId="2" borderId="8" xfId="1" applyNumberFormat="1" applyFont="1" applyFill="1" applyBorder="1" applyAlignment="1">
      <alignment vertical="top" wrapText="1" readingOrder="1"/>
    </xf>
    <xf numFmtId="166" fontId="9" fillId="2" borderId="1" xfId="1" applyNumberFormat="1" applyFont="1" applyFill="1" applyBorder="1" applyAlignment="1">
      <alignment vertical="top" wrapText="1" readingOrder="1"/>
    </xf>
    <xf numFmtId="166" fontId="9" fillId="2" borderId="1" xfId="1" applyNumberFormat="1" applyFont="1" applyFill="1" applyBorder="1" applyAlignment="1">
      <alignment horizontal="right" vertical="top" wrapText="1" readingOrder="1"/>
    </xf>
    <xf numFmtId="164" fontId="15" fillId="2" borderId="1" xfId="1" applyNumberFormat="1" applyFont="1" applyFill="1" applyBorder="1" applyAlignment="1">
      <alignment vertical="top" wrapText="1" readingOrder="1"/>
    </xf>
    <xf numFmtId="0" fontId="15" fillId="2" borderId="1" xfId="1" applyNumberFormat="1" applyFont="1" applyFill="1" applyBorder="1" applyAlignment="1">
      <alignment vertical="top" wrapText="1" readingOrder="1"/>
    </xf>
    <xf numFmtId="164" fontId="15" fillId="2" borderId="1" xfId="1" applyNumberFormat="1" applyFont="1" applyFill="1" applyBorder="1" applyAlignment="1">
      <alignment horizontal="right" vertical="top" wrapText="1" readingOrder="1"/>
    </xf>
    <xf numFmtId="0" fontId="15" fillId="2" borderId="1" xfId="1" applyNumberFormat="1" applyFont="1" applyFill="1" applyBorder="1" applyAlignment="1">
      <alignment horizontal="right" vertical="top" wrapText="1" readingOrder="1"/>
    </xf>
    <xf numFmtId="165" fontId="9" fillId="2" borderId="1" xfId="1" applyNumberFormat="1" applyFont="1" applyFill="1" applyBorder="1" applyAlignment="1">
      <alignment vertical="top" wrapText="1" readingOrder="1"/>
    </xf>
    <xf numFmtId="164" fontId="9" fillId="2" borderId="1" xfId="1" applyNumberFormat="1" applyFont="1" applyFill="1" applyBorder="1" applyAlignment="1">
      <alignment horizontal="center" vertical="top" wrapText="1" readingOrder="1"/>
    </xf>
    <xf numFmtId="164" fontId="9" fillId="2" borderId="27" xfId="1" applyNumberFormat="1" applyFont="1" applyFill="1" applyBorder="1" applyAlignment="1">
      <alignment horizontal="right" vertical="top" wrapText="1" readingOrder="1"/>
    </xf>
    <xf numFmtId="164" fontId="9" fillId="2" borderId="3" xfId="1" applyNumberFormat="1" applyFont="1" applyFill="1" applyBorder="1" applyAlignment="1">
      <alignment horizontal="right" vertical="top" wrapText="1" readingOrder="1"/>
    </xf>
    <xf numFmtId="164" fontId="9" fillId="2" borderId="27" xfId="1" applyNumberFormat="1" applyFont="1" applyFill="1" applyBorder="1" applyAlignment="1">
      <alignment vertical="top" wrapText="1" readingOrder="1"/>
    </xf>
    <xf numFmtId="164" fontId="9" fillId="2" borderId="13" xfId="1" applyNumberFormat="1" applyFont="1" applyFill="1" applyBorder="1" applyAlignment="1">
      <alignment horizontal="right" vertical="top" wrapText="1" readingOrder="1"/>
    </xf>
    <xf numFmtId="164" fontId="9" fillId="2" borderId="11" xfId="1" applyNumberFormat="1" applyFont="1" applyFill="1" applyBorder="1" applyAlignment="1">
      <alignment vertical="top" wrapText="1" readingOrder="1"/>
    </xf>
    <xf numFmtId="164" fontId="9" fillId="2" borderId="26" xfId="1" applyNumberFormat="1" applyFont="1" applyFill="1" applyBorder="1" applyAlignment="1">
      <alignment horizontal="right" vertical="top" wrapText="1" readingOrder="1"/>
    </xf>
    <xf numFmtId="165" fontId="1" fillId="2" borderId="0" xfId="0" applyNumberFormat="1" applyFont="1" applyFill="1" applyBorder="1"/>
    <xf numFmtId="0" fontId="14" fillId="2" borderId="0" xfId="0" applyFont="1" applyFill="1" applyBorder="1" applyAlignment="1"/>
    <xf numFmtId="0" fontId="1" fillId="2" borderId="0" xfId="0" applyFont="1" applyFill="1" applyBorder="1" applyAlignment="1"/>
    <xf numFmtId="165" fontId="14" fillId="2" borderId="0" xfId="0" applyNumberFormat="1" applyFont="1" applyFill="1" applyBorder="1"/>
    <xf numFmtId="0" fontId="14" fillId="2" borderId="0" xfId="0" applyFont="1" applyFill="1" applyBorder="1"/>
    <xf numFmtId="0" fontId="5" fillId="2" borderId="1" xfId="1" applyNumberFormat="1" applyFont="1" applyFill="1" applyBorder="1" applyAlignment="1">
      <alignment horizontal="center" vertical="top" wrapText="1" readingOrder="1"/>
    </xf>
    <xf numFmtId="0" fontId="9" fillId="0" borderId="1" xfId="1" applyNumberFormat="1" applyFont="1" applyFill="1" applyBorder="1" applyAlignment="1">
      <alignment horizontal="center" vertical="top" wrapText="1" readingOrder="1"/>
    </xf>
    <xf numFmtId="0" fontId="9" fillId="0" borderId="8" xfId="1" applyNumberFormat="1" applyFont="1" applyFill="1" applyBorder="1" applyAlignment="1">
      <alignment horizontal="center" vertical="top" wrapText="1" readingOrder="1"/>
    </xf>
    <xf numFmtId="164" fontId="9" fillId="2" borderId="1" xfId="1" applyNumberFormat="1" applyFont="1" applyFill="1" applyBorder="1" applyAlignment="1">
      <alignment horizontal="center" vertical="top" wrapText="1" readingOrder="1"/>
    </xf>
    <xf numFmtId="164" fontId="9" fillId="2" borderId="8" xfId="1" applyNumberFormat="1" applyFont="1" applyFill="1" applyBorder="1" applyAlignment="1">
      <alignment horizontal="center" vertical="top" wrapText="1" readingOrder="1"/>
    </xf>
    <xf numFmtId="0" fontId="9" fillId="2" borderId="1" xfId="1" applyNumberFormat="1" applyFont="1" applyFill="1" applyBorder="1" applyAlignment="1">
      <alignment horizontal="center" vertical="top" wrapText="1" readingOrder="1"/>
    </xf>
    <xf numFmtId="0" fontId="9" fillId="2" borderId="8" xfId="1" applyNumberFormat="1" applyFont="1" applyFill="1" applyBorder="1" applyAlignment="1">
      <alignment horizontal="center" vertical="top" wrapText="1" readingOrder="1"/>
    </xf>
    <xf numFmtId="0" fontId="9" fillId="0" borderId="18" xfId="1" applyNumberFormat="1" applyFont="1" applyFill="1" applyBorder="1" applyAlignment="1">
      <alignment horizontal="left" vertical="top" wrapText="1" readingOrder="1"/>
    </xf>
    <xf numFmtId="0" fontId="9" fillId="0" borderId="2" xfId="1" applyNumberFormat="1" applyFont="1" applyFill="1" applyBorder="1" applyAlignment="1">
      <alignment horizontal="left" vertical="top" wrapText="1" readingOrder="1"/>
    </xf>
    <xf numFmtId="0" fontId="9" fillId="0" borderId="25" xfId="1" applyNumberFormat="1" applyFont="1" applyFill="1" applyBorder="1" applyAlignment="1">
      <alignment horizontal="left" vertical="top" wrapText="1" readingOrder="1"/>
    </xf>
    <xf numFmtId="0" fontId="9" fillId="0" borderId="22" xfId="1" applyNumberFormat="1" applyFont="1" applyFill="1" applyBorder="1" applyAlignment="1">
      <alignment horizontal="left" vertical="top" wrapText="1" readingOrder="1"/>
    </xf>
    <xf numFmtId="0" fontId="9" fillId="0" borderId="24" xfId="1" applyNumberFormat="1" applyFont="1" applyFill="1" applyBorder="1" applyAlignment="1">
      <alignment horizontal="left" vertical="top" wrapText="1" readingOrder="1"/>
    </xf>
    <xf numFmtId="0" fontId="9" fillId="0" borderId="9" xfId="1" applyNumberFormat="1" applyFont="1" applyFill="1" applyBorder="1" applyAlignment="1">
      <alignment horizontal="left" vertical="top" wrapText="1" readingOrder="1"/>
    </xf>
    <xf numFmtId="164" fontId="9" fillId="2" borderId="6" xfId="1" applyNumberFormat="1" applyFont="1" applyFill="1" applyBorder="1" applyAlignment="1">
      <alignment horizontal="center" vertical="top" wrapText="1" readingOrder="1"/>
    </xf>
    <xf numFmtId="0" fontId="9" fillId="2" borderId="6" xfId="1" applyNumberFormat="1" applyFont="1" applyFill="1" applyBorder="1" applyAlignment="1">
      <alignment horizontal="center" vertical="top" wrapText="1" readingOrder="1"/>
    </xf>
    <xf numFmtId="0" fontId="9" fillId="0" borderId="13" xfId="1" applyNumberFormat="1" applyFont="1" applyFill="1" applyBorder="1" applyAlignment="1">
      <alignment vertical="top" wrapText="1" readingOrder="1"/>
    </xf>
    <xf numFmtId="0" fontId="5" fillId="0" borderId="5"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1" fillId="0" borderId="2" xfId="1" applyNumberFormat="1" applyFont="1" applyFill="1" applyBorder="1" applyAlignment="1">
      <alignment vertical="top" wrapText="1" readingOrder="1"/>
    </xf>
    <xf numFmtId="0" fontId="5" fillId="0" borderId="13" xfId="1" applyNumberFormat="1" applyFont="1" applyFill="1" applyBorder="1" applyAlignment="1">
      <alignment vertical="top" wrapText="1" readingOrder="1"/>
    </xf>
    <xf numFmtId="164" fontId="9" fillId="0" borderId="1" xfId="1" applyNumberFormat="1" applyFont="1" applyFill="1" applyBorder="1" applyAlignment="1">
      <alignment horizontal="center" vertical="top" wrapText="1" readingOrder="1"/>
    </xf>
    <xf numFmtId="164" fontId="9" fillId="0" borderId="8" xfId="1" applyNumberFormat="1" applyFont="1" applyFill="1" applyBorder="1" applyAlignment="1">
      <alignment horizontal="center" vertical="top" wrapText="1" readingOrder="1"/>
    </xf>
    <xf numFmtId="164" fontId="5" fillId="0" borderId="1" xfId="1" applyNumberFormat="1" applyFont="1" applyFill="1" applyBorder="1" applyAlignment="1">
      <alignment horizontal="center" vertical="top" wrapText="1" readingOrder="1"/>
    </xf>
    <xf numFmtId="164" fontId="5" fillId="0" borderId="6" xfId="1" applyNumberFormat="1" applyFont="1" applyFill="1" applyBorder="1" applyAlignment="1">
      <alignment horizontal="center" vertical="top" wrapText="1" readingOrder="1"/>
    </xf>
    <xf numFmtId="164" fontId="5" fillId="0" borderId="8" xfId="1" applyNumberFormat="1" applyFont="1" applyFill="1" applyBorder="1" applyAlignment="1">
      <alignment horizontal="center" vertical="top" wrapText="1" readingOrder="1"/>
    </xf>
    <xf numFmtId="164" fontId="9" fillId="0" borderId="6" xfId="1" applyNumberFormat="1" applyFont="1" applyFill="1" applyBorder="1" applyAlignment="1">
      <alignment horizontal="center" vertical="top" wrapText="1" readingOrder="1"/>
    </xf>
    <xf numFmtId="164" fontId="8" fillId="0" borderId="1" xfId="1" applyNumberFormat="1" applyFont="1" applyFill="1" applyBorder="1" applyAlignment="1">
      <alignment horizontal="center" vertical="top" wrapText="1" readingOrder="1"/>
    </xf>
    <xf numFmtId="164" fontId="8" fillId="0" borderId="6" xfId="1" applyNumberFormat="1" applyFont="1" applyFill="1" applyBorder="1" applyAlignment="1">
      <alignment horizontal="center" vertical="top" wrapText="1" readingOrder="1"/>
    </xf>
    <xf numFmtId="164" fontId="8" fillId="0" borderId="8" xfId="1" applyNumberFormat="1" applyFont="1" applyFill="1" applyBorder="1" applyAlignment="1">
      <alignment horizontal="center" vertical="top" wrapText="1" readingOrder="1"/>
    </xf>
    <xf numFmtId="0" fontId="8" fillId="0" borderId="1" xfId="1" applyNumberFormat="1" applyFont="1" applyFill="1" applyBorder="1" applyAlignment="1">
      <alignment horizontal="center" vertical="top" wrapText="1" readingOrder="1"/>
    </xf>
    <xf numFmtId="0" fontId="8" fillId="0" borderId="6" xfId="1" applyNumberFormat="1" applyFont="1" applyFill="1" applyBorder="1" applyAlignment="1">
      <alignment horizontal="center" vertical="top" wrapText="1" readingOrder="1"/>
    </xf>
    <xf numFmtId="0" fontId="8" fillId="0" borderId="8" xfId="1" applyNumberFormat="1" applyFont="1" applyFill="1" applyBorder="1" applyAlignment="1">
      <alignment horizontal="center" vertical="top" wrapText="1" readingOrder="1"/>
    </xf>
    <xf numFmtId="0" fontId="9" fillId="0" borderId="6" xfId="1" applyNumberFormat="1" applyFont="1" applyFill="1" applyBorder="1" applyAlignment="1">
      <alignment horizontal="center" vertical="top" wrapText="1" readingOrder="1"/>
    </xf>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8" fillId="0" borderId="12" xfId="0" applyFont="1" applyFill="1" applyBorder="1" applyAlignment="1">
      <alignment horizontal="center" vertical="top" wrapText="1" readingOrder="1"/>
    </xf>
    <xf numFmtId="0" fontId="8" fillId="0" borderId="15" xfId="0" applyFont="1" applyFill="1" applyBorder="1" applyAlignment="1">
      <alignment horizontal="center" vertical="top" wrapText="1" readingOrder="1"/>
    </xf>
    <xf numFmtId="0" fontId="8" fillId="0" borderId="12" xfId="0" applyFont="1" applyFill="1" applyBorder="1" applyAlignment="1">
      <alignment horizontal="left" vertical="top" wrapText="1" readingOrder="1"/>
    </xf>
    <xf numFmtId="0" fontId="8" fillId="0" borderId="15" xfId="0" applyFont="1" applyFill="1" applyBorder="1" applyAlignment="1">
      <alignment horizontal="left" vertical="top" wrapText="1" readingOrder="1"/>
    </xf>
    <xf numFmtId="0" fontId="14" fillId="0" borderId="0" xfId="0" applyFont="1" applyFill="1" applyBorder="1" applyAlignment="1">
      <alignment horizontal="left"/>
    </xf>
    <xf numFmtId="0" fontId="1" fillId="0" borderId="12" xfId="0" applyFont="1" applyFill="1" applyBorder="1" applyAlignment="1">
      <alignment vertical="top" wrapText="1" readingOrder="1"/>
    </xf>
    <xf numFmtId="0" fontId="1" fillId="0" borderId="15" xfId="0" applyFont="1" applyFill="1" applyBorder="1" applyAlignment="1">
      <alignment vertical="top" wrapText="1" readingOrder="1"/>
    </xf>
    <xf numFmtId="0" fontId="1" fillId="0" borderId="11" xfId="0" applyFont="1" applyFill="1" applyBorder="1" applyAlignment="1">
      <alignment vertical="top" readingOrder="1"/>
    </xf>
    <xf numFmtId="0" fontId="1" fillId="0" borderId="12" xfId="0" applyFont="1" applyFill="1" applyBorder="1" applyAlignment="1">
      <alignment vertical="top" readingOrder="1"/>
    </xf>
    <xf numFmtId="0" fontId="1" fillId="0" borderId="15" xfId="0" applyFont="1" applyFill="1" applyBorder="1" applyAlignment="1">
      <alignment vertical="top" readingOrder="1"/>
    </xf>
    <xf numFmtId="0" fontId="9" fillId="0" borderId="16" xfId="1" applyNumberFormat="1" applyFont="1" applyFill="1" applyBorder="1" applyAlignment="1">
      <alignment vertical="top" wrapText="1" readingOrder="1"/>
    </xf>
    <xf numFmtId="0" fontId="5" fillId="0" borderId="21" xfId="1" applyNumberFormat="1" applyFont="1" applyFill="1" applyBorder="1" applyAlignment="1">
      <alignment vertical="top" wrapText="1" readingOrder="1"/>
    </xf>
    <xf numFmtId="0" fontId="5" fillId="0" borderId="14" xfId="1" applyNumberFormat="1" applyFont="1" applyFill="1" applyBorder="1" applyAlignment="1">
      <alignment vertical="top" wrapText="1" readingOrder="1"/>
    </xf>
    <xf numFmtId="0" fontId="1" fillId="0" borderId="14" xfId="1" applyNumberFormat="1" applyFont="1" applyFill="1" applyBorder="1" applyAlignment="1">
      <alignment vertical="top" wrapText="1" readingOrder="1"/>
    </xf>
    <xf numFmtId="0" fontId="5" fillId="0" borderId="11" xfId="1" applyNumberFormat="1" applyFont="1" applyFill="1" applyBorder="1" applyAlignment="1">
      <alignment horizontal="center" vertical="top" wrapText="1" readingOrder="1"/>
    </xf>
    <xf numFmtId="0" fontId="9" fillId="0" borderId="12" xfId="1" applyNumberFormat="1" applyFont="1" applyFill="1" applyBorder="1" applyAlignment="1">
      <alignment horizontal="center" vertical="top" wrapText="1" readingOrder="1"/>
    </xf>
    <xf numFmtId="0" fontId="5" fillId="0" borderId="12" xfId="1" applyNumberFormat="1" applyFont="1" applyFill="1" applyBorder="1" applyAlignment="1">
      <alignment horizontal="center" vertical="top" wrapText="1" readingOrder="1"/>
    </xf>
    <xf numFmtId="0" fontId="6" fillId="0" borderId="16" xfId="1" applyNumberFormat="1" applyFont="1" applyFill="1" applyBorder="1" applyAlignment="1">
      <alignment horizontal="center" vertical="top" wrapText="1" readingOrder="1"/>
    </xf>
    <xf numFmtId="0" fontId="6" fillId="0" borderId="17" xfId="1" applyNumberFormat="1" applyFont="1" applyFill="1" applyBorder="1" applyAlignment="1">
      <alignment horizontal="center" vertical="top" wrapText="1" readingOrder="1"/>
    </xf>
    <xf numFmtId="0" fontId="6" fillId="0" borderId="8" xfId="1" applyNumberFormat="1" applyFont="1" applyFill="1" applyBorder="1" applyAlignment="1">
      <alignment horizontal="center" vertical="top" wrapText="1" readingOrder="1"/>
    </xf>
    <xf numFmtId="0" fontId="1" fillId="0" borderId="9" xfId="1" applyNumberFormat="1" applyFont="1" applyFill="1" applyBorder="1" applyAlignment="1">
      <alignment vertical="top" wrapText="1"/>
    </xf>
    <xf numFmtId="0" fontId="10"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5" fillId="0" borderId="5" xfId="1" applyNumberFormat="1" applyFont="1" applyFill="1" applyBorder="1" applyAlignment="1">
      <alignment horizontal="center" vertical="top"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5" fillId="2" borderId="1" xfId="1" applyNumberFormat="1" applyFont="1" applyFill="1" applyBorder="1" applyAlignment="1">
      <alignment horizontal="center" vertical="top" wrapText="1" readingOrder="1"/>
    </xf>
    <xf numFmtId="0" fontId="1" fillId="2" borderId="7" xfId="1" applyNumberFormat="1" applyFont="1" applyFill="1" applyBorder="1" applyAlignment="1">
      <alignment vertical="top" wrapText="1"/>
    </xf>
    <xf numFmtId="0" fontId="1" fillId="2" borderId="2" xfId="1" applyNumberFormat="1" applyFont="1" applyFill="1" applyBorder="1" applyAlignment="1">
      <alignment vertical="top" wrapText="1"/>
    </xf>
    <xf numFmtId="0" fontId="5" fillId="2" borderId="3" xfId="1" applyNumberFormat="1" applyFont="1" applyFill="1" applyBorder="1" applyAlignment="1">
      <alignment horizontal="center" vertical="top" wrapText="1" readingOrder="1"/>
    </xf>
    <xf numFmtId="0" fontId="1" fillId="2" borderId="4" xfId="1" applyNumberFormat="1" applyFont="1" applyFill="1" applyBorder="1" applyAlignment="1">
      <alignment vertical="top" wrapText="1"/>
    </xf>
    <xf numFmtId="0" fontId="1" fillId="2" borderId="5" xfId="1" applyNumberFormat="1" applyFont="1" applyFill="1" applyBorder="1" applyAlignment="1">
      <alignment vertical="top" wrapText="1"/>
    </xf>
    <xf numFmtId="0" fontId="5" fillId="2" borderId="6" xfId="1" applyNumberFormat="1" applyFont="1" applyFill="1" applyBorder="1" applyAlignment="1">
      <alignment horizontal="center" vertical="top" wrapText="1" readingOrder="1"/>
    </xf>
    <xf numFmtId="0" fontId="1" fillId="2" borderId="0" xfId="1" applyNumberFormat="1" applyFont="1" applyFill="1" applyBorder="1" applyAlignment="1">
      <alignment vertical="top" wrapText="1"/>
    </xf>
    <xf numFmtId="0" fontId="1" fillId="2" borderId="22" xfId="1" applyNumberFormat="1" applyFont="1" applyFill="1" applyBorder="1" applyAlignment="1">
      <alignment vertical="top" wrapText="1"/>
    </xf>
    <xf numFmtId="0" fontId="5" fillId="0" borderId="6" xfId="1" applyNumberFormat="1" applyFont="1" applyFill="1" applyBorder="1" applyAlignment="1">
      <alignment horizontal="center" vertical="top" wrapText="1" readingOrder="1"/>
    </xf>
    <xf numFmtId="0" fontId="1" fillId="0" borderId="0" xfId="1" applyNumberFormat="1" applyFont="1" applyFill="1" applyBorder="1" applyAlignment="1">
      <alignment vertical="top" wrapText="1"/>
    </xf>
    <xf numFmtId="0" fontId="1" fillId="0" borderId="22" xfId="1" applyNumberFormat="1" applyFont="1" applyFill="1" applyBorder="1" applyAlignment="1">
      <alignment vertical="top" wrapText="1"/>
    </xf>
    <xf numFmtId="0" fontId="4" fillId="0" borderId="0" xfId="1" applyNumberFormat="1" applyFont="1" applyFill="1" applyBorder="1" applyAlignment="1">
      <alignment vertical="top" wrapText="1" readingOrder="1"/>
    </xf>
    <xf numFmtId="0" fontId="1" fillId="0" borderId="0" xfId="0" applyFont="1" applyFill="1" applyBorder="1"/>
    <xf numFmtId="0" fontId="5" fillId="0" borderId="1" xfId="1" applyNumberFormat="1" applyFont="1" applyFill="1" applyBorder="1" applyAlignment="1">
      <alignment horizontal="center" vertical="top" wrapText="1" readingOrder="1"/>
    </xf>
    <xf numFmtId="0" fontId="1" fillId="0" borderId="7" xfId="1" applyNumberFormat="1" applyFont="1" applyFill="1" applyBorder="1" applyAlignment="1">
      <alignment vertical="top" wrapText="1"/>
    </xf>
    <xf numFmtId="0" fontId="9" fillId="0" borderId="15" xfId="1" applyNumberFormat="1" applyFont="1" applyFill="1" applyBorder="1" applyAlignment="1">
      <alignment horizontal="center" vertical="top" wrapText="1" readingOrder="1"/>
    </xf>
    <xf numFmtId="0" fontId="5" fillId="0" borderId="15" xfId="1" applyNumberFormat="1" applyFont="1" applyFill="1" applyBorder="1" applyAlignment="1">
      <alignment horizontal="center" vertical="top" wrapText="1" readingOrder="1"/>
    </xf>
    <xf numFmtId="0" fontId="9" fillId="0" borderId="11" xfId="1" applyNumberFormat="1" applyFont="1" applyFill="1" applyBorder="1" applyAlignment="1">
      <alignment horizontal="center" vertical="top" wrapText="1" readingOrder="1"/>
    </xf>
    <xf numFmtId="0" fontId="9" fillId="0" borderId="0" xfId="1" applyNumberFormat="1" applyFont="1" applyFill="1" applyBorder="1" applyAlignment="1">
      <alignment horizontal="center" vertical="top" wrapText="1" readingOrder="1"/>
    </xf>
    <xf numFmtId="0" fontId="5" fillId="0" borderId="10" xfId="1" applyNumberFormat="1" applyFont="1" applyFill="1" applyBorder="1" applyAlignment="1">
      <alignment horizontal="center" vertical="top" wrapText="1" readingOrder="1"/>
    </xf>
    <xf numFmtId="0" fontId="5" fillId="0" borderId="23" xfId="1" applyNumberFormat="1" applyFont="1" applyFill="1" applyBorder="1" applyAlignment="1">
      <alignment horizontal="center" vertical="top" wrapText="1" readingOrder="1"/>
    </xf>
    <xf numFmtId="0" fontId="5" fillId="0" borderId="3" xfId="1" applyNumberFormat="1" applyFont="1" applyFill="1" applyBorder="1" applyAlignment="1">
      <alignment horizontal="center" vertical="top" wrapText="1" readingOrder="1"/>
    </xf>
    <xf numFmtId="164" fontId="5" fillId="2" borderId="1" xfId="1" applyNumberFormat="1" applyFont="1" applyFill="1" applyBorder="1" applyAlignment="1">
      <alignment horizontal="center" vertical="top" wrapText="1" readingOrder="1"/>
    </xf>
    <xf numFmtId="0" fontId="8" fillId="0" borderId="14" xfId="1" applyNumberFormat="1" applyFont="1" applyFill="1" applyBorder="1" applyAlignment="1">
      <alignment horizontal="center" vertical="top" wrapText="1"/>
    </xf>
    <xf numFmtId="0" fontId="8" fillId="0" borderId="19" xfId="1" applyNumberFormat="1" applyFont="1" applyFill="1" applyBorder="1" applyAlignment="1">
      <alignment horizontal="center" vertical="top" wrapText="1"/>
    </xf>
    <xf numFmtId="0" fontId="8" fillId="0" borderId="20" xfId="1" applyNumberFormat="1" applyFont="1" applyFill="1" applyBorder="1" applyAlignment="1">
      <alignment horizontal="center" vertical="top" wrapText="1"/>
    </xf>
    <xf numFmtId="0" fontId="5" fillId="0" borderId="1" xfId="1" applyNumberFormat="1" applyFont="1" applyFill="1" applyBorder="1" applyAlignment="1">
      <alignment horizontal="left" vertical="top" wrapText="1" readingOrder="1"/>
    </xf>
    <xf numFmtId="0" fontId="5" fillId="0" borderId="6" xfId="1" applyNumberFormat="1" applyFont="1" applyFill="1" applyBorder="1" applyAlignment="1">
      <alignment horizontal="left" vertical="top" wrapText="1" readingOrder="1"/>
    </xf>
    <xf numFmtId="0" fontId="5" fillId="0" borderId="8" xfId="1" applyNumberFormat="1" applyFont="1" applyFill="1" applyBorder="1" applyAlignment="1">
      <alignment horizontal="left" vertical="top" wrapText="1" readingOrder="1"/>
    </xf>
    <xf numFmtId="0" fontId="9" fillId="0" borderId="1" xfId="1" applyNumberFormat="1" applyFont="1" applyFill="1" applyBorder="1" applyAlignment="1">
      <alignment horizontal="left" vertical="top" wrapText="1" readingOrder="1"/>
    </xf>
    <xf numFmtId="0" fontId="9" fillId="0" borderId="6" xfId="1" applyNumberFormat="1" applyFont="1" applyFill="1" applyBorder="1" applyAlignment="1">
      <alignment horizontal="left" vertical="top" wrapText="1" readingOrder="1"/>
    </xf>
    <xf numFmtId="0" fontId="9" fillId="0" borderId="8" xfId="1" applyNumberFormat="1" applyFont="1" applyFill="1" applyBorder="1" applyAlignment="1">
      <alignment horizontal="left" vertical="top" wrapText="1" readingOrder="1"/>
    </xf>
    <xf numFmtId="49" fontId="5" fillId="0" borderId="1" xfId="1" applyNumberFormat="1" applyFont="1" applyFill="1" applyBorder="1" applyAlignment="1">
      <alignment horizontal="center" vertical="top" wrapText="1"/>
    </xf>
    <xf numFmtId="49" fontId="5" fillId="0" borderId="6" xfId="1" applyNumberFormat="1" applyFont="1" applyFill="1" applyBorder="1" applyAlignment="1">
      <alignment horizontal="center" vertical="top" wrapText="1"/>
    </xf>
    <xf numFmtId="49" fontId="5" fillId="0" borderId="8" xfId="1" applyNumberFormat="1" applyFont="1" applyFill="1" applyBorder="1" applyAlignment="1">
      <alignment horizontal="center" vertical="top" wrapText="1"/>
    </xf>
    <xf numFmtId="0" fontId="5" fillId="2" borderId="13" xfId="1" applyNumberFormat="1" applyFont="1" applyFill="1" applyBorder="1" applyAlignment="1">
      <alignment horizontal="center" vertical="top" wrapText="1" readingOrder="1"/>
    </xf>
    <xf numFmtId="0" fontId="5" fillId="2" borderId="5" xfId="1" applyNumberFormat="1" applyFont="1" applyFill="1" applyBorder="1" applyAlignment="1">
      <alignment horizontal="center" vertical="top" wrapText="1" readingOrder="1"/>
    </xf>
    <xf numFmtId="0" fontId="5" fillId="2" borderId="13" xfId="1" applyNumberFormat="1" applyFont="1" applyFill="1" applyBorder="1" applyAlignment="1">
      <alignment vertical="top" wrapText="1" readingOrder="1"/>
    </xf>
    <xf numFmtId="0" fontId="5" fillId="2" borderId="5" xfId="1" applyNumberFormat="1" applyFont="1" applyFill="1" applyBorder="1" applyAlignment="1">
      <alignment vertical="top" wrapText="1" readingOrder="1"/>
    </xf>
    <xf numFmtId="0" fontId="5" fillId="0" borderId="8" xfId="1" applyNumberFormat="1" applyFont="1" applyFill="1" applyBorder="1" applyAlignment="1">
      <alignment horizontal="center" vertical="top" wrapText="1" readingOrder="1"/>
    </xf>
    <xf numFmtId="0" fontId="5" fillId="0" borderId="18" xfId="1" applyNumberFormat="1" applyFont="1" applyFill="1" applyBorder="1" applyAlignment="1">
      <alignment horizontal="center" vertical="top" wrapText="1" readingOrder="1"/>
    </xf>
    <xf numFmtId="0" fontId="5" fillId="0" borderId="2" xfId="1" applyNumberFormat="1" applyFont="1" applyFill="1" applyBorder="1" applyAlignment="1">
      <alignment horizontal="center" vertical="top" wrapText="1" readingOrder="1"/>
    </xf>
    <xf numFmtId="0" fontId="5" fillId="0" borderId="24" xfId="1" applyNumberFormat="1" applyFont="1" applyFill="1" applyBorder="1" applyAlignment="1">
      <alignment horizontal="center" vertical="top" wrapText="1" readingOrder="1"/>
    </xf>
    <xf numFmtId="0" fontId="5" fillId="0" borderId="9" xfId="1" applyNumberFormat="1" applyFont="1" applyFill="1" applyBorder="1" applyAlignment="1">
      <alignment horizontal="center" vertical="top" wrapText="1" readingOrder="1"/>
    </xf>
    <xf numFmtId="49" fontId="9" fillId="0" borderId="1" xfId="1" applyNumberFormat="1" applyFont="1" applyFill="1" applyBorder="1" applyAlignment="1">
      <alignment horizontal="center" vertical="top" wrapText="1"/>
    </xf>
    <xf numFmtId="49" fontId="9" fillId="0" borderId="8" xfId="1" applyNumberFormat="1" applyFont="1" applyFill="1" applyBorder="1" applyAlignment="1">
      <alignment horizontal="center" vertical="top" wrapText="1"/>
    </xf>
    <xf numFmtId="0" fontId="5" fillId="0" borderId="22" xfId="1" applyNumberFormat="1" applyFont="1" applyFill="1" applyBorder="1" applyAlignment="1">
      <alignment horizontal="center" vertical="top" wrapText="1" readingOrder="1"/>
    </xf>
    <xf numFmtId="49" fontId="9" fillId="0" borderId="6" xfId="1" applyNumberFormat="1" applyFont="1" applyFill="1" applyBorder="1" applyAlignment="1">
      <alignment horizontal="center" vertical="top" wrapText="1"/>
    </xf>
    <xf numFmtId="164" fontId="9" fillId="2" borderId="6" xfId="1" applyNumberFormat="1" applyFont="1" applyFill="1" applyBorder="1" applyAlignment="1">
      <alignment vertical="top" wrapText="1" readingOrder="1"/>
    </xf>
    <xf numFmtId="165" fontId="9" fillId="2" borderId="1" xfId="1" applyNumberFormat="1" applyFont="1" applyFill="1" applyBorder="1" applyAlignment="1">
      <alignment horizontal="right" vertical="top" wrapText="1" readingOrder="1"/>
    </xf>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90"/>
  <sheetViews>
    <sheetView showGridLines="0" tabSelected="1" topLeftCell="B1" zoomScale="59" zoomScaleNormal="59" workbookViewId="0">
      <pane xSplit="23" ySplit="9" topLeftCell="Y76" activePane="bottomRight" state="frozen"/>
      <selection activeCell="B1" sqref="B1"/>
      <selection pane="topRight" activeCell="X1" sqref="X1"/>
      <selection pane="bottomLeft" activeCell="B10" sqref="B10"/>
      <selection pane="bottomRight" activeCell="B76" sqref="B76"/>
    </sheetView>
  </sheetViews>
  <sheetFormatPr defaultRowHeight="15" x14ac:dyDescent="0.25"/>
  <cols>
    <col min="1" max="1" width="0.7109375" customWidth="1"/>
    <col min="2" max="2" width="55.85546875" customWidth="1"/>
    <col min="3" max="3" width="5" customWidth="1"/>
    <col min="4" max="4" width="1.85546875" customWidth="1"/>
    <col min="5" max="5" width="19.28515625" customWidth="1"/>
    <col min="6" max="6" width="1.42578125" customWidth="1"/>
    <col min="7" max="7" width="5.7109375" customWidth="1"/>
    <col min="8" max="8" width="22.28515625" customWidth="1"/>
    <col min="9" max="9" width="134.5703125" customWidth="1"/>
    <col min="10" max="10" width="13" style="14" customWidth="1"/>
    <col min="11" max="11" width="9.7109375" style="85" customWidth="1"/>
    <col min="12" max="12" width="12" style="85" customWidth="1"/>
    <col min="13" max="13" width="10.42578125" style="85" customWidth="1"/>
    <col min="14" max="14" width="9.85546875" style="85" customWidth="1"/>
    <col min="15" max="15" width="9" style="85" customWidth="1"/>
    <col min="16" max="16" width="10.85546875" style="85" customWidth="1"/>
    <col min="17" max="17" width="9.42578125" style="85" customWidth="1"/>
    <col min="18" max="18" width="10.28515625" style="85" customWidth="1"/>
    <col min="19" max="19" width="9" style="85" customWidth="1"/>
    <col min="20" max="21" width="10.28515625" style="85" customWidth="1"/>
    <col min="22" max="22" width="10.28515625" style="116" customWidth="1"/>
    <col min="23" max="23" width="8" style="116" customWidth="1"/>
    <col min="24" max="24" width="9.42578125" style="116" customWidth="1"/>
    <col min="25" max="25" width="8.85546875" style="116" customWidth="1"/>
    <col min="26" max="26" width="10.85546875" style="116" customWidth="1"/>
    <col min="27" max="27" width="10.28515625" style="116" customWidth="1"/>
    <col min="28" max="28" width="8.42578125" style="116" customWidth="1"/>
    <col min="29" max="29" width="10" style="116" customWidth="1"/>
    <col min="30" max="30" width="6.5703125" style="116" customWidth="1"/>
    <col min="31" max="31" width="10" style="116" customWidth="1"/>
    <col min="32" max="32" width="10.28515625" style="116" customWidth="1"/>
    <col min="33" max="33" width="10" style="116" customWidth="1"/>
    <col min="34" max="34" width="10.7109375" style="116" customWidth="1"/>
    <col min="35" max="35" width="7.140625" style="116" customWidth="1"/>
    <col min="36" max="36" width="11.28515625" style="116" customWidth="1"/>
    <col min="37" max="37" width="10.28515625" style="116" customWidth="1"/>
    <col min="38" max="38" width="8.42578125" style="116" customWidth="1"/>
    <col min="39" max="39" width="10.42578125" style="116" customWidth="1"/>
    <col min="40" max="40" width="6.42578125" style="116" customWidth="1"/>
    <col min="41" max="41" width="11.28515625" style="116" customWidth="1"/>
    <col min="42" max="42" width="12" style="116" customWidth="1"/>
    <col min="43" max="43" width="10.28515625" style="116" customWidth="1"/>
    <col min="44" max="44" width="10.5703125" style="116" customWidth="1"/>
    <col min="45" max="45" width="9" style="116" customWidth="1"/>
    <col min="46" max="46" width="10.28515625" style="116" customWidth="1"/>
    <col min="47" max="47" width="9.42578125" style="116" customWidth="1"/>
    <col min="48" max="48" width="10.7109375" style="116" customWidth="1"/>
    <col min="49" max="49" width="9" style="116" customWidth="1"/>
    <col min="50" max="50" width="12" style="116" customWidth="1"/>
    <col min="51" max="52" width="10.28515625" style="116" customWidth="1"/>
    <col min="53" max="53" width="8.140625" style="116" customWidth="1"/>
    <col min="54" max="54" width="10.42578125" style="116" customWidth="1"/>
    <col min="55" max="55" width="8.28515625" style="116" customWidth="1"/>
    <col min="56" max="56" width="11.28515625" style="116" customWidth="1"/>
    <col min="57" max="57" width="10.28515625" style="85" customWidth="1"/>
    <col min="58" max="58" width="9.140625" style="85" customWidth="1"/>
    <col min="59" max="59" width="9" style="85" customWidth="1"/>
    <col min="60" max="60" width="5.85546875" style="85" customWidth="1"/>
    <col min="61" max="61" width="10.140625" style="85" customWidth="1"/>
    <col min="62" max="62" width="10.28515625" style="85" customWidth="1"/>
    <col min="63" max="63" width="8.140625" style="85" customWidth="1"/>
    <col min="64" max="64" width="9.42578125" style="85" customWidth="1"/>
    <col min="65" max="65" width="5.42578125" style="85" customWidth="1"/>
    <col min="66" max="66" width="10.42578125" style="85" customWidth="1"/>
    <col min="67" max="67" width="10.28515625" style="85" customWidth="1"/>
    <col min="68" max="68" width="8.5703125" style="85" customWidth="1"/>
    <col min="69" max="69" width="10" style="85" customWidth="1"/>
    <col min="70" max="70" width="5.42578125" style="85" customWidth="1"/>
    <col min="71" max="71" width="11.5703125" style="85" customWidth="1"/>
    <col min="72" max="72" width="9.140625" style="85" customWidth="1"/>
  </cols>
  <sheetData>
    <row r="1" spans="2:72" s="9" customFormat="1" ht="12" customHeight="1" x14ac:dyDescent="0.25">
      <c r="J1" s="14"/>
      <c r="K1" s="85"/>
      <c r="L1" s="85"/>
      <c r="M1" s="85"/>
      <c r="N1" s="85"/>
      <c r="O1" s="85"/>
      <c r="P1" s="85"/>
      <c r="Q1" s="85"/>
      <c r="R1" s="85"/>
      <c r="S1" s="85"/>
      <c r="T1" s="85"/>
      <c r="U1" s="85"/>
      <c r="V1" s="116"/>
      <c r="W1" s="116"/>
      <c r="X1" s="116"/>
      <c r="Y1" s="116"/>
      <c r="Z1" s="116"/>
      <c r="AA1" s="117"/>
      <c r="AB1" s="117"/>
      <c r="AC1" s="117"/>
      <c r="AD1" s="117"/>
      <c r="AE1" s="117"/>
      <c r="AF1" s="117"/>
      <c r="AG1" s="117"/>
      <c r="AH1" s="117"/>
      <c r="AI1" s="117"/>
      <c r="AJ1" s="117"/>
      <c r="AK1" s="116"/>
      <c r="AL1" s="116"/>
      <c r="AM1" s="116"/>
      <c r="AN1" s="116"/>
      <c r="AO1" s="116"/>
      <c r="AP1" s="116"/>
      <c r="AQ1" s="116"/>
      <c r="AR1" s="116"/>
      <c r="AS1" s="116"/>
      <c r="AT1" s="116"/>
      <c r="AU1" s="116"/>
      <c r="AV1" s="116"/>
      <c r="AW1" s="116"/>
      <c r="AX1" s="116"/>
      <c r="AY1" s="116"/>
      <c r="AZ1" s="116"/>
      <c r="BA1" s="116"/>
      <c r="BB1" s="116"/>
      <c r="BC1" s="116"/>
      <c r="BD1" s="116"/>
      <c r="BE1" s="85"/>
      <c r="BF1" s="85"/>
      <c r="BG1" s="85"/>
      <c r="BH1" s="85"/>
      <c r="BI1" s="85"/>
      <c r="BJ1" s="85"/>
      <c r="BK1" s="85"/>
      <c r="BL1" s="85"/>
      <c r="BM1" s="85"/>
      <c r="BN1" s="85"/>
      <c r="BO1" s="85"/>
      <c r="BP1" s="85"/>
      <c r="BQ1" s="85"/>
      <c r="BR1" s="85"/>
      <c r="BS1" s="85"/>
      <c r="BT1" s="85"/>
    </row>
    <row r="2" spans="2:72" ht="15" customHeight="1" x14ac:dyDescent="0.25">
      <c r="B2" s="204" t="s">
        <v>118</v>
      </c>
      <c r="C2" s="204"/>
      <c r="D2" s="204"/>
      <c r="E2" s="204"/>
      <c r="F2" s="204"/>
      <c r="G2" s="204"/>
      <c r="H2" s="204"/>
      <c r="I2" s="204"/>
      <c r="J2" s="204"/>
      <c r="K2" s="204"/>
      <c r="L2" s="204"/>
      <c r="M2" s="204"/>
      <c r="N2" s="204"/>
      <c r="O2" s="204"/>
      <c r="P2" s="204"/>
      <c r="Q2" s="204"/>
      <c r="R2" s="1" t="s">
        <v>0</v>
      </c>
      <c r="S2" s="1" t="s">
        <v>0</v>
      </c>
      <c r="T2" s="1" t="s">
        <v>0</v>
      </c>
      <c r="U2" s="1" t="s">
        <v>0</v>
      </c>
      <c r="V2" s="118" t="s">
        <v>0</v>
      </c>
      <c r="W2" s="118" t="s">
        <v>0</v>
      </c>
      <c r="X2" s="118" t="s">
        <v>0</v>
      </c>
      <c r="Y2" s="118" t="s">
        <v>0</v>
      </c>
      <c r="Z2" s="118" t="s">
        <v>0</v>
      </c>
      <c r="AA2" s="118" t="s">
        <v>0</v>
      </c>
      <c r="AB2" s="118" t="s">
        <v>0</v>
      </c>
      <c r="AC2" s="118" t="s">
        <v>0</v>
      </c>
      <c r="AD2" s="118" t="s">
        <v>0</v>
      </c>
      <c r="AE2" s="118" t="s">
        <v>0</v>
      </c>
      <c r="AF2" s="118" t="s">
        <v>0</v>
      </c>
      <c r="AG2" s="118" t="s">
        <v>0</v>
      </c>
      <c r="AH2" s="118" t="s">
        <v>0</v>
      </c>
      <c r="AI2" s="118" t="s">
        <v>0</v>
      </c>
      <c r="AJ2" s="118" t="s">
        <v>0</v>
      </c>
      <c r="AK2" s="118" t="s">
        <v>0</v>
      </c>
      <c r="AL2" s="118" t="s">
        <v>0</v>
      </c>
      <c r="AM2" s="118" t="s">
        <v>0</v>
      </c>
      <c r="AN2" s="118" t="s">
        <v>0</v>
      </c>
      <c r="AO2" s="118" t="s">
        <v>0</v>
      </c>
      <c r="AP2" s="118" t="s">
        <v>0</v>
      </c>
      <c r="AQ2" s="118" t="s">
        <v>0</v>
      </c>
      <c r="AR2" s="118" t="s">
        <v>0</v>
      </c>
      <c r="AS2" s="118" t="s">
        <v>0</v>
      </c>
      <c r="AT2" s="118" t="s">
        <v>0</v>
      </c>
      <c r="AU2" s="118" t="s">
        <v>0</v>
      </c>
      <c r="AV2" s="118" t="s">
        <v>0</v>
      </c>
      <c r="AW2" s="118" t="s">
        <v>0</v>
      </c>
      <c r="AX2" s="118" t="s">
        <v>0</v>
      </c>
      <c r="AY2" s="118" t="s">
        <v>0</v>
      </c>
      <c r="AZ2" s="118" t="s">
        <v>0</v>
      </c>
      <c r="BA2" s="118" t="s">
        <v>0</v>
      </c>
      <c r="BB2" s="118" t="s">
        <v>0</v>
      </c>
      <c r="BC2" s="118" t="s">
        <v>0</v>
      </c>
      <c r="BD2" s="118" t="s">
        <v>0</v>
      </c>
      <c r="BE2" s="91" t="s">
        <v>0</v>
      </c>
      <c r="BF2" s="91" t="s">
        <v>0</v>
      </c>
      <c r="BG2" s="91" t="s">
        <v>0</v>
      </c>
      <c r="BH2" s="91" t="s">
        <v>0</v>
      </c>
      <c r="BI2" s="91" t="s">
        <v>0</v>
      </c>
      <c r="BJ2" s="1" t="s">
        <v>0</v>
      </c>
      <c r="BK2" s="1" t="s">
        <v>0</v>
      </c>
      <c r="BL2" s="1" t="s">
        <v>0</v>
      </c>
      <c r="BM2" s="1" t="s">
        <v>0</v>
      </c>
      <c r="BN2" s="1" t="s">
        <v>0</v>
      </c>
      <c r="BO2" s="1" t="s">
        <v>0</v>
      </c>
      <c r="BP2" s="1" t="s">
        <v>0</v>
      </c>
      <c r="BQ2" s="1" t="s">
        <v>0</v>
      </c>
      <c r="BR2" s="1" t="s">
        <v>0</v>
      </c>
      <c r="BS2" s="1" t="s">
        <v>0</v>
      </c>
    </row>
    <row r="3" spans="2:72" ht="15" customHeight="1" x14ac:dyDescent="0.25">
      <c r="B3" s="205" t="s">
        <v>383</v>
      </c>
      <c r="C3" s="205"/>
      <c r="D3" s="205"/>
      <c r="E3" s="205"/>
      <c r="F3" s="205"/>
      <c r="G3" s="205"/>
      <c r="H3" s="205"/>
      <c r="I3" s="205"/>
      <c r="J3" s="205"/>
      <c r="K3" s="205"/>
      <c r="L3" s="205"/>
      <c r="M3" s="205"/>
      <c r="N3" s="205"/>
      <c r="O3" s="205"/>
      <c r="P3" s="205"/>
      <c r="Q3" s="205"/>
      <c r="R3" s="84" t="s">
        <v>0</v>
      </c>
      <c r="S3" s="84" t="s">
        <v>0</v>
      </c>
      <c r="T3" s="84" t="s">
        <v>0</v>
      </c>
      <c r="U3" s="84" t="s">
        <v>0</v>
      </c>
      <c r="V3" s="119" t="s">
        <v>0</v>
      </c>
      <c r="W3" s="119" t="s">
        <v>0</v>
      </c>
      <c r="X3" s="119" t="s">
        <v>0</v>
      </c>
      <c r="Y3" s="119" t="s">
        <v>0</v>
      </c>
      <c r="Z3" s="119" t="s">
        <v>0</v>
      </c>
      <c r="AA3" s="119" t="s">
        <v>0</v>
      </c>
      <c r="AB3" s="119" t="s">
        <v>0</v>
      </c>
      <c r="AC3" s="119" t="s">
        <v>0</v>
      </c>
      <c r="AD3" s="119" t="s">
        <v>0</v>
      </c>
      <c r="AE3" s="119" t="s">
        <v>0</v>
      </c>
      <c r="AF3" s="119" t="s">
        <v>0</v>
      </c>
      <c r="AG3" s="119" t="s">
        <v>0</v>
      </c>
      <c r="AH3" s="119" t="s">
        <v>0</v>
      </c>
      <c r="AI3" s="119" t="s">
        <v>0</v>
      </c>
      <c r="AJ3" s="119" t="s">
        <v>0</v>
      </c>
      <c r="AK3" s="119" t="s">
        <v>0</v>
      </c>
      <c r="AL3" s="119" t="s">
        <v>0</v>
      </c>
      <c r="AM3" s="119" t="s">
        <v>0</v>
      </c>
      <c r="AN3" s="119" t="s">
        <v>0</v>
      </c>
      <c r="AO3" s="119" t="s">
        <v>0</v>
      </c>
      <c r="AP3" s="119" t="s">
        <v>0</v>
      </c>
      <c r="AQ3" s="119" t="s">
        <v>0</v>
      </c>
      <c r="AR3" s="119" t="s">
        <v>0</v>
      </c>
      <c r="AS3" s="119" t="s">
        <v>0</v>
      </c>
      <c r="AT3" s="119" t="s">
        <v>0</v>
      </c>
      <c r="AU3" s="119" t="s">
        <v>0</v>
      </c>
      <c r="AV3" s="119" t="s">
        <v>0</v>
      </c>
      <c r="AW3" s="119" t="s">
        <v>0</v>
      </c>
      <c r="AX3" s="119" t="s">
        <v>0</v>
      </c>
      <c r="AY3" s="119" t="s">
        <v>0</v>
      </c>
      <c r="AZ3" s="119" t="s">
        <v>0</v>
      </c>
      <c r="BA3" s="119" t="s">
        <v>0</v>
      </c>
      <c r="BB3" s="119" t="s">
        <v>0</v>
      </c>
      <c r="BC3" s="119" t="s">
        <v>0</v>
      </c>
      <c r="BD3" s="119" t="s">
        <v>0</v>
      </c>
      <c r="BE3" s="92" t="s">
        <v>0</v>
      </c>
      <c r="BF3" s="92" t="s">
        <v>0</v>
      </c>
      <c r="BG3" s="92" t="s">
        <v>0</v>
      </c>
      <c r="BH3" s="92" t="s">
        <v>0</v>
      </c>
      <c r="BI3" s="92" t="s">
        <v>0</v>
      </c>
      <c r="BJ3" s="84" t="s">
        <v>0</v>
      </c>
      <c r="BK3" s="84" t="s">
        <v>0</v>
      </c>
      <c r="BL3" s="84" t="s">
        <v>0</v>
      </c>
      <c r="BM3" s="84" t="s">
        <v>0</v>
      </c>
      <c r="BN3" s="84" t="s">
        <v>0</v>
      </c>
      <c r="BO3" s="84" t="s">
        <v>0</v>
      </c>
      <c r="BP3" s="84" t="s">
        <v>0</v>
      </c>
      <c r="BQ3" s="84" t="s">
        <v>0</v>
      </c>
      <c r="BR3" s="84" t="s">
        <v>0</v>
      </c>
      <c r="BS3" s="84" t="s">
        <v>0</v>
      </c>
    </row>
    <row r="4" spans="2:72" ht="27" customHeight="1" x14ac:dyDescent="0.25">
      <c r="B4" s="221" t="s">
        <v>1</v>
      </c>
      <c r="C4" s="222"/>
      <c r="D4" s="222"/>
      <c r="E4" s="222"/>
      <c r="F4" s="222"/>
      <c r="G4" s="222"/>
      <c r="H4" s="222"/>
      <c r="I4" s="222"/>
      <c r="J4" s="222"/>
      <c r="K4" s="222"/>
      <c r="L4" s="222"/>
      <c r="M4" s="222"/>
      <c r="N4" s="222"/>
      <c r="O4" s="222"/>
      <c r="P4" s="222"/>
      <c r="Q4" s="222"/>
      <c r="R4" s="222"/>
      <c r="S4" s="222"/>
      <c r="T4" s="222"/>
      <c r="U4" s="222"/>
      <c r="V4" s="222"/>
      <c r="W4" s="222"/>
      <c r="X4" s="222"/>
      <c r="Y4" s="222"/>
      <c r="Z4" s="222"/>
      <c r="AA4" s="120" t="s">
        <v>0</v>
      </c>
      <c r="AB4" s="120" t="s">
        <v>0</v>
      </c>
      <c r="AC4" s="120" t="s">
        <v>0</v>
      </c>
      <c r="AD4" s="120" t="s">
        <v>0</v>
      </c>
      <c r="AE4" s="120" t="s">
        <v>0</v>
      </c>
      <c r="AF4" s="120" t="s">
        <v>0</v>
      </c>
      <c r="AG4" s="120" t="s">
        <v>0</v>
      </c>
      <c r="AH4" s="120" t="s">
        <v>0</v>
      </c>
      <c r="AI4" s="120" t="s">
        <v>0</v>
      </c>
      <c r="AJ4" s="120" t="s">
        <v>0</v>
      </c>
      <c r="AK4" s="120" t="s">
        <v>0</v>
      </c>
      <c r="AL4" s="120" t="s">
        <v>0</v>
      </c>
      <c r="AM4" s="120" t="s">
        <v>0</v>
      </c>
      <c r="AN4" s="120" t="s">
        <v>0</v>
      </c>
      <c r="AO4" s="120" t="s">
        <v>0</v>
      </c>
      <c r="AP4" s="120" t="s">
        <v>0</v>
      </c>
      <c r="AQ4" s="120" t="s">
        <v>0</v>
      </c>
      <c r="AR4" s="120" t="s">
        <v>0</v>
      </c>
      <c r="AS4" s="120" t="s">
        <v>0</v>
      </c>
      <c r="AT4" s="120" t="s">
        <v>0</v>
      </c>
      <c r="AU4" s="120" t="s">
        <v>0</v>
      </c>
      <c r="AV4" s="120" t="s">
        <v>0</v>
      </c>
      <c r="AW4" s="120" t="s">
        <v>0</v>
      </c>
      <c r="AX4" s="120" t="s">
        <v>0</v>
      </c>
      <c r="AY4" s="120" t="s">
        <v>0</v>
      </c>
      <c r="AZ4" s="120" t="s">
        <v>0</v>
      </c>
      <c r="BA4" s="120" t="s">
        <v>0</v>
      </c>
      <c r="BB4" s="120" t="s">
        <v>0</v>
      </c>
      <c r="BC4" s="120" t="s">
        <v>0</v>
      </c>
      <c r="BD4" s="120" t="s">
        <v>0</v>
      </c>
      <c r="BE4" s="94" t="s">
        <v>0</v>
      </c>
      <c r="BF4" s="94" t="s">
        <v>0</v>
      </c>
      <c r="BG4" s="94" t="s">
        <v>0</v>
      </c>
      <c r="BH4" s="94" t="s">
        <v>0</v>
      </c>
      <c r="BI4" s="94" t="s">
        <v>0</v>
      </c>
      <c r="BJ4" s="93" t="s">
        <v>0</v>
      </c>
      <c r="BK4" s="93" t="s">
        <v>0</v>
      </c>
      <c r="BL4" s="93" t="s">
        <v>0</v>
      </c>
      <c r="BM4" s="93" t="s">
        <v>0</v>
      </c>
      <c r="BN4" s="93" t="s">
        <v>0</v>
      </c>
      <c r="BO4" s="93" t="s">
        <v>0</v>
      </c>
      <c r="BP4" s="93" t="s">
        <v>0</v>
      </c>
      <c r="BQ4" s="93" t="s">
        <v>0</v>
      </c>
      <c r="BR4" s="93" t="s">
        <v>0</v>
      </c>
      <c r="BS4" s="93" t="s">
        <v>0</v>
      </c>
    </row>
    <row r="5" spans="2:72" ht="27" customHeight="1" x14ac:dyDescent="0.25">
      <c r="B5" s="2" t="s">
        <v>2</v>
      </c>
      <c r="C5" s="17" t="s">
        <v>0</v>
      </c>
      <c r="D5" s="223" t="s">
        <v>3</v>
      </c>
      <c r="E5" s="224"/>
      <c r="F5" s="224"/>
      <c r="G5" s="224"/>
      <c r="H5" s="224"/>
      <c r="I5" s="224"/>
      <c r="J5" s="233" t="s">
        <v>222</v>
      </c>
      <c r="K5" s="225" t="s">
        <v>9</v>
      </c>
      <c r="L5" s="206" t="s">
        <v>4</v>
      </c>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199" t="s">
        <v>5</v>
      </c>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row>
    <row r="6" spans="2:72" ht="29.25" customHeight="1" x14ac:dyDescent="0.25">
      <c r="B6" s="3" t="s">
        <v>0</v>
      </c>
      <c r="C6" s="15" t="s">
        <v>0</v>
      </c>
      <c r="D6" s="197" t="s">
        <v>6</v>
      </c>
      <c r="E6" s="197"/>
      <c r="F6" s="197"/>
      <c r="G6" s="197"/>
      <c r="H6" s="10" t="s">
        <v>7</v>
      </c>
      <c r="I6" s="12" t="s">
        <v>115</v>
      </c>
      <c r="J6" s="234"/>
      <c r="K6" s="226"/>
      <c r="L6" s="206" t="s">
        <v>355</v>
      </c>
      <c r="M6" s="207"/>
      <c r="N6" s="207"/>
      <c r="O6" s="207"/>
      <c r="P6" s="207"/>
      <c r="Q6" s="207"/>
      <c r="R6" s="207"/>
      <c r="S6" s="207"/>
      <c r="T6" s="207"/>
      <c r="U6" s="208"/>
      <c r="V6" s="209" t="s">
        <v>356</v>
      </c>
      <c r="W6" s="210"/>
      <c r="X6" s="210"/>
      <c r="Y6" s="210"/>
      <c r="Z6" s="211"/>
      <c r="AA6" s="209" t="s">
        <v>359</v>
      </c>
      <c r="AB6" s="210"/>
      <c r="AC6" s="210"/>
      <c r="AD6" s="210"/>
      <c r="AE6" s="211"/>
      <c r="AF6" s="212" t="s">
        <v>8</v>
      </c>
      <c r="AG6" s="213"/>
      <c r="AH6" s="213"/>
      <c r="AI6" s="213"/>
      <c r="AJ6" s="213"/>
      <c r="AK6" s="213"/>
      <c r="AL6" s="213"/>
      <c r="AM6" s="213"/>
      <c r="AN6" s="213"/>
      <c r="AO6" s="214"/>
      <c r="AP6" s="215" t="s">
        <v>355</v>
      </c>
      <c r="AQ6" s="216"/>
      <c r="AR6" s="216"/>
      <c r="AS6" s="216"/>
      <c r="AT6" s="216"/>
      <c r="AU6" s="216"/>
      <c r="AV6" s="216"/>
      <c r="AW6" s="216"/>
      <c r="AX6" s="216"/>
      <c r="AY6" s="217"/>
      <c r="AZ6" s="215" t="s">
        <v>356</v>
      </c>
      <c r="BA6" s="216"/>
      <c r="BB6" s="216"/>
      <c r="BC6" s="216"/>
      <c r="BD6" s="217"/>
      <c r="BE6" s="178" t="s">
        <v>359</v>
      </c>
      <c r="BF6" s="219"/>
      <c r="BG6" s="219"/>
      <c r="BH6" s="219"/>
      <c r="BI6" s="220"/>
      <c r="BJ6" s="218" t="s">
        <v>8</v>
      </c>
      <c r="BK6" s="219"/>
      <c r="BL6" s="219"/>
      <c r="BM6" s="219"/>
      <c r="BN6" s="219"/>
      <c r="BO6" s="219"/>
      <c r="BP6" s="219"/>
      <c r="BQ6" s="219"/>
      <c r="BR6" s="219"/>
      <c r="BS6" s="220"/>
    </row>
    <row r="7" spans="2:72" ht="54.75" customHeight="1" x14ac:dyDescent="0.25">
      <c r="B7" s="3"/>
      <c r="C7" s="15" t="s">
        <v>0</v>
      </c>
      <c r="D7" s="227" t="s">
        <v>251</v>
      </c>
      <c r="E7" s="197"/>
      <c r="F7" s="227" t="s">
        <v>254</v>
      </c>
      <c r="G7" s="197"/>
      <c r="H7" s="228" t="s">
        <v>252</v>
      </c>
      <c r="I7" s="198" t="s">
        <v>253</v>
      </c>
      <c r="J7" s="234"/>
      <c r="K7" s="226"/>
      <c r="L7" s="206" t="s">
        <v>10</v>
      </c>
      <c r="M7" s="208"/>
      <c r="N7" s="231" t="s">
        <v>11</v>
      </c>
      <c r="O7" s="208"/>
      <c r="P7" s="231" t="s">
        <v>12</v>
      </c>
      <c r="Q7" s="208"/>
      <c r="R7" s="231" t="s">
        <v>13</v>
      </c>
      <c r="S7" s="208"/>
      <c r="T7" s="231" t="s">
        <v>14</v>
      </c>
      <c r="U7" s="208"/>
      <c r="V7" s="71" t="s">
        <v>0</v>
      </c>
      <c r="W7" s="71" t="s">
        <v>0</v>
      </c>
      <c r="X7" s="71" t="s">
        <v>0</v>
      </c>
      <c r="Y7" s="71" t="s">
        <v>0</v>
      </c>
      <c r="Z7" s="71" t="s">
        <v>0</v>
      </c>
      <c r="AA7" s="71" t="s">
        <v>0</v>
      </c>
      <c r="AB7" s="71" t="s">
        <v>0</v>
      </c>
      <c r="AC7" s="71" t="s">
        <v>0</v>
      </c>
      <c r="AD7" s="71" t="s">
        <v>0</v>
      </c>
      <c r="AE7" s="71" t="s">
        <v>0</v>
      </c>
      <c r="AF7" s="212" t="s">
        <v>357</v>
      </c>
      <c r="AG7" s="213"/>
      <c r="AH7" s="213"/>
      <c r="AI7" s="213"/>
      <c r="AJ7" s="214"/>
      <c r="AK7" s="212" t="s">
        <v>358</v>
      </c>
      <c r="AL7" s="213"/>
      <c r="AM7" s="213"/>
      <c r="AN7" s="213"/>
      <c r="AO7" s="214"/>
      <c r="AP7" s="212" t="s">
        <v>10</v>
      </c>
      <c r="AQ7" s="214"/>
      <c r="AR7" s="212" t="s">
        <v>15</v>
      </c>
      <c r="AS7" s="214"/>
      <c r="AT7" s="212" t="s">
        <v>12</v>
      </c>
      <c r="AU7" s="214"/>
      <c r="AV7" s="212" t="s">
        <v>13</v>
      </c>
      <c r="AW7" s="214"/>
      <c r="AX7" s="212" t="s">
        <v>14</v>
      </c>
      <c r="AY7" s="214"/>
      <c r="AZ7" s="148" t="s">
        <v>0</v>
      </c>
      <c r="BA7" s="148" t="s">
        <v>0</v>
      </c>
      <c r="BB7" s="148" t="s">
        <v>0</v>
      </c>
      <c r="BC7" s="148" t="s">
        <v>0</v>
      </c>
      <c r="BD7" s="148" t="s">
        <v>0</v>
      </c>
      <c r="BE7" s="95" t="s">
        <v>0</v>
      </c>
      <c r="BF7" s="95" t="s">
        <v>0</v>
      </c>
      <c r="BG7" s="95" t="s">
        <v>0</v>
      </c>
      <c r="BH7" s="95" t="s">
        <v>0</v>
      </c>
      <c r="BI7" s="95" t="s">
        <v>0</v>
      </c>
      <c r="BJ7" s="231" t="s">
        <v>117</v>
      </c>
      <c r="BK7" s="207"/>
      <c r="BL7" s="207"/>
      <c r="BM7" s="207"/>
      <c r="BN7" s="208"/>
      <c r="BO7" s="231" t="s">
        <v>358</v>
      </c>
      <c r="BP7" s="207"/>
      <c r="BQ7" s="207"/>
      <c r="BR7" s="207"/>
      <c r="BS7" s="208"/>
    </row>
    <row r="8" spans="2:72" ht="170.25" customHeight="1" x14ac:dyDescent="0.25">
      <c r="B8" s="4" t="s">
        <v>0</v>
      </c>
      <c r="C8" s="20" t="s">
        <v>16</v>
      </c>
      <c r="D8" s="197"/>
      <c r="E8" s="197"/>
      <c r="F8" s="197"/>
      <c r="G8" s="197"/>
      <c r="H8" s="229"/>
      <c r="I8" s="199"/>
      <c r="J8" s="235"/>
      <c r="K8" s="13" t="s">
        <v>116</v>
      </c>
      <c r="L8" s="87" t="s">
        <v>17</v>
      </c>
      <c r="M8" s="87" t="s">
        <v>18</v>
      </c>
      <c r="N8" s="87" t="s">
        <v>17</v>
      </c>
      <c r="O8" s="87" t="s">
        <v>18</v>
      </c>
      <c r="P8" s="87" t="s">
        <v>17</v>
      </c>
      <c r="Q8" s="87" t="s">
        <v>18</v>
      </c>
      <c r="R8" s="87" t="s">
        <v>17</v>
      </c>
      <c r="S8" s="87" t="s">
        <v>18</v>
      </c>
      <c r="T8" s="87" t="s">
        <v>17</v>
      </c>
      <c r="U8" s="87" t="s">
        <v>18</v>
      </c>
      <c r="V8" s="121" t="s">
        <v>10</v>
      </c>
      <c r="W8" s="121" t="s">
        <v>11</v>
      </c>
      <c r="X8" s="121" t="s">
        <v>12</v>
      </c>
      <c r="Y8" s="121" t="s">
        <v>13</v>
      </c>
      <c r="Z8" s="121" t="s">
        <v>14</v>
      </c>
      <c r="AA8" s="121" t="s">
        <v>10</v>
      </c>
      <c r="AB8" s="121" t="s">
        <v>15</v>
      </c>
      <c r="AC8" s="121" t="s">
        <v>12</v>
      </c>
      <c r="AD8" s="121" t="s">
        <v>13</v>
      </c>
      <c r="AE8" s="121" t="s">
        <v>14</v>
      </c>
      <c r="AF8" s="121" t="s">
        <v>10</v>
      </c>
      <c r="AG8" s="121" t="s">
        <v>15</v>
      </c>
      <c r="AH8" s="121" t="s">
        <v>12</v>
      </c>
      <c r="AI8" s="121" t="s">
        <v>13</v>
      </c>
      <c r="AJ8" s="121" t="s">
        <v>14</v>
      </c>
      <c r="AK8" s="121" t="s">
        <v>10</v>
      </c>
      <c r="AL8" s="121" t="s">
        <v>15</v>
      </c>
      <c r="AM8" s="121" t="s">
        <v>12</v>
      </c>
      <c r="AN8" s="121" t="s">
        <v>13</v>
      </c>
      <c r="AO8" s="121" t="s">
        <v>14</v>
      </c>
      <c r="AP8" s="121" t="s">
        <v>17</v>
      </c>
      <c r="AQ8" s="121" t="s">
        <v>18</v>
      </c>
      <c r="AR8" s="121" t="s">
        <v>17</v>
      </c>
      <c r="AS8" s="121" t="s">
        <v>18</v>
      </c>
      <c r="AT8" s="121" t="s">
        <v>17</v>
      </c>
      <c r="AU8" s="121" t="s">
        <v>18</v>
      </c>
      <c r="AV8" s="121" t="s">
        <v>17</v>
      </c>
      <c r="AW8" s="121" t="s">
        <v>18</v>
      </c>
      <c r="AX8" s="121" t="s">
        <v>17</v>
      </c>
      <c r="AY8" s="121" t="s">
        <v>18</v>
      </c>
      <c r="AZ8" s="121" t="s">
        <v>10</v>
      </c>
      <c r="BA8" s="121" t="s">
        <v>15</v>
      </c>
      <c r="BB8" s="121" t="s">
        <v>12</v>
      </c>
      <c r="BC8" s="121" t="s">
        <v>13</v>
      </c>
      <c r="BD8" s="121" t="s">
        <v>14</v>
      </c>
      <c r="BE8" s="96" t="s">
        <v>10</v>
      </c>
      <c r="BF8" s="96" t="s">
        <v>15</v>
      </c>
      <c r="BG8" s="96" t="s">
        <v>12</v>
      </c>
      <c r="BH8" s="96" t="s">
        <v>13</v>
      </c>
      <c r="BI8" s="96" t="s">
        <v>14</v>
      </c>
      <c r="BJ8" s="89" t="s">
        <v>10</v>
      </c>
      <c r="BK8" s="87" t="s">
        <v>15</v>
      </c>
      <c r="BL8" s="87" t="s">
        <v>12</v>
      </c>
      <c r="BM8" s="87" t="s">
        <v>13</v>
      </c>
      <c r="BN8" s="87" t="s">
        <v>14</v>
      </c>
      <c r="BO8" s="89" t="s">
        <v>10</v>
      </c>
      <c r="BP8" s="87" t="s">
        <v>19</v>
      </c>
      <c r="BQ8" s="87" t="s">
        <v>12</v>
      </c>
      <c r="BR8" s="87" t="s">
        <v>13</v>
      </c>
      <c r="BS8" s="86" t="s">
        <v>14</v>
      </c>
    </row>
    <row r="9" spans="2:72" x14ac:dyDescent="0.25">
      <c r="B9" s="5" t="s">
        <v>20</v>
      </c>
      <c r="C9" s="18" t="s">
        <v>21</v>
      </c>
      <c r="D9" s="200" t="s">
        <v>22</v>
      </c>
      <c r="E9" s="201"/>
      <c r="F9" s="202" t="s">
        <v>23</v>
      </c>
      <c r="G9" s="203"/>
      <c r="H9" s="5" t="s">
        <v>24</v>
      </c>
      <c r="I9" s="11" t="s">
        <v>25</v>
      </c>
      <c r="J9" s="19">
        <v>29</v>
      </c>
      <c r="K9" s="18">
        <v>30</v>
      </c>
      <c r="L9" s="18" t="s">
        <v>26</v>
      </c>
      <c r="M9" s="18" t="s">
        <v>27</v>
      </c>
      <c r="N9" s="18" t="s">
        <v>28</v>
      </c>
      <c r="O9" s="18" t="s">
        <v>29</v>
      </c>
      <c r="P9" s="18" t="s">
        <v>30</v>
      </c>
      <c r="Q9" s="18" t="s">
        <v>31</v>
      </c>
      <c r="R9" s="18" t="s">
        <v>32</v>
      </c>
      <c r="S9" s="18" t="s">
        <v>33</v>
      </c>
      <c r="T9" s="18" t="s">
        <v>34</v>
      </c>
      <c r="U9" s="18" t="s">
        <v>35</v>
      </c>
      <c r="V9" s="122" t="s">
        <v>36</v>
      </c>
      <c r="W9" s="122" t="s">
        <v>37</v>
      </c>
      <c r="X9" s="122" t="s">
        <v>38</v>
      </c>
      <c r="Y9" s="122" t="s">
        <v>39</v>
      </c>
      <c r="Z9" s="122" t="s">
        <v>40</v>
      </c>
      <c r="AA9" s="122" t="s">
        <v>41</v>
      </c>
      <c r="AB9" s="122" t="s">
        <v>42</v>
      </c>
      <c r="AC9" s="122" t="s">
        <v>43</v>
      </c>
      <c r="AD9" s="122" t="s">
        <v>44</v>
      </c>
      <c r="AE9" s="122" t="s">
        <v>45</v>
      </c>
      <c r="AF9" s="122" t="s">
        <v>46</v>
      </c>
      <c r="AG9" s="122" t="s">
        <v>47</v>
      </c>
      <c r="AH9" s="122" t="s">
        <v>48</v>
      </c>
      <c r="AI9" s="122" t="s">
        <v>49</v>
      </c>
      <c r="AJ9" s="122" t="s">
        <v>50</v>
      </c>
      <c r="AK9" s="122" t="s">
        <v>51</v>
      </c>
      <c r="AL9" s="122" t="s">
        <v>52</v>
      </c>
      <c r="AM9" s="122" t="s">
        <v>53</v>
      </c>
      <c r="AN9" s="122" t="s">
        <v>54</v>
      </c>
      <c r="AO9" s="122" t="s">
        <v>55</v>
      </c>
      <c r="AP9" s="122" t="s">
        <v>56</v>
      </c>
      <c r="AQ9" s="122" t="s">
        <v>57</v>
      </c>
      <c r="AR9" s="122" t="s">
        <v>58</v>
      </c>
      <c r="AS9" s="122" t="s">
        <v>59</v>
      </c>
      <c r="AT9" s="122" t="s">
        <v>60</v>
      </c>
      <c r="AU9" s="122" t="s">
        <v>61</v>
      </c>
      <c r="AV9" s="122" t="s">
        <v>62</v>
      </c>
      <c r="AW9" s="122" t="s">
        <v>63</v>
      </c>
      <c r="AX9" s="122" t="s">
        <v>64</v>
      </c>
      <c r="AY9" s="122" t="s">
        <v>65</v>
      </c>
      <c r="AZ9" s="122" t="s">
        <v>66</v>
      </c>
      <c r="BA9" s="122" t="s">
        <v>67</v>
      </c>
      <c r="BB9" s="122" t="s">
        <v>68</v>
      </c>
      <c r="BC9" s="122" t="s">
        <v>69</v>
      </c>
      <c r="BD9" s="122" t="s">
        <v>70</v>
      </c>
      <c r="BE9" s="97" t="s">
        <v>71</v>
      </c>
      <c r="BF9" s="97" t="s">
        <v>72</v>
      </c>
      <c r="BG9" s="97" t="s">
        <v>73</v>
      </c>
      <c r="BH9" s="97" t="s">
        <v>74</v>
      </c>
      <c r="BI9" s="97" t="s">
        <v>75</v>
      </c>
      <c r="BJ9" s="18" t="s">
        <v>76</v>
      </c>
      <c r="BK9" s="18" t="s">
        <v>77</v>
      </c>
      <c r="BL9" s="18" t="s">
        <v>78</v>
      </c>
      <c r="BM9" s="18" t="s">
        <v>79</v>
      </c>
      <c r="BN9" s="18" t="s">
        <v>80</v>
      </c>
      <c r="BO9" s="18" t="s">
        <v>81</v>
      </c>
      <c r="BP9" s="18" t="s">
        <v>82</v>
      </c>
      <c r="BQ9" s="18" t="s">
        <v>83</v>
      </c>
      <c r="BR9" s="98" t="s">
        <v>84</v>
      </c>
      <c r="BS9" s="99" t="s">
        <v>85</v>
      </c>
    </row>
    <row r="10" spans="2:72" ht="54" x14ac:dyDescent="0.25">
      <c r="B10" s="16" t="s">
        <v>86</v>
      </c>
      <c r="C10" s="16" t="s">
        <v>87</v>
      </c>
      <c r="D10" s="167" t="s">
        <v>88</v>
      </c>
      <c r="E10" s="164"/>
      <c r="F10" s="167" t="s">
        <v>88</v>
      </c>
      <c r="G10" s="164"/>
      <c r="H10" s="16" t="s">
        <v>88</v>
      </c>
      <c r="I10" s="16" t="s">
        <v>88</v>
      </c>
      <c r="J10" s="16"/>
      <c r="K10" s="86" t="s">
        <v>88</v>
      </c>
      <c r="L10" s="6">
        <f t="shared" ref="L10:AJ10" si="0">L11+L43+L55+L60+L76+L84</f>
        <v>2217864</v>
      </c>
      <c r="M10" s="6">
        <f t="shared" si="0"/>
        <v>2113355.4000000004</v>
      </c>
      <c r="N10" s="6">
        <f t="shared" si="0"/>
        <v>12837.3</v>
      </c>
      <c r="O10" s="6">
        <f t="shared" si="0"/>
        <v>10517.600000000002</v>
      </c>
      <c r="P10" s="6">
        <f t="shared" si="0"/>
        <v>431765.9</v>
      </c>
      <c r="Q10" s="6">
        <f t="shared" si="0"/>
        <v>414847</v>
      </c>
      <c r="R10" s="6">
        <f t="shared" si="0"/>
        <v>8824.6999999999989</v>
      </c>
      <c r="S10" s="6">
        <f t="shared" si="0"/>
        <v>8824.6999999999989</v>
      </c>
      <c r="T10" s="6">
        <f t="shared" si="0"/>
        <v>1764436.0999999999</v>
      </c>
      <c r="U10" s="6">
        <f t="shared" si="0"/>
        <v>1679166.0999999999</v>
      </c>
      <c r="V10" s="123">
        <f t="shared" si="0"/>
        <v>3292933.4000000004</v>
      </c>
      <c r="W10" s="123">
        <f t="shared" si="0"/>
        <v>28312.799999999999</v>
      </c>
      <c r="X10" s="123">
        <f t="shared" si="0"/>
        <v>473422.5</v>
      </c>
      <c r="Y10" s="123">
        <f t="shared" si="0"/>
        <v>5047.9000000000005</v>
      </c>
      <c r="Z10" s="123">
        <f>Z11+Z43+Z55+Z60+Z76+Z84+Z80</f>
        <v>2986150.1999999997</v>
      </c>
      <c r="AA10" s="123">
        <f t="shared" si="0"/>
        <v>2529824.5999999996</v>
      </c>
      <c r="AB10" s="123">
        <f t="shared" si="0"/>
        <v>37183.699999999997</v>
      </c>
      <c r="AC10" s="123">
        <f t="shared" si="0"/>
        <v>430339.9</v>
      </c>
      <c r="AD10" s="123">
        <f t="shared" si="0"/>
        <v>42</v>
      </c>
      <c r="AE10" s="123">
        <f t="shared" si="0"/>
        <v>2072629.4999999998</v>
      </c>
      <c r="AF10" s="123">
        <f t="shared" si="0"/>
        <v>2568152.9</v>
      </c>
      <c r="AG10" s="123">
        <f t="shared" si="0"/>
        <v>33778.799999999996</v>
      </c>
      <c r="AH10" s="123">
        <f t="shared" si="0"/>
        <v>430834.6</v>
      </c>
      <c r="AI10" s="123">
        <f t="shared" si="0"/>
        <v>0</v>
      </c>
      <c r="AJ10" s="123">
        <f t="shared" si="0"/>
        <v>2103539.5</v>
      </c>
      <c r="AK10" s="123">
        <f>AF10</f>
        <v>2568152.9</v>
      </c>
      <c r="AL10" s="123">
        <f t="shared" ref="AL10:AO15" si="1">AG10</f>
        <v>33778.799999999996</v>
      </c>
      <c r="AM10" s="123">
        <f t="shared" si="1"/>
        <v>430834.6</v>
      </c>
      <c r="AN10" s="123">
        <f t="shared" si="1"/>
        <v>0</v>
      </c>
      <c r="AO10" s="123">
        <f t="shared" si="1"/>
        <v>2103539.5</v>
      </c>
      <c r="AP10" s="123">
        <f t="shared" ref="AP10:AY10" si="2">AP11+AP43+AP55+AP60+AP76+AP84</f>
        <v>2008034.4000000001</v>
      </c>
      <c r="AQ10" s="123">
        <f t="shared" si="2"/>
        <v>1942808.6</v>
      </c>
      <c r="AR10" s="123">
        <f t="shared" si="2"/>
        <v>12837.3</v>
      </c>
      <c r="AS10" s="123">
        <f t="shared" si="2"/>
        <v>10517.600000000002</v>
      </c>
      <c r="AT10" s="123">
        <f t="shared" si="2"/>
        <v>419804.19999999995</v>
      </c>
      <c r="AU10" s="123">
        <f t="shared" si="2"/>
        <v>403259.1</v>
      </c>
      <c r="AV10" s="123">
        <f t="shared" si="2"/>
        <v>8824.6999999999989</v>
      </c>
      <c r="AW10" s="123">
        <f t="shared" si="2"/>
        <v>8824.6999999999989</v>
      </c>
      <c r="AX10" s="123">
        <f t="shared" si="2"/>
        <v>1566568.2</v>
      </c>
      <c r="AY10" s="123">
        <f t="shared" si="2"/>
        <v>1520207.2000000002</v>
      </c>
      <c r="AZ10" s="123">
        <f t="shared" ref="AZ10:BN10" si="3">AZ11+AZ43+AZ55+AZ60+AZ76+AZ84</f>
        <v>2418736.3000000003</v>
      </c>
      <c r="BA10" s="123">
        <f t="shared" si="3"/>
        <v>28278</v>
      </c>
      <c r="BB10" s="123">
        <f t="shared" si="3"/>
        <v>465909.3</v>
      </c>
      <c r="BC10" s="123">
        <f t="shared" si="3"/>
        <v>670.7</v>
      </c>
      <c r="BD10" s="123">
        <f t="shared" si="3"/>
        <v>1923878.3</v>
      </c>
      <c r="BE10" s="100">
        <f t="shared" si="3"/>
        <v>2250897.2000000002</v>
      </c>
      <c r="BF10" s="100">
        <f t="shared" si="3"/>
        <v>37183.100000000006</v>
      </c>
      <c r="BG10" s="100">
        <f t="shared" si="3"/>
        <v>426610</v>
      </c>
      <c r="BH10" s="100">
        <f t="shared" si="3"/>
        <v>42</v>
      </c>
      <c r="BI10" s="100">
        <f t="shared" si="3"/>
        <v>1782976.4</v>
      </c>
      <c r="BJ10" s="6">
        <f t="shared" si="3"/>
        <v>2558497.2999999998</v>
      </c>
      <c r="BK10" s="6">
        <f t="shared" si="3"/>
        <v>33778.799999999996</v>
      </c>
      <c r="BL10" s="6">
        <f t="shared" si="3"/>
        <v>427104.7</v>
      </c>
      <c r="BM10" s="6">
        <f t="shared" si="3"/>
        <v>0</v>
      </c>
      <c r="BN10" s="6">
        <f t="shared" si="3"/>
        <v>2097613.7999999998</v>
      </c>
      <c r="BO10" s="6">
        <f>BJ10</f>
        <v>2558497.2999999998</v>
      </c>
      <c r="BP10" s="6">
        <f>BK10</f>
        <v>33778.799999999996</v>
      </c>
      <c r="BQ10" s="6">
        <f t="shared" ref="BP10:BS14" si="4">BL10</f>
        <v>427104.7</v>
      </c>
      <c r="BR10" s="6">
        <f t="shared" si="4"/>
        <v>0</v>
      </c>
      <c r="BS10" s="6">
        <f t="shared" si="4"/>
        <v>2097613.7999999998</v>
      </c>
    </row>
    <row r="11" spans="2:72" ht="54" x14ac:dyDescent="0.25">
      <c r="B11" s="16" t="s">
        <v>89</v>
      </c>
      <c r="C11" s="16" t="s">
        <v>90</v>
      </c>
      <c r="D11" s="167" t="s">
        <v>88</v>
      </c>
      <c r="E11" s="164"/>
      <c r="F11" s="167" t="s">
        <v>88</v>
      </c>
      <c r="G11" s="164"/>
      <c r="H11" s="16" t="s">
        <v>88</v>
      </c>
      <c r="I11" s="16" t="s">
        <v>88</v>
      </c>
      <c r="J11" s="16"/>
      <c r="K11" s="86" t="s">
        <v>88</v>
      </c>
      <c r="L11" s="6">
        <f t="shared" ref="L11:BN11" si="5">L12</f>
        <v>1383290.3999999997</v>
      </c>
      <c r="M11" s="6">
        <f t="shared" si="5"/>
        <v>1305981.7000000002</v>
      </c>
      <c r="N11" s="6">
        <f t="shared" si="5"/>
        <v>9001</v>
      </c>
      <c r="O11" s="6">
        <f t="shared" si="5"/>
        <v>7992.2000000000007</v>
      </c>
      <c r="P11" s="6">
        <f t="shared" si="5"/>
        <v>61771.1</v>
      </c>
      <c r="Q11" s="6">
        <f t="shared" si="5"/>
        <v>60352.700000000004</v>
      </c>
      <c r="R11" s="6">
        <f t="shared" si="5"/>
        <v>8824.6999999999989</v>
      </c>
      <c r="S11" s="6">
        <f t="shared" si="5"/>
        <v>8824.6999999999989</v>
      </c>
      <c r="T11" s="6">
        <f t="shared" si="5"/>
        <v>1303693.5999999999</v>
      </c>
      <c r="U11" s="6">
        <f t="shared" si="5"/>
        <v>1228812.0999999999</v>
      </c>
      <c r="V11" s="123">
        <f t="shared" si="5"/>
        <v>2405503.3000000003</v>
      </c>
      <c r="W11" s="123">
        <f t="shared" si="5"/>
        <v>22042.2</v>
      </c>
      <c r="X11" s="123">
        <f t="shared" si="5"/>
        <v>85208.799999999988</v>
      </c>
      <c r="Y11" s="123">
        <f t="shared" si="5"/>
        <v>4732.9000000000005</v>
      </c>
      <c r="Z11" s="123">
        <f t="shared" si="5"/>
        <v>2293519.4</v>
      </c>
      <c r="AA11" s="123">
        <f t="shared" si="5"/>
        <v>1383305.2</v>
      </c>
      <c r="AB11" s="123">
        <f t="shared" si="5"/>
        <v>27653.899999999998</v>
      </c>
      <c r="AC11" s="123">
        <f t="shared" si="5"/>
        <v>38264.5</v>
      </c>
      <c r="AD11" s="123">
        <f t="shared" si="5"/>
        <v>42</v>
      </c>
      <c r="AE11" s="123">
        <f t="shared" si="5"/>
        <v>1317344.7999999998</v>
      </c>
      <c r="AF11" s="123">
        <f t="shared" si="5"/>
        <v>1011588.1</v>
      </c>
      <c r="AG11" s="123">
        <f t="shared" si="5"/>
        <v>23568.6</v>
      </c>
      <c r="AH11" s="123">
        <f t="shared" si="5"/>
        <v>35282.1</v>
      </c>
      <c r="AI11" s="123">
        <f t="shared" si="5"/>
        <v>0</v>
      </c>
      <c r="AJ11" s="123">
        <f t="shared" si="5"/>
        <v>952737.4</v>
      </c>
      <c r="AK11" s="123">
        <f t="shared" ref="AK11:AK14" si="6">AF11</f>
        <v>1011588.1</v>
      </c>
      <c r="AL11" s="123">
        <f t="shared" si="1"/>
        <v>23568.6</v>
      </c>
      <c r="AM11" s="123">
        <f t="shared" si="1"/>
        <v>35282.1</v>
      </c>
      <c r="AN11" s="123">
        <f t="shared" si="1"/>
        <v>0</v>
      </c>
      <c r="AO11" s="123">
        <f t="shared" si="1"/>
        <v>952737.4</v>
      </c>
      <c r="AP11" s="123">
        <f t="shared" si="5"/>
        <v>1182892.1000000001</v>
      </c>
      <c r="AQ11" s="123">
        <f t="shared" si="5"/>
        <v>1144057</v>
      </c>
      <c r="AR11" s="123">
        <f t="shared" si="5"/>
        <v>9001</v>
      </c>
      <c r="AS11" s="123">
        <f t="shared" si="5"/>
        <v>7992.2000000000007</v>
      </c>
      <c r="AT11" s="123">
        <f t="shared" si="5"/>
        <v>53586.799999999996</v>
      </c>
      <c r="AU11" s="123">
        <f t="shared" si="5"/>
        <v>52391.5</v>
      </c>
      <c r="AV11" s="123">
        <f t="shared" si="5"/>
        <v>8824.6999999999989</v>
      </c>
      <c r="AW11" s="123">
        <f t="shared" si="5"/>
        <v>8824.6999999999989</v>
      </c>
      <c r="AX11" s="123">
        <f t="shared" si="5"/>
        <v>1111479.5999999999</v>
      </c>
      <c r="AY11" s="123">
        <f t="shared" si="5"/>
        <v>1074848.6000000001</v>
      </c>
      <c r="AZ11" s="123">
        <f t="shared" si="5"/>
        <v>1545639.3000000003</v>
      </c>
      <c r="BA11" s="123">
        <f t="shared" si="5"/>
        <v>22007.4</v>
      </c>
      <c r="BB11" s="123">
        <f t="shared" si="5"/>
        <v>82736.7</v>
      </c>
      <c r="BC11" s="123">
        <f t="shared" si="5"/>
        <v>355.7</v>
      </c>
      <c r="BD11" s="123">
        <f t="shared" si="5"/>
        <v>1440539.5</v>
      </c>
      <c r="BE11" s="100">
        <f t="shared" si="5"/>
        <v>1099037.1000000001</v>
      </c>
      <c r="BF11" s="100">
        <f t="shared" si="5"/>
        <v>27653.3</v>
      </c>
      <c r="BG11" s="100">
        <f t="shared" si="5"/>
        <v>37952.1</v>
      </c>
      <c r="BH11" s="100">
        <f t="shared" si="5"/>
        <v>42</v>
      </c>
      <c r="BI11" s="100">
        <f t="shared" si="5"/>
        <v>1029304</v>
      </c>
      <c r="BJ11" s="6">
        <f t="shared" si="5"/>
        <v>1006962.3</v>
      </c>
      <c r="BK11" s="6">
        <f t="shared" si="5"/>
        <v>23568.6</v>
      </c>
      <c r="BL11" s="6">
        <f t="shared" si="5"/>
        <v>34969.699999999997</v>
      </c>
      <c r="BM11" s="6">
        <f t="shared" si="5"/>
        <v>0</v>
      </c>
      <c r="BN11" s="6">
        <f t="shared" si="5"/>
        <v>948424</v>
      </c>
      <c r="BO11" s="6">
        <f t="shared" ref="BO11:BO14" si="7">BJ11</f>
        <v>1006962.3</v>
      </c>
      <c r="BP11" s="6">
        <f t="shared" si="4"/>
        <v>23568.6</v>
      </c>
      <c r="BQ11" s="6">
        <f t="shared" si="4"/>
        <v>34969.699999999997</v>
      </c>
      <c r="BR11" s="6">
        <f t="shared" si="4"/>
        <v>0</v>
      </c>
      <c r="BS11" s="6">
        <f t="shared" si="4"/>
        <v>948424</v>
      </c>
    </row>
    <row r="12" spans="2:72" ht="54" x14ac:dyDescent="0.25">
      <c r="B12" s="16" t="s">
        <v>91</v>
      </c>
      <c r="C12" s="16" t="s">
        <v>92</v>
      </c>
      <c r="D12" s="167" t="s">
        <v>88</v>
      </c>
      <c r="E12" s="164"/>
      <c r="F12" s="167" t="s">
        <v>88</v>
      </c>
      <c r="G12" s="164"/>
      <c r="H12" s="16" t="s">
        <v>88</v>
      </c>
      <c r="I12" s="16" t="s">
        <v>88</v>
      </c>
      <c r="J12" s="16"/>
      <c r="K12" s="86" t="s">
        <v>88</v>
      </c>
      <c r="L12" s="7">
        <f t="shared" ref="L12:AJ12" si="8">SUM(L13:L42)</f>
        <v>1383290.3999999997</v>
      </c>
      <c r="M12" s="7">
        <f t="shared" si="8"/>
        <v>1305981.7000000002</v>
      </c>
      <c r="N12" s="7">
        <f t="shared" si="8"/>
        <v>9001</v>
      </c>
      <c r="O12" s="7">
        <f t="shared" si="8"/>
        <v>7992.2000000000007</v>
      </c>
      <c r="P12" s="7">
        <f t="shared" si="8"/>
        <v>61771.1</v>
      </c>
      <c r="Q12" s="7">
        <f t="shared" si="8"/>
        <v>60352.700000000004</v>
      </c>
      <c r="R12" s="7">
        <f t="shared" si="8"/>
        <v>8824.6999999999989</v>
      </c>
      <c r="S12" s="7">
        <f t="shared" si="8"/>
        <v>8824.6999999999989</v>
      </c>
      <c r="T12" s="7">
        <f t="shared" si="8"/>
        <v>1303693.5999999999</v>
      </c>
      <c r="U12" s="7">
        <f t="shared" si="8"/>
        <v>1228812.0999999999</v>
      </c>
      <c r="V12" s="124">
        <f t="shared" si="8"/>
        <v>2405503.3000000003</v>
      </c>
      <c r="W12" s="124">
        <f t="shared" si="8"/>
        <v>22042.2</v>
      </c>
      <c r="X12" s="124">
        <f t="shared" si="8"/>
        <v>85208.799999999988</v>
      </c>
      <c r="Y12" s="124">
        <f t="shared" si="8"/>
        <v>4732.9000000000005</v>
      </c>
      <c r="Z12" s="124">
        <f t="shared" si="8"/>
        <v>2293519.4</v>
      </c>
      <c r="AA12" s="124">
        <f t="shared" si="8"/>
        <v>1383305.2</v>
      </c>
      <c r="AB12" s="124">
        <f t="shared" si="8"/>
        <v>27653.899999999998</v>
      </c>
      <c r="AC12" s="124">
        <f t="shared" si="8"/>
        <v>38264.5</v>
      </c>
      <c r="AD12" s="124">
        <f t="shared" si="8"/>
        <v>42</v>
      </c>
      <c r="AE12" s="124">
        <f t="shared" si="8"/>
        <v>1317344.7999999998</v>
      </c>
      <c r="AF12" s="124">
        <f t="shared" si="8"/>
        <v>1011588.1</v>
      </c>
      <c r="AG12" s="124">
        <f t="shared" si="8"/>
        <v>23568.6</v>
      </c>
      <c r="AH12" s="124">
        <f t="shared" si="8"/>
        <v>35282.1</v>
      </c>
      <c r="AI12" s="124">
        <f t="shared" si="8"/>
        <v>0</v>
      </c>
      <c r="AJ12" s="124">
        <f t="shared" si="8"/>
        <v>952737.4</v>
      </c>
      <c r="AK12" s="123">
        <f t="shared" si="6"/>
        <v>1011588.1</v>
      </c>
      <c r="AL12" s="123">
        <f t="shared" si="1"/>
        <v>23568.6</v>
      </c>
      <c r="AM12" s="123">
        <f t="shared" si="1"/>
        <v>35282.1</v>
      </c>
      <c r="AN12" s="123">
        <f t="shared" si="1"/>
        <v>0</v>
      </c>
      <c r="AO12" s="123">
        <f t="shared" si="1"/>
        <v>952737.4</v>
      </c>
      <c r="AP12" s="124">
        <f t="shared" ref="AP12:AY12" si="9">SUM(AP13:AP42)</f>
        <v>1182892.1000000001</v>
      </c>
      <c r="AQ12" s="124">
        <f t="shared" si="9"/>
        <v>1144057</v>
      </c>
      <c r="AR12" s="124">
        <f t="shared" si="9"/>
        <v>9001</v>
      </c>
      <c r="AS12" s="124">
        <f t="shared" si="9"/>
        <v>7992.2000000000007</v>
      </c>
      <c r="AT12" s="124">
        <f t="shared" si="9"/>
        <v>53586.799999999996</v>
      </c>
      <c r="AU12" s="124">
        <f t="shared" si="9"/>
        <v>52391.5</v>
      </c>
      <c r="AV12" s="124">
        <f t="shared" si="9"/>
        <v>8824.6999999999989</v>
      </c>
      <c r="AW12" s="124">
        <f t="shared" si="9"/>
        <v>8824.6999999999989</v>
      </c>
      <c r="AX12" s="124">
        <f t="shared" si="9"/>
        <v>1111479.5999999999</v>
      </c>
      <c r="AY12" s="124">
        <f t="shared" si="9"/>
        <v>1074848.6000000001</v>
      </c>
      <c r="AZ12" s="124">
        <f t="shared" ref="AZ12:BN12" si="10">SUM(AZ13:AZ42)</f>
        <v>1545639.3000000003</v>
      </c>
      <c r="BA12" s="124">
        <f t="shared" si="10"/>
        <v>22007.4</v>
      </c>
      <c r="BB12" s="124">
        <f>SUM(BB13:BB42)</f>
        <v>82736.7</v>
      </c>
      <c r="BC12" s="124">
        <f t="shared" si="10"/>
        <v>355.7</v>
      </c>
      <c r="BD12" s="124">
        <f t="shared" si="10"/>
        <v>1440539.5</v>
      </c>
      <c r="BE12" s="101">
        <f t="shared" si="10"/>
        <v>1099037.1000000001</v>
      </c>
      <c r="BF12" s="101">
        <f t="shared" si="10"/>
        <v>27653.3</v>
      </c>
      <c r="BG12" s="101">
        <f t="shared" si="10"/>
        <v>37952.1</v>
      </c>
      <c r="BH12" s="101">
        <f t="shared" si="10"/>
        <v>42</v>
      </c>
      <c r="BI12" s="101">
        <f t="shared" si="10"/>
        <v>1029304</v>
      </c>
      <c r="BJ12" s="7">
        <f t="shared" si="10"/>
        <v>1006962.3</v>
      </c>
      <c r="BK12" s="7">
        <f t="shared" si="10"/>
        <v>23568.6</v>
      </c>
      <c r="BL12" s="7">
        <f t="shared" si="10"/>
        <v>34969.699999999997</v>
      </c>
      <c r="BM12" s="7">
        <f t="shared" si="10"/>
        <v>0</v>
      </c>
      <c r="BN12" s="7">
        <f t="shared" si="10"/>
        <v>948424</v>
      </c>
      <c r="BO12" s="6">
        <f t="shared" si="7"/>
        <v>1006962.3</v>
      </c>
      <c r="BP12" s="6">
        <f t="shared" si="4"/>
        <v>23568.6</v>
      </c>
      <c r="BQ12" s="6">
        <f t="shared" si="4"/>
        <v>34969.699999999997</v>
      </c>
      <c r="BR12" s="6">
        <f t="shared" si="4"/>
        <v>0</v>
      </c>
      <c r="BS12" s="6">
        <f t="shared" si="4"/>
        <v>948424</v>
      </c>
    </row>
    <row r="13" spans="2:72" s="8" customFormat="1" ht="84.75" customHeight="1" x14ac:dyDescent="0.25">
      <c r="B13" s="16" t="s">
        <v>119</v>
      </c>
      <c r="C13" s="16" t="s">
        <v>168</v>
      </c>
      <c r="D13" s="163" t="s">
        <v>245</v>
      </c>
      <c r="E13" s="164"/>
      <c r="F13" s="165"/>
      <c r="G13" s="166"/>
      <c r="H13" s="26" t="s">
        <v>220</v>
      </c>
      <c r="I13" s="48" t="s">
        <v>221</v>
      </c>
      <c r="J13" s="27" t="s">
        <v>223</v>
      </c>
      <c r="K13" s="90" t="s">
        <v>243</v>
      </c>
      <c r="L13" s="43">
        <f>N13+P13+R13+T13</f>
        <v>400</v>
      </c>
      <c r="M13" s="43">
        <f>O13+Q13+S13+U13</f>
        <v>400</v>
      </c>
      <c r="N13" s="26"/>
      <c r="O13" s="26"/>
      <c r="P13" s="26"/>
      <c r="Q13" s="26"/>
      <c r="R13" s="26"/>
      <c r="S13" s="26"/>
      <c r="T13" s="29">
        <v>400</v>
      </c>
      <c r="U13" s="29">
        <v>400</v>
      </c>
      <c r="V13" s="125">
        <f>W13+X13+Y13+Z13</f>
        <v>2243.4</v>
      </c>
      <c r="W13" s="45"/>
      <c r="X13" s="45"/>
      <c r="Y13" s="45">
        <v>1555.3</v>
      </c>
      <c r="Z13" s="125">
        <v>688.1</v>
      </c>
      <c r="AA13" s="125">
        <f>AB13+AC13+AD13+AE13</f>
        <v>2000</v>
      </c>
      <c r="AB13" s="45"/>
      <c r="AC13" s="45"/>
      <c r="AD13" s="45"/>
      <c r="AE13" s="125">
        <v>2000</v>
      </c>
      <c r="AF13" s="125">
        <f>AG13+AH13+AI13+AJ13</f>
        <v>2000</v>
      </c>
      <c r="AG13" s="126"/>
      <c r="AH13" s="126"/>
      <c r="AI13" s="126"/>
      <c r="AJ13" s="127">
        <v>2000</v>
      </c>
      <c r="AK13" s="123">
        <f t="shared" si="6"/>
        <v>2000</v>
      </c>
      <c r="AL13" s="123">
        <f t="shared" si="1"/>
        <v>0</v>
      </c>
      <c r="AM13" s="123">
        <f t="shared" si="1"/>
        <v>0</v>
      </c>
      <c r="AN13" s="123">
        <f t="shared" si="1"/>
        <v>0</v>
      </c>
      <c r="AO13" s="123">
        <f t="shared" si="1"/>
        <v>2000</v>
      </c>
      <c r="AP13" s="127">
        <f>AR13+AT13+AV13+AX13</f>
        <v>400</v>
      </c>
      <c r="AQ13" s="127">
        <f>AS13+AU13+AW13+AY13</f>
        <v>400</v>
      </c>
      <c r="AR13" s="45"/>
      <c r="AS13" s="45"/>
      <c r="AT13" s="45"/>
      <c r="AU13" s="45"/>
      <c r="AV13" s="45"/>
      <c r="AW13" s="45"/>
      <c r="AX13" s="125">
        <v>400</v>
      </c>
      <c r="AY13" s="125">
        <v>400</v>
      </c>
      <c r="AZ13" s="127">
        <f>BA13+BB13+BC13+BD13</f>
        <v>688.1</v>
      </c>
      <c r="BA13" s="126"/>
      <c r="BB13" s="126"/>
      <c r="BC13" s="126"/>
      <c r="BD13" s="127">
        <v>688.1</v>
      </c>
      <c r="BE13" s="100">
        <f>BF13+BG13+BH13+BI13</f>
        <v>2000</v>
      </c>
      <c r="BF13" s="102"/>
      <c r="BG13" s="102"/>
      <c r="BH13" s="102"/>
      <c r="BI13" s="100">
        <v>2000</v>
      </c>
      <c r="BJ13" s="43">
        <f>BK13+BL13+BM13+BN13</f>
        <v>2000</v>
      </c>
      <c r="BK13" s="38"/>
      <c r="BL13" s="38"/>
      <c r="BM13" s="38"/>
      <c r="BN13" s="43">
        <v>2000</v>
      </c>
      <c r="BO13" s="6">
        <f t="shared" si="7"/>
        <v>2000</v>
      </c>
      <c r="BP13" s="6">
        <f t="shared" si="4"/>
        <v>0</v>
      </c>
      <c r="BQ13" s="6">
        <f t="shared" si="4"/>
        <v>0</v>
      </c>
      <c r="BR13" s="6">
        <f t="shared" si="4"/>
        <v>0</v>
      </c>
      <c r="BS13" s="6">
        <f t="shared" si="4"/>
        <v>2000</v>
      </c>
    </row>
    <row r="14" spans="2:72" s="8" customFormat="1" ht="141.75" customHeight="1" x14ac:dyDescent="0.25">
      <c r="B14" s="16" t="s">
        <v>120</v>
      </c>
      <c r="C14" s="16" t="s">
        <v>169</v>
      </c>
      <c r="D14" s="167" t="s">
        <v>246</v>
      </c>
      <c r="E14" s="164"/>
      <c r="F14" s="165"/>
      <c r="G14" s="166"/>
      <c r="H14" s="50" t="s">
        <v>354</v>
      </c>
      <c r="I14" s="83" t="s">
        <v>379</v>
      </c>
      <c r="J14" s="27" t="s">
        <v>224</v>
      </c>
      <c r="K14" s="90" t="s">
        <v>244</v>
      </c>
      <c r="L14" s="43">
        <f>N14+P14+R14+T14</f>
        <v>18767.3</v>
      </c>
      <c r="M14" s="43">
        <f t="shared" ref="M14:M33" si="11">O14+Q14+S14+U14</f>
        <v>18755.399999999998</v>
      </c>
      <c r="N14" s="26"/>
      <c r="O14" s="26"/>
      <c r="P14" s="26">
        <v>182.7</v>
      </c>
      <c r="Q14" s="26">
        <v>170.8</v>
      </c>
      <c r="R14" s="26"/>
      <c r="S14" s="26"/>
      <c r="T14" s="29">
        <v>18584.599999999999</v>
      </c>
      <c r="U14" s="29">
        <v>18584.599999999999</v>
      </c>
      <c r="V14" s="125">
        <f>W14+X14+Y14+Z14</f>
        <v>24271.600000000002</v>
      </c>
      <c r="W14" s="45"/>
      <c r="X14" s="45">
        <v>11.9</v>
      </c>
      <c r="Y14" s="45"/>
      <c r="Z14" s="125">
        <v>24259.7</v>
      </c>
      <c r="AA14" s="125">
        <f t="shared" ref="AA14:AA33" si="12">AB14+AC14+AD14+AE14</f>
        <v>25544.2</v>
      </c>
      <c r="AB14" s="45"/>
      <c r="AC14" s="45"/>
      <c r="AD14" s="45"/>
      <c r="AE14" s="125">
        <v>25544.2</v>
      </c>
      <c r="AF14" s="125">
        <f t="shared" ref="AF14:AF33" si="13">AG14+AH14+AI14+AJ14</f>
        <v>25544.2</v>
      </c>
      <c r="AG14" s="126"/>
      <c r="AH14" s="126"/>
      <c r="AI14" s="126"/>
      <c r="AJ14" s="127">
        <v>25544.2</v>
      </c>
      <c r="AK14" s="123">
        <f t="shared" si="6"/>
        <v>25544.2</v>
      </c>
      <c r="AL14" s="123">
        <f t="shared" si="1"/>
        <v>0</v>
      </c>
      <c r="AM14" s="123">
        <f t="shared" si="1"/>
        <v>0</v>
      </c>
      <c r="AN14" s="123">
        <f t="shared" si="1"/>
        <v>0</v>
      </c>
      <c r="AO14" s="123">
        <f t="shared" si="1"/>
        <v>25544.2</v>
      </c>
      <c r="AP14" s="127">
        <f>AR14+AT14+AV14+AX14</f>
        <v>18767.3</v>
      </c>
      <c r="AQ14" s="127">
        <f t="shared" ref="AQ14:AQ15" si="14">AS14+AU14+AW14+AY14</f>
        <v>18755.399999999998</v>
      </c>
      <c r="AR14" s="45"/>
      <c r="AS14" s="45"/>
      <c r="AT14" s="45">
        <v>182.7</v>
      </c>
      <c r="AU14" s="45">
        <v>170.8</v>
      </c>
      <c r="AV14" s="45"/>
      <c r="AW14" s="45"/>
      <c r="AX14" s="125">
        <v>18584.599999999999</v>
      </c>
      <c r="AY14" s="125">
        <v>18584.599999999999</v>
      </c>
      <c r="AZ14" s="127">
        <f t="shared" ref="AZ14:AZ33" si="15">BA14+BB14+BC14+BD14</f>
        <v>24271.600000000002</v>
      </c>
      <c r="BA14" s="126"/>
      <c r="BB14" s="126">
        <v>11.9</v>
      </c>
      <c r="BC14" s="126"/>
      <c r="BD14" s="127">
        <v>24259.7</v>
      </c>
      <c r="BE14" s="100">
        <f t="shared" ref="BE14:BE33" si="16">BF14+BG14+BH14+BI14</f>
        <v>25544.2</v>
      </c>
      <c r="BF14" s="102"/>
      <c r="BG14" s="102"/>
      <c r="BH14" s="102"/>
      <c r="BI14" s="100">
        <v>25544.2</v>
      </c>
      <c r="BJ14" s="43">
        <f t="shared" ref="BJ14:BJ33" si="17">BK14+BL14+BM14+BN14</f>
        <v>25544.2</v>
      </c>
      <c r="BK14" s="38"/>
      <c r="BL14" s="38"/>
      <c r="BM14" s="38"/>
      <c r="BN14" s="43">
        <v>25544.2</v>
      </c>
      <c r="BO14" s="6">
        <f t="shared" si="7"/>
        <v>25544.2</v>
      </c>
      <c r="BP14" s="6">
        <f t="shared" si="4"/>
        <v>0</v>
      </c>
      <c r="BQ14" s="6">
        <f t="shared" si="4"/>
        <v>0</v>
      </c>
      <c r="BR14" s="6">
        <f t="shared" si="4"/>
        <v>0</v>
      </c>
      <c r="BS14" s="6">
        <f t="shared" si="4"/>
        <v>25544.2</v>
      </c>
    </row>
    <row r="15" spans="2:72" s="8" customFormat="1" ht="409.5" customHeight="1" x14ac:dyDescent="0.25">
      <c r="B15" s="236" t="s">
        <v>121</v>
      </c>
      <c r="C15" s="223" t="s">
        <v>170</v>
      </c>
      <c r="D15" s="155" t="s">
        <v>280</v>
      </c>
      <c r="E15" s="156"/>
      <c r="F15" s="22"/>
      <c r="G15" s="68"/>
      <c r="H15" s="239" t="s">
        <v>247</v>
      </c>
      <c r="I15" s="236" t="s">
        <v>370</v>
      </c>
      <c r="J15" s="149" t="s">
        <v>225</v>
      </c>
      <c r="K15" s="242" t="s">
        <v>338</v>
      </c>
      <c r="L15" s="168">
        <f t="shared" ref="L15:M33" si="18">N15+P15+R15+T15</f>
        <v>58120.7</v>
      </c>
      <c r="M15" s="168">
        <f t="shared" si="11"/>
        <v>50540</v>
      </c>
      <c r="N15" s="149">
        <v>113.5</v>
      </c>
      <c r="O15" s="149">
        <v>113.5</v>
      </c>
      <c r="P15" s="168">
        <v>988.6</v>
      </c>
      <c r="Q15" s="168">
        <v>647.6</v>
      </c>
      <c r="R15" s="149"/>
      <c r="S15" s="149"/>
      <c r="T15" s="168">
        <v>57018.6</v>
      </c>
      <c r="U15" s="168">
        <v>49778.9</v>
      </c>
      <c r="V15" s="151">
        <f t="shared" ref="V15:V33" si="19">W15+X15+Y15+Z15</f>
        <v>31643</v>
      </c>
      <c r="W15" s="153">
        <v>0</v>
      </c>
      <c r="X15" s="151">
        <v>1382.4</v>
      </c>
      <c r="Y15" s="153"/>
      <c r="Z15" s="151">
        <v>30260.6</v>
      </c>
      <c r="AA15" s="151">
        <f t="shared" si="12"/>
        <v>16339.9</v>
      </c>
      <c r="AB15" s="153"/>
      <c r="AC15" s="232">
        <v>1382.4</v>
      </c>
      <c r="AD15" s="153"/>
      <c r="AE15" s="151">
        <v>14957.5</v>
      </c>
      <c r="AF15" s="151">
        <f t="shared" si="13"/>
        <v>11037</v>
      </c>
      <c r="AG15" s="153"/>
      <c r="AH15" s="151">
        <v>1382.4</v>
      </c>
      <c r="AI15" s="153"/>
      <c r="AJ15" s="151">
        <v>9654.6</v>
      </c>
      <c r="AK15" s="151">
        <f>AF15</f>
        <v>11037</v>
      </c>
      <c r="AL15" s="151">
        <f t="shared" si="1"/>
        <v>0</v>
      </c>
      <c r="AM15" s="151">
        <f t="shared" si="1"/>
        <v>1382.4</v>
      </c>
      <c r="AN15" s="151">
        <f t="shared" si="1"/>
        <v>0</v>
      </c>
      <c r="AO15" s="151">
        <f t="shared" si="1"/>
        <v>9654.6</v>
      </c>
      <c r="AP15" s="151">
        <f t="shared" ref="AP15" si="20">AR15+AT15+AV15+AX15</f>
        <v>58120.7</v>
      </c>
      <c r="AQ15" s="151">
        <f t="shared" si="14"/>
        <v>50540</v>
      </c>
      <c r="AR15" s="153">
        <v>113.5</v>
      </c>
      <c r="AS15" s="153">
        <v>113.5</v>
      </c>
      <c r="AT15" s="151">
        <v>988.6</v>
      </c>
      <c r="AU15" s="151">
        <v>647.6</v>
      </c>
      <c r="AV15" s="153"/>
      <c r="AW15" s="153"/>
      <c r="AX15" s="151">
        <v>57018.6</v>
      </c>
      <c r="AY15" s="151">
        <v>49778.9</v>
      </c>
      <c r="AZ15" s="151">
        <f t="shared" si="15"/>
        <v>17628.3</v>
      </c>
      <c r="BA15" s="153"/>
      <c r="BB15" s="151">
        <v>1382.4</v>
      </c>
      <c r="BC15" s="153"/>
      <c r="BD15" s="151">
        <v>16245.9</v>
      </c>
      <c r="BE15" s="174">
        <f t="shared" si="16"/>
        <v>16339.9</v>
      </c>
      <c r="BF15" s="177"/>
      <c r="BG15" s="174">
        <v>1382.4</v>
      </c>
      <c r="BH15" s="177"/>
      <c r="BI15" s="174">
        <v>14957.5</v>
      </c>
      <c r="BJ15" s="168">
        <f t="shared" si="17"/>
        <v>11037</v>
      </c>
      <c r="BK15" s="149"/>
      <c r="BL15" s="168">
        <v>1382.4</v>
      </c>
      <c r="BM15" s="149"/>
      <c r="BN15" s="168">
        <v>9654.6</v>
      </c>
      <c r="BO15" s="168">
        <f>BJ15</f>
        <v>11037</v>
      </c>
      <c r="BP15" s="149">
        <f>BK15</f>
        <v>0</v>
      </c>
      <c r="BQ15" s="29">
        <f>BL15</f>
        <v>1382.4</v>
      </c>
      <c r="BR15" s="149">
        <f>BM15</f>
        <v>0</v>
      </c>
      <c r="BS15" s="170">
        <f>BN15</f>
        <v>9654.6</v>
      </c>
    </row>
    <row r="16" spans="2:72" s="8" customFormat="1" ht="65.25" customHeight="1" x14ac:dyDescent="0.25">
      <c r="B16" s="237"/>
      <c r="C16" s="218"/>
      <c r="D16" s="157"/>
      <c r="E16" s="158"/>
      <c r="F16" s="54"/>
      <c r="G16" s="52"/>
      <c r="H16" s="240"/>
      <c r="I16" s="237"/>
      <c r="J16" s="180"/>
      <c r="K16" s="243"/>
      <c r="L16" s="173"/>
      <c r="M16" s="173"/>
      <c r="N16" s="180"/>
      <c r="O16" s="180"/>
      <c r="P16" s="173"/>
      <c r="Q16" s="173"/>
      <c r="R16" s="180"/>
      <c r="S16" s="180"/>
      <c r="T16" s="173"/>
      <c r="U16" s="173"/>
      <c r="V16" s="161"/>
      <c r="W16" s="162"/>
      <c r="X16" s="161"/>
      <c r="Y16" s="162"/>
      <c r="Z16" s="161"/>
      <c r="AA16" s="161"/>
      <c r="AB16" s="162"/>
      <c r="AC16" s="161"/>
      <c r="AD16" s="162"/>
      <c r="AE16" s="161"/>
      <c r="AF16" s="161"/>
      <c r="AG16" s="162"/>
      <c r="AH16" s="161"/>
      <c r="AI16" s="162"/>
      <c r="AJ16" s="161"/>
      <c r="AK16" s="161"/>
      <c r="AL16" s="161"/>
      <c r="AM16" s="161"/>
      <c r="AN16" s="161"/>
      <c r="AO16" s="161"/>
      <c r="AP16" s="161"/>
      <c r="AQ16" s="161"/>
      <c r="AR16" s="162"/>
      <c r="AS16" s="162"/>
      <c r="AT16" s="161"/>
      <c r="AU16" s="161"/>
      <c r="AV16" s="162"/>
      <c r="AW16" s="162"/>
      <c r="AX16" s="161"/>
      <c r="AY16" s="161"/>
      <c r="AZ16" s="161"/>
      <c r="BA16" s="162"/>
      <c r="BB16" s="161"/>
      <c r="BC16" s="162"/>
      <c r="BD16" s="161"/>
      <c r="BE16" s="175"/>
      <c r="BF16" s="178"/>
      <c r="BG16" s="175"/>
      <c r="BH16" s="178"/>
      <c r="BI16" s="175"/>
      <c r="BJ16" s="173"/>
      <c r="BK16" s="180"/>
      <c r="BL16" s="173"/>
      <c r="BM16" s="180"/>
      <c r="BN16" s="173"/>
      <c r="BO16" s="173"/>
      <c r="BP16" s="180"/>
      <c r="BQ16" s="75"/>
      <c r="BR16" s="180"/>
      <c r="BS16" s="171"/>
    </row>
    <row r="17" spans="2:71" s="8" customFormat="1" ht="43.5" hidden="1" customHeight="1" x14ac:dyDescent="0.25">
      <c r="B17" s="238"/>
      <c r="C17" s="249"/>
      <c r="D17" s="159"/>
      <c r="E17" s="160"/>
      <c r="F17" s="53"/>
      <c r="G17" s="51"/>
      <c r="H17" s="241"/>
      <c r="I17" s="238"/>
      <c r="J17" s="150"/>
      <c r="K17" s="244"/>
      <c r="L17" s="169"/>
      <c r="M17" s="169"/>
      <c r="N17" s="150"/>
      <c r="O17" s="150"/>
      <c r="P17" s="169"/>
      <c r="Q17" s="169"/>
      <c r="R17" s="150"/>
      <c r="S17" s="150"/>
      <c r="T17" s="169"/>
      <c r="U17" s="169"/>
      <c r="V17" s="152"/>
      <c r="W17" s="154"/>
      <c r="X17" s="152"/>
      <c r="Y17" s="154"/>
      <c r="Z17" s="152"/>
      <c r="AA17" s="152"/>
      <c r="AB17" s="154"/>
      <c r="AC17" s="152"/>
      <c r="AD17" s="154"/>
      <c r="AE17" s="152"/>
      <c r="AF17" s="152"/>
      <c r="AG17" s="154"/>
      <c r="AH17" s="152"/>
      <c r="AI17" s="154"/>
      <c r="AJ17" s="152"/>
      <c r="AK17" s="152"/>
      <c r="AL17" s="152"/>
      <c r="AM17" s="152"/>
      <c r="AN17" s="152"/>
      <c r="AO17" s="152"/>
      <c r="AP17" s="152"/>
      <c r="AQ17" s="152"/>
      <c r="AR17" s="154"/>
      <c r="AS17" s="154"/>
      <c r="AT17" s="152"/>
      <c r="AU17" s="152"/>
      <c r="AV17" s="154"/>
      <c r="AW17" s="154"/>
      <c r="AX17" s="152"/>
      <c r="AY17" s="152"/>
      <c r="AZ17" s="152"/>
      <c r="BA17" s="154"/>
      <c r="BB17" s="152"/>
      <c r="BC17" s="154"/>
      <c r="BD17" s="152"/>
      <c r="BE17" s="176"/>
      <c r="BF17" s="179"/>
      <c r="BG17" s="176"/>
      <c r="BH17" s="179"/>
      <c r="BI17" s="176"/>
      <c r="BJ17" s="169"/>
      <c r="BK17" s="150"/>
      <c r="BL17" s="169"/>
      <c r="BM17" s="150"/>
      <c r="BN17" s="169"/>
      <c r="BO17" s="169"/>
      <c r="BP17" s="150"/>
      <c r="BQ17" s="47"/>
      <c r="BR17" s="150"/>
      <c r="BS17" s="172"/>
    </row>
    <row r="18" spans="2:71" s="8" customFormat="1" ht="102.75" customHeight="1" x14ac:dyDescent="0.25">
      <c r="B18" s="73" t="s">
        <v>336</v>
      </c>
      <c r="C18" s="74">
        <v>1018</v>
      </c>
      <c r="D18" s="247" t="s">
        <v>337</v>
      </c>
      <c r="E18" s="248"/>
      <c r="F18" s="245"/>
      <c r="G18" s="246"/>
      <c r="H18" s="45"/>
      <c r="I18" s="73" t="s">
        <v>262</v>
      </c>
      <c r="J18" s="71" t="s">
        <v>229</v>
      </c>
      <c r="K18" s="88" t="s">
        <v>243</v>
      </c>
      <c r="L18" s="43">
        <f t="shared" si="18"/>
        <v>832.3</v>
      </c>
      <c r="M18" s="43">
        <f t="shared" si="18"/>
        <v>832.3</v>
      </c>
      <c r="N18" s="26"/>
      <c r="O18" s="26"/>
      <c r="P18" s="29"/>
      <c r="Q18" s="29"/>
      <c r="R18" s="26"/>
      <c r="S18" s="26"/>
      <c r="T18" s="29">
        <v>832.3</v>
      </c>
      <c r="U18" s="29">
        <v>832.3</v>
      </c>
      <c r="V18" s="125">
        <f>W18+X18+Y18+Z18</f>
        <v>0</v>
      </c>
      <c r="W18" s="45"/>
      <c r="X18" s="125"/>
      <c r="Y18" s="45"/>
      <c r="Z18" s="125">
        <v>0</v>
      </c>
      <c r="AA18" s="125"/>
      <c r="AB18" s="45"/>
      <c r="AC18" s="125"/>
      <c r="AD18" s="45"/>
      <c r="AE18" s="125"/>
      <c r="AF18" s="125"/>
      <c r="AG18" s="126"/>
      <c r="AH18" s="127"/>
      <c r="AI18" s="126"/>
      <c r="AJ18" s="127"/>
      <c r="AK18" s="125"/>
      <c r="AL18" s="126"/>
      <c r="AM18" s="127"/>
      <c r="AN18" s="126"/>
      <c r="AO18" s="127"/>
      <c r="AP18" s="127">
        <f t="shared" ref="AP18:AP26" si="21">AR18+AT18+AV18+AX18</f>
        <v>832.3</v>
      </c>
      <c r="AQ18" s="127">
        <f t="shared" ref="AQ18:AQ26" si="22">AS18+AU18+AW18+AY18</f>
        <v>832.3</v>
      </c>
      <c r="AR18" s="45"/>
      <c r="AS18" s="45"/>
      <c r="AT18" s="125"/>
      <c r="AU18" s="125"/>
      <c r="AV18" s="45"/>
      <c r="AW18" s="45"/>
      <c r="AX18" s="125">
        <v>832.3</v>
      </c>
      <c r="AY18" s="125">
        <v>832.3</v>
      </c>
      <c r="AZ18" s="127">
        <f>BA18+BB18+BC18+BD18</f>
        <v>0</v>
      </c>
      <c r="BA18" s="126"/>
      <c r="BB18" s="127"/>
      <c r="BC18" s="126"/>
      <c r="BD18" s="127">
        <v>0</v>
      </c>
      <c r="BE18" s="100"/>
      <c r="BF18" s="102"/>
      <c r="BG18" s="100"/>
      <c r="BH18" s="102"/>
      <c r="BI18" s="100"/>
      <c r="BJ18" s="43"/>
      <c r="BK18" s="38"/>
      <c r="BL18" s="43"/>
      <c r="BM18" s="38"/>
      <c r="BN18" s="43"/>
      <c r="BO18" s="43"/>
      <c r="BP18" s="38"/>
      <c r="BQ18" s="43"/>
      <c r="BR18" s="38"/>
      <c r="BS18" s="43">
        <f>BN18</f>
        <v>0</v>
      </c>
    </row>
    <row r="19" spans="2:71" s="8" customFormat="1" ht="176.25" customHeight="1" x14ac:dyDescent="0.25">
      <c r="B19" s="16" t="s">
        <v>122</v>
      </c>
      <c r="C19" s="16" t="s">
        <v>171</v>
      </c>
      <c r="D19" s="163" t="s">
        <v>248</v>
      </c>
      <c r="E19" s="164"/>
      <c r="F19" s="165"/>
      <c r="G19" s="166"/>
      <c r="H19" s="16" t="s">
        <v>313</v>
      </c>
      <c r="I19" s="46" t="s">
        <v>352</v>
      </c>
      <c r="J19" s="27" t="s">
        <v>226</v>
      </c>
      <c r="K19" s="90" t="s">
        <v>249</v>
      </c>
      <c r="L19" s="43">
        <f t="shared" si="18"/>
        <v>76660.900000000009</v>
      </c>
      <c r="M19" s="43">
        <f t="shared" si="11"/>
        <v>75470.100000000006</v>
      </c>
      <c r="N19" s="26">
        <v>750</v>
      </c>
      <c r="O19" s="26">
        <v>750</v>
      </c>
      <c r="P19" s="29">
        <v>1541.8</v>
      </c>
      <c r="Q19" s="29">
        <v>1541.8</v>
      </c>
      <c r="R19" s="26"/>
      <c r="S19" s="26"/>
      <c r="T19" s="29">
        <v>74369.100000000006</v>
      </c>
      <c r="U19" s="29">
        <v>73178.3</v>
      </c>
      <c r="V19" s="125">
        <f t="shared" si="19"/>
        <v>92482.5</v>
      </c>
      <c r="W19" s="125">
        <v>0</v>
      </c>
      <c r="X19" s="125">
        <v>0</v>
      </c>
      <c r="Y19" s="45"/>
      <c r="Z19" s="125">
        <v>92482.5</v>
      </c>
      <c r="AA19" s="125">
        <f t="shared" si="12"/>
        <v>70420.399999999994</v>
      </c>
      <c r="AB19" s="45"/>
      <c r="AC19" s="45"/>
      <c r="AD19" s="45"/>
      <c r="AE19" s="125">
        <v>70420.399999999994</v>
      </c>
      <c r="AF19" s="125">
        <f t="shared" si="13"/>
        <v>70420.5</v>
      </c>
      <c r="AG19" s="126"/>
      <c r="AH19" s="126"/>
      <c r="AI19" s="126"/>
      <c r="AJ19" s="127">
        <v>70420.5</v>
      </c>
      <c r="AK19" s="125">
        <f>AF19</f>
        <v>70420.5</v>
      </c>
      <c r="AL19" s="125">
        <f t="shared" ref="AL19:AO25" si="23">AG19</f>
        <v>0</v>
      </c>
      <c r="AM19" s="125">
        <f t="shared" si="23"/>
        <v>0</v>
      </c>
      <c r="AN19" s="125">
        <f t="shared" si="23"/>
        <v>0</v>
      </c>
      <c r="AO19" s="125">
        <f t="shared" si="23"/>
        <v>70420.5</v>
      </c>
      <c r="AP19" s="127">
        <f t="shared" si="21"/>
        <v>74442.5</v>
      </c>
      <c r="AQ19" s="127">
        <f t="shared" si="22"/>
        <v>73340.2</v>
      </c>
      <c r="AR19" s="45">
        <v>750</v>
      </c>
      <c r="AS19" s="45">
        <v>750</v>
      </c>
      <c r="AT19" s="125">
        <v>952.7</v>
      </c>
      <c r="AU19" s="125">
        <v>952.7</v>
      </c>
      <c r="AV19" s="45"/>
      <c r="AW19" s="45"/>
      <c r="AX19" s="125">
        <v>72739.8</v>
      </c>
      <c r="AY19" s="125">
        <v>71637.5</v>
      </c>
      <c r="AZ19" s="127">
        <f t="shared" si="15"/>
        <v>85178.3</v>
      </c>
      <c r="BA19" s="127"/>
      <c r="BB19" s="127"/>
      <c r="BC19" s="126"/>
      <c r="BD19" s="127">
        <v>85178.3</v>
      </c>
      <c r="BE19" s="100">
        <f t="shared" si="16"/>
        <v>69977</v>
      </c>
      <c r="BF19" s="102"/>
      <c r="BG19" s="100">
        <v>0</v>
      </c>
      <c r="BH19" s="102"/>
      <c r="BI19" s="100">
        <v>69977</v>
      </c>
      <c r="BJ19" s="43">
        <f t="shared" si="17"/>
        <v>69977.100000000006</v>
      </c>
      <c r="BK19" s="38"/>
      <c r="BL19" s="38"/>
      <c r="BM19" s="38"/>
      <c r="BN19" s="43">
        <v>69977.100000000006</v>
      </c>
      <c r="BO19" s="43">
        <f>BJ19</f>
        <v>69977.100000000006</v>
      </c>
      <c r="BP19" s="38">
        <f>BK19</f>
        <v>0</v>
      </c>
      <c r="BQ19" s="38">
        <f>BL19</f>
        <v>0</v>
      </c>
      <c r="BR19" s="38">
        <f>BM19</f>
        <v>0</v>
      </c>
      <c r="BS19" s="43">
        <f>BN19</f>
        <v>69977.100000000006</v>
      </c>
    </row>
    <row r="20" spans="2:71" s="8" customFormat="1" ht="122.25" customHeight="1" x14ac:dyDescent="0.25">
      <c r="B20" s="16" t="s">
        <v>123</v>
      </c>
      <c r="C20" s="16" t="s">
        <v>172</v>
      </c>
      <c r="D20" s="163" t="s">
        <v>248</v>
      </c>
      <c r="E20" s="164"/>
      <c r="F20" s="165"/>
      <c r="G20" s="166"/>
      <c r="H20" s="16" t="s">
        <v>313</v>
      </c>
      <c r="I20" s="46" t="s">
        <v>342</v>
      </c>
      <c r="J20" s="27" t="s">
        <v>226</v>
      </c>
      <c r="K20" s="90" t="s">
        <v>250</v>
      </c>
      <c r="L20" s="43">
        <f t="shared" si="18"/>
        <v>142098.70000000001</v>
      </c>
      <c r="M20" s="43">
        <f t="shared" si="11"/>
        <v>139041.20000000001</v>
      </c>
      <c r="N20" s="26">
        <v>7397.9</v>
      </c>
      <c r="O20" s="26">
        <v>6389.1</v>
      </c>
      <c r="P20" s="29">
        <v>4216.7</v>
      </c>
      <c r="Q20" s="29">
        <v>4178.8</v>
      </c>
      <c r="R20" s="26"/>
      <c r="S20" s="26"/>
      <c r="T20" s="29">
        <v>130484.1</v>
      </c>
      <c r="U20" s="29">
        <v>128473.3</v>
      </c>
      <c r="V20" s="125">
        <f t="shared" si="19"/>
        <v>216316.6</v>
      </c>
      <c r="W20" s="125">
        <v>20676.400000000001</v>
      </c>
      <c r="X20" s="125">
        <v>3969.8</v>
      </c>
      <c r="Y20" s="45">
        <v>1618.5</v>
      </c>
      <c r="Z20" s="125">
        <v>190051.9</v>
      </c>
      <c r="AA20" s="125">
        <f t="shared" si="12"/>
        <v>132686.6</v>
      </c>
      <c r="AB20" s="125">
        <v>20790.599999999999</v>
      </c>
      <c r="AC20" s="125">
        <v>318.5</v>
      </c>
      <c r="AD20" s="45"/>
      <c r="AE20" s="125">
        <v>111577.5</v>
      </c>
      <c r="AF20" s="125">
        <f t="shared" si="13"/>
        <v>134746.1</v>
      </c>
      <c r="AG20" s="127">
        <v>23222.5</v>
      </c>
      <c r="AH20" s="127">
        <v>446.5</v>
      </c>
      <c r="AI20" s="126"/>
      <c r="AJ20" s="127">
        <v>111077.1</v>
      </c>
      <c r="AK20" s="125">
        <f>AF20</f>
        <v>134746.1</v>
      </c>
      <c r="AL20" s="125">
        <f t="shared" si="23"/>
        <v>23222.5</v>
      </c>
      <c r="AM20" s="125">
        <f t="shared" si="23"/>
        <v>446.5</v>
      </c>
      <c r="AN20" s="125">
        <f t="shared" si="23"/>
        <v>0</v>
      </c>
      <c r="AO20" s="125">
        <f t="shared" si="23"/>
        <v>111077.1</v>
      </c>
      <c r="AP20" s="127">
        <f t="shared" si="21"/>
        <v>133836</v>
      </c>
      <c r="AQ20" s="127">
        <f t="shared" si="22"/>
        <v>130970.8</v>
      </c>
      <c r="AR20" s="45">
        <v>7397.9</v>
      </c>
      <c r="AS20" s="45">
        <v>6389.1</v>
      </c>
      <c r="AT20" s="125">
        <v>2131.6999999999998</v>
      </c>
      <c r="AU20" s="125">
        <v>2177.5</v>
      </c>
      <c r="AV20" s="45"/>
      <c r="AW20" s="45"/>
      <c r="AX20" s="125">
        <v>124306.4</v>
      </c>
      <c r="AY20" s="125">
        <v>122404.2</v>
      </c>
      <c r="AZ20" s="127">
        <f t="shared" si="15"/>
        <v>181952.5</v>
      </c>
      <c r="BA20" s="127">
        <v>20676.400000000001</v>
      </c>
      <c r="BB20" s="127">
        <v>3121.5</v>
      </c>
      <c r="BC20" s="126"/>
      <c r="BD20" s="127">
        <v>158154.6</v>
      </c>
      <c r="BE20" s="100">
        <f t="shared" si="16"/>
        <v>131739.9</v>
      </c>
      <c r="BF20" s="100">
        <v>20790</v>
      </c>
      <c r="BG20" s="102">
        <v>318.5</v>
      </c>
      <c r="BH20" s="102"/>
      <c r="BI20" s="100">
        <v>110631.4</v>
      </c>
      <c r="BJ20" s="43">
        <f t="shared" si="17"/>
        <v>134218.79999999999</v>
      </c>
      <c r="BK20" s="43">
        <v>23222.5</v>
      </c>
      <c r="BL20" s="43">
        <v>446.5</v>
      </c>
      <c r="BM20" s="38"/>
      <c r="BN20" s="43">
        <v>110549.8</v>
      </c>
      <c r="BO20" s="43">
        <f t="shared" ref="BO20:BO25" si="24">BP20+BQ20+BR20+BS20</f>
        <v>134218.79999999999</v>
      </c>
      <c r="BP20" s="38">
        <f>BK20</f>
        <v>23222.5</v>
      </c>
      <c r="BQ20" s="43">
        <f>BL20</f>
        <v>446.5</v>
      </c>
      <c r="BR20" s="38">
        <f>BM20</f>
        <v>0</v>
      </c>
      <c r="BS20" s="43">
        <f t="shared" ref="BS20:BS33" si="25">BN20</f>
        <v>110549.8</v>
      </c>
    </row>
    <row r="21" spans="2:71" s="8" customFormat="1" ht="126.75" customHeight="1" x14ac:dyDescent="0.25">
      <c r="B21" s="16" t="s">
        <v>124</v>
      </c>
      <c r="C21" s="16" t="s">
        <v>173</v>
      </c>
      <c r="D21" s="163" t="s">
        <v>248</v>
      </c>
      <c r="E21" s="164"/>
      <c r="F21" s="165"/>
      <c r="G21" s="166"/>
      <c r="H21" s="16"/>
      <c r="I21" s="46" t="s">
        <v>343</v>
      </c>
      <c r="J21" s="27" t="s">
        <v>226</v>
      </c>
      <c r="K21" s="90" t="s">
        <v>272</v>
      </c>
      <c r="L21" s="43">
        <f t="shared" si="18"/>
        <v>97067.099999999991</v>
      </c>
      <c r="M21" s="43">
        <f t="shared" si="11"/>
        <v>96405.2</v>
      </c>
      <c r="N21" s="26"/>
      <c r="O21" s="26"/>
      <c r="P21" s="29">
        <v>1672.7</v>
      </c>
      <c r="Q21" s="29">
        <v>1672.7</v>
      </c>
      <c r="R21" s="26"/>
      <c r="S21" s="26"/>
      <c r="T21" s="29">
        <v>95394.4</v>
      </c>
      <c r="U21" s="29">
        <v>94732.5</v>
      </c>
      <c r="V21" s="125">
        <f t="shared" si="19"/>
        <v>110191.8</v>
      </c>
      <c r="W21" s="45"/>
      <c r="X21" s="125">
        <v>0</v>
      </c>
      <c r="Y21" s="45"/>
      <c r="Z21" s="125">
        <v>110191.8</v>
      </c>
      <c r="AA21" s="125">
        <f t="shared" si="12"/>
        <v>97259.8</v>
      </c>
      <c r="AB21" s="45"/>
      <c r="AC21" s="45"/>
      <c r="AD21" s="45"/>
      <c r="AE21" s="125">
        <v>97259.8</v>
      </c>
      <c r="AF21" s="125">
        <f t="shared" si="13"/>
        <v>97342.3</v>
      </c>
      <c r="AG21" s="126"/>
      <c r="AH21" s="126"/>
      <c r="AI21" s="126"/>
      <c r="AJ21" s="127">
        <v>97342.3</v>
      </c>
      <c r="AK21" s="125">
        <f>AF21</f>
        <v>97342.3</v>
      </c>
      <c r="AL21" s="125">
        <f t="shared" si="23"/>
        <v>0</v>
      </c>
      <c r="AM21" s="125">
        <f t="shared" si="23"/>
        <v>0</v>
      </c>
      <c r="AN21" s="125">
        <f t="shared" si="23"/>
        <v>0</v>
      </c>
      <c r="AO21" s="125">
        <f t="shared" si="23"/>
        <v>97342.3</v>
      </c>
      <c r="AP21" s="127">
        <f t="shared" si="21"/>
        <v>93542.7</v>
      </c>
      <c r="AQ21" s="127">
        <f t="shared" si="22"/>
        <v>92986.5</v>
      </c>
      <c r="AR21" s="45"/>
      <c r="AS21" s="45"/>
      <c r="AT21" s="125">
        <v>1672.7</v>
      </c>
      <c r="AU21" s="125">
        <v>1672.7</v>
      </c>
      <c r="AV21" s="45"/>
      <c r="AW21" s="45"/>
      <c r="AX21" s="125">
        <v>91870</v>
      </c>
      <c r="AY21" s="125">
        <v>91313.8</v>
      </c>
      <c r="AZ21" s="127">
        <f>BA21+BB21+BC21+BD21</f>
        <v>107606.6</v>
      </c>
      <c r="BA21" s="126"/>
      <c r="BB21" s="127"/>
      <c r="BC21" s="126"/>
      <c r="BD21" s="127">
        <v>107606.6</v>
      </c>
      <c r="BE21" s="100">
        <f t="shared" si="16"/>
        <v>96031.4</v>
      </c>
      <c r="BF21" s="102"/>
      <c r="BG21" s="102"/>
      <c r="BH21" s="102"/>
      <c r="BI21" s="100">
        <v>96031.4</v>
      </c>
      <c r="BJ21" s="43">
        <f t="shared" si="17"/>
        <v>96113.9</v>
      </c>
      <c r="BK21" s="38"/>
      <c r="BL21" s="38"/>
      <c r="BM21" s="38"/>
      <c r="BN21" s="43">
        <v>96113.9</v>
      </c>
      <c r="BO21" s="43">
        <f t="shared" si="24"/>
        <v>96113.9</v>
      </c>
      <c r="BP21" s="38">
        <f t="shared" ref="BP21:BP25" si="26">BK21</f>
        <v>0</v>
      </c>
      <c r="BQ21" s="43">
        <f t="shared" ref="BQ21:BQ25" si="27">BL21</f>
        <v>0</v>
      </c>
      <c r="BR21" s="38">
        <f t="shared" ref="BR21:BR22" si="28">BM21</f>
        <v>0</v>
      </c>
      <c r="BS21" s="43">
        <f t="shared" si="25"/>
        <v>96113.9</v>
      </c>
    </row>
    <row r="22" spans="2:71" s="8" customFormat="1" ht="94.5" x14ac:dyDescent="0.25">
      <c r="B22" s="16" t="s">
        <v>125</v>
      </c>
      <c r="C22" s="16" t="s">
        <v>174</v>
      </c>
      <c r="D22" s="163" t="s">
        <v>270</v>
      </c>
      <c r="E22" s="164"/>
      <c r="F22" s="165"/>
      <c r="G22" s="166"/>
      <c r="H22" s="26" t="s">
        <v>269</v>
      </c>
      <c r="I22" s="49" t="s">
        <v>349</v>
      </c>
      <c r="J22" s="27" t="s">
        <v>226</v>
      </c>
      <c r="K22" s="90" t="s">
        <v>255</v>
      </c>
      <c r="L22" s="43">
        <f t="shared" si="18"/>
        <v>520.79999999999995</v>
      </c>
      <c r="M22" s="43">
        <f t="shared" si="11"/>
        <v>520.79999999999995</v>
      </c>
      <c r="N22" s="26"/>
      <c r="O22" s="26"/>
      <c r="P22" s="26"/>
      <c r="Q22" s="26"/>
      <c r="R22" s="26"/>
      <c r="S22" s="26"/>
      <c r="T22" s="29">
        <v>520.79999999999995</v>
      </c>
      <c r="U22" s="29">
        <v>520.79999999999995</v>
      </c>
      <c r="V22" s="125">
        <f t="shared" si="19"/>
        <v>3707.1</v>
      </c>
      <c r="W22" s="45"/>
      <c r="X22" s="45"/>
      <c r="Y22" s="45"/>
      <c r="Z22" s="125">
        <v>3707.1</v>
      </c>
      <c r="AA22" s="125">
        <f t="shared" si="12"/>
        <v>2760.9</v>
      </c>
      <c r="AB22" s="45"/>
      <c r="AC22" s="45"/>
      <c r="AD22" s="45"/>
      <c r="AE22" s="125">
        <v>2760.9</v>
      </c>
      <c r="AF22" s="125">
        <f t="shared" si="13"/>
        <v>2760.9</v>
      </c>
      <c r="AG22" s="126"/>
      <c r="AH22" s="126"/>
      <c r="AI22" s="126"/>
      <c r="AJ22" s="127">
        <v>2760.9</v>
      </c>
      <c r="AK22" s="125">
        <f t="shared" ref="AK22:AK25" si="29">AF22</f>
        <v>2760.9</v>
      </c>
      <c r="AL22" s="125">
        <f t="shared" si="23"/>
        <v>0</v>
      </c>
      <c r="AM22" s="125">
        <f t="shared" si="23"/>
        <v>0</v>
      </c>
      <c r="AN22" s="125">
        <f t="shared" si="23"/>
        <v>0</v>
      </c>
      <c r="AO22" s="125">
        <f t="shared" si="23"/>
        <v>2760.9</v>
      </c>
      <c r="AP22" s="127">
        <f t="shared" si="21"/>
        <v>520.79999999999995</v>
      </c>
      <c r="AQ22" s="127">
        <f t="shared" si="22"/>
        <v>520.79999999999995</v>
      </c>
      <c r="AR22" s="45"/>
      <c r="AS22" s="45"/>
      <c r="AT22" s="45"/>
      <c r="AU22" s="45"/>
      <c r="AV22" s="45"/>
      <c r="AW22" s="45"/>
      <c r="AX22" s="125">
        <v>520.79999999999995</v>
      </c>
      <c r="AY22" s="125">
        <v>520.79999999999995</v>
      </c>
      <c r="AZ22" s="127">
        <f t="shared" si="15"/>
        <v>3467.1</v>
      </c>
      <c r="BA22" s="126"/>
      <c r="BB22" s="126"/>
      <c r="BC22" s="126"/>
      <c r="BD22" s="127">
        <v>3467.1</v>
      </c>
      <c r="BE22" s="100">
        <f t="shared" si="16"/>
        <v>2760.9</v>
      </c>
      <c r="BF22" s="102"/>
      <c r="BG22" s="102"/>
      <c r="BH22" s="102"/>
      <c r="BI22" s="100">
        <v>2760.9</v>
      </c>
      <c r="BJ22" s="43">
        <f t="shared" si="17"/>
        <v>2760.9</v>
      </c>
      <c r="BK22" s="38"/>
      <c r="BL22" s="38"/>
      <c r="BM22" s="38"/>
      <c r="BN22" s="43">
        <v>2760.9</v>
      </c>
      <c r="BO22" s="43">
        <f t="shared" si="24"/>
        <v>2760.9</v>
      </c>
      <c r="BP22" s="38">
        <f t="shared" si="26"/>
        <v>0</v>
      </c>
      <c r="BQ22" s="43">
        <f t="shared" si="27"/>
        <v>0</v>
      </c>
      <c r="BR22" s="38">
        <f t="shared" si="28"/>
        <v>0</v>
      </c>
      <c r="BS22" s="43">
        <f t="shared" si="25"/>
        <v>2760.9</v>
      </c>
    </row>
    <row r="23" spans="2:71" s="8" customFormat="1" ht="151.5" customHeight="1" x14ac:dyDescent="0.25">
      <c r="B23" s="16" t="s">
        <v>126</v>
      </c>
      <c r="C23" s="16" t="s">
        <v>175</v>
      </c>
      <c r="D23" s="163" t="s">
        <v>270</v>
      </c>
      <c r="E23" s="164"/>
      <c r="F23" s="165"/>
      <c r="G23" s="166"/>
      <c r="H23" s="16" t="s">
        <v>313</v>
      </c>
      <c r="I23" s="46" t="s">
        <v>344</v>
      </c>
      <c r="J23" s="27" t="s">
        <v>226</v>
      </c>
      <c r="K23" s="90" t="s">
        <v>256</v>
      </c>
      <c r="L23" s="43">
        <f t="shared" si="18"/>
        <v>46331.6</v>
      </c>
      <c r="M23" s="43">
        <f t="shared" si="11"/>
        <v>45665.3</v>
      </c>
      <c r="N23" s="26"/>
      <c r="O23" s="26"/>
      <c r="P23" s="29">
        <v>309.39999999999998</v>
      </c>
      <c r="Q23" s="29">
        <v>309.39999999999998</v>
      </c>
      <c r="R23" s="26"/>
      <c r="S23" s="26"/>
      <c r="T23" s="29">
        <v>46022.2</v>
      </c>
      <c r="U23" s="29">
        <v>45355.9</v>
      </c>
      <c r="V23" s="125">
        <f t="shared" si="19"/>
        <v>53757.9</v>
      </c>
      <c r="W23" s="45"/>
      <c r="X23" s="45">
        <v>0</v>
      </c>
      <c r="Y23" s="45"/>
      <c r="Z23" s="125">
        <v>53757.9</v>
      </c>
      <c r="AA23" s="125">
        <f t="shared" si="12"/>
        <v>44077.7</v>
      </c>
      <c r="AB23" s="45"/>
      <c r="AC23" s="45"/>
      <c r="AD23" s="45"/>
      <c r="AE23" s="125">
        <v>44077.7</v>
      </c>
      <c r="AF23" s="125">
        <f t="shared" si="13"/>
        <v>44077.7</v>
      </c>
      <c r="AG23" s="126"/>
      <c r="AH23" s="126"/>
      <c r="AI23" s="126"/>
      <c r="AJ23" s="127">
        <v>44077.7</v>
      </c>
      <c r="AK23" s="125">
        <f t="shared" si="29"/>
        <v>44077.7</v>
      </c>
      <c r="AL23" s="125">
        <f t="shared" si="23"/>
        <v>0</v>
      </c>
      <c r="AM23" s="125">
        <f t="shared" si="23"/>
        <v>0</v>
      </c>
      <c r="AN23" s="125">
        <f t="shared" si="23"/>
        <v>0</v>
      </c>
      <c r="AO23" s="125">
        <f t="shared" si="23"/>
        <v>44077.7</v>
      </c>
      <c r="AP23" s="127">
        <f t="shared" si="21"/>
        <v>46272.700000000004</v>
      </c>
      <c r="AQ23" s="127">
        <f t="shared" si="22"/>
        <v>45606.400000000001</v>
      </c>
      <c r="AR23" s="45"/>
      <c r="AS23" s="45"/>
      <c r="AT23" s="125">
        <v>309.39999999999998</v>
      </c>
      <c r="AU23" s="125">
        <v>309.39999999999998</v>
      </c>
      <c r="AV23" s="45"/>
      <c r="AW23" s="45"/>
      <c r="AX23" s="125">
        <v>45963.3</v>
      </c>
      <c r="AY23" s="125">
        <v>45297</v>
      </c>
      <c r="AZ23" s="127">
        <f t="shared" si="15"/>
        <v>51864.7</v>
      </c>
      <c r="BA23" s="126"/>
      <c r="BB23" s="126"/>
      <c r="BC23" s="126"/>
      <c r="BD23" s="127">
        <v>51864.7</v>
      </c>
      <c r="BE23" s="100">
        <f t="shared" si="16"/>
        <v>44032.5</v>
      </c>
      <c r="BF23" s="102"/>
      <c r="BG23" s="102"/>
      <c r="BH23" s="102"/>
      <c r="BI23" s="100">
        <v>44032.5</v>
      </c>
      <c r="BJ23" s="43">
        <f t="shared" si="17"/>
        <v>44032.5</v>
      </c>
      <c r="BK23" s="38"/>
      <c r="BL23" s="38"/>
      <c r="BM23" s="38"/>
      <c r="BN23" s="43">
        <v>44032.5</v>
      </c>
      <c r="BO23" s="43">
        <f t="shared" si="24"/>
        <v>44032.5</v>
      </c>
      <c r="BP23" s="38">
        <f t="shared" si="26"/>
        <v>0</v>
      </c>
      <c r="BQ23" s="43">
        <f t="shared" si="27"/>
        <v>0</v>
      </c>
      <c r="BR23" s="38">
        <f>BM23</f>
        <v>0</v>
      </c>
      <c r="BS23" s="43">
        <f t="shared" si="25"/>
        <v>44032.5</v>
      </c>
    </row>
    <row r="24" spans="2:71" s="8" customFormat="1" ht="85.5" customHeight="1" x14ac:dyDescent="0.25">
      <c r="B24" s="16" t="s">
        <v>127</v>
      </c>
      <c r="C24" s="16" t="s">
        <v>176</v>
      </c>
      <c r="D24" s="163" t="s">
        <v>314</v>
      </c>
      <c r="E24" s="164"/>
      <c r="F24" s="165"/>
      <c r="G24" s="166"/>
      <c r="H24" s="16"/>
      <c r="I24" s="49" t="s">
        <v>268</v>
      </c>
      <c r="J24" s="27" t="s">
        <v>227</v>
      </c>
      <c r="K24" s="88" t="s">
        <v>368</v>
      </c>
      <c r="L24" s="43">
        <f t="shared" si="18"/>
        <v>353.3</v>
      </c>
      <c r="M24" s="43">
        <f t="shared" si="11"/>
        <v>353.3</v>
      </c>
      <c r="N24" s="26"/>
      <c r="O24" s="26"/>
      <c r="P24" s="29">
        <v>0</v>
      </c>
      <c r="Q24" s="29"/>
      <c r="R24" s="26"/>
      <c r="S24" s="26"/>
      <c r="T24" s="29">
        <v>353.3</v>
      </c>
      <c r="U24" s="29">
        <v>353.3</v>
      </c>
      <c r="V24" s="125">
        <f t="shared" si="19"/>
        <v>594.9</v>
      </c>
      <c r="W24" s="45"/>
      <c r="X24" s="45">
        <v>215.1</v>
      </c>
      <c r="Y24" s="45"/>
      <c r="Z24" s="125">
        <v>379.8</v>
      </c>
      <c r="AA24" s="125">
        <f t="shared" si="12"/>
        <v>0</v>
      </c>
      <c r="AB24" s="45"/>
      <c r="AC24" s="45"/>
      <c r="AD24" s="45"/>
      <c r="AE24" s="45"/>
      <c r="AF24" s="125">
        <f t="shared" si="13"/>
        <v>0</v>
      </c>
      <c r="AG24" s="126"/>
      <c r="AH24" s="126"/>
      <c r="AI24" s="126"/>
      <c r="AJ24" s="126"/>
      <c r="AK24" s="125">
        <f t="shared" si="29"/>
        <v>0</v>
      </c>
      <c r="AL24" s="125">
        <f t="shared" si="23"/>
        <v>0</v>
      </c>
      <c r="AM24" s="125">
        <f t="shared" si="23"/>
        <v>0</v>
      </c>
      <c r="AN24" s="125">
        <f t="shared" si="23"/>
        <v>0</v>
      </c>
      <c r="AO24" s="125">
        <f t="shared" si="23"/>
        <v>0</v>
      </c>
      <c r="AP24" s="127">
        <f t="shared" si="21"/>
        <v>300</v>
      </c>
      <c r="AQ24" s="127">
        <f t="shared" si="22"/>
        <v>300</v>
      </c>
      <c r="AR24" s="45"/>
      <c r="AS24" s="45"/>
      <c r="AT24" s="125">
        <v>0</v>
      </c>
      <c r="AU24" s="125"/>
      <c r="AV24" s="45"/>
      <c r="AW24" s="45"/>
      <c r="AX24" s="125">
        <v>300</v>
      </c>
      <c r="AY24" s="125">
        <v>300</v>
      </c>
      <c r="AZ24" s="127">
        <f t="shared" si="15"/>
        <v>218.4</v>
      </c>
      <c r="BA24" s="126"/>
      <c r="BB24" s="126">
        <v>215.1</v>
      </c>
      <c r="BC24" s="126"/>
      <c r="BD24" s="127">
        <v>3.3</v>
      </c>
      <c r="BE24" s="100">
        <f t="shared" si="16"/>
        <v>0</v>
      </c>
      <c r="BF24" s="102"/>
      <c r="BG24" s="102"/>
      <c r="BH24" s="102"/>
      <c r="BI24" s="102"/>
      <c r="BJ24" s="43">
        <f t="shared" si="17"/>
        <v>0</v>
      </c>
      <c r="BK24" s="38"/>
      <c r="BL24" s="38"/>
      <c r="BM24" s="38"/>
      <c r="BN24" s="38"/>
      <c r="BO24" s="43">
        <f t="shared" si="24"/>
        <v>0</v>
      </c>
      <c r="BP24" s="38">
        <f t="shared" si="26"/>
        <v>0</v>
      </c>
      <c r="BQ24" s="43">
        <f t="shared" si="27"/>
        <v>0</v>
      </c>
      <c r="BR24" s="38">
        <f>BM24</f>
        <v>0</v>
      </c>
      <c r="BS24" s="43">
        <f t="shared" si="25"/>
        <v>0</v>
      </c>
    </row>
    <row r="25" spans="2:71" s="8" customFormat="1" ht="103.5" customHeight="1" x14ac:dyDescent="0.25">
      <c r="B25" s="16" t="s">
        <v>128</v>
      </c>
      <c r="C25" s="16" t="s">
        <v>177</v>
      </c>
      <c r="D25" s="163" t="s">
        <v>266</v>
      </c>
      <c r="E25" s="164"/>
      <c r="F25" s="165"/>
      <c r="G25" s="166"/>
      <c r="H25" s="26" t="s">
        <v>267</v>
      </c>
      <c r="I25" s="49" t="s">
        <v>275</v>
      </c>
      <c r="J25" s="27" t="s">
        <v>228</v>
      </c>
      <c r="K25" s="90" t="s">
        <v>257</v>
      </c>
      <c r="L25" s="43">
        <f t="shared" si="18"/>
        <v>8082.5</v>
      </c>
      <c r="M25" s="43">
        <f t="shared" si="11"/>
        <v>6491.8</v>
      </c>
      <c r="N25" s="26"/>
      <c r="O25" s="26"/>
      <c r="P25" s="26"/>
      <c r="Q25" s="26"/>
      <c r="R25" s="26"/>
      <c r="S25" s="26"/>
      <c r="T25" s="29">
        <v>8082.5</v>
      </c>
      <c r="U25" s="29">
        <v>6491.8</v>
      </c>
      <c r="V25" s="125">
        <f t="shared" si="19"/>
        <v>4670.1000000000004</v>
      </c>
      <c r="W25" s="45"/>
      <c r="X25" s="45"/>
      <c r="Y25" s="45"/>
      <c r="Z25" s="125">
        <v>4670.1000000000004</v>
      </c>
      <c r="AA25" s="125">
        <f t="shared" si="12"/>
        <v>4300</v>
      </c>
      <c r="AB25" s="45"/>
      <c r="AC25" s="45"/>
      <c r="AD25" s="45"/>
      <c r="AE25" s="125">
        <v>4300</v>
      </c>
      <c r="AF25" s="125">
        <f t="shared" si="13"/>
        <v>4300</v>
      </c>
      <c r="AG25" s="126"/>
      <c r="AH25" s="126"/>
      <c r="AI25" s="126"/>
      <c r="AJ25" s="127">
        <v>4300</v>
      </c>
      <c r="AK25" s="125">
        <f t="shared" si="29"/>
        <v>4300</v>
      </c>
      <c r="AL25" s="125">
        <f t="shared" si="23"/>
        <v>0</v>
      </c>
      <c r="AM25" s="125">
        <f t="shared" si="23"/>
        <v>0</v>
      </c>
      <c r="AN25" s="125">
        <f t="shared" si="23"/>
        <v>0</v>
      </c>
      <c r="AO25" s="125">
        <f t="shared" si="23"/>
        <v>4300</v>
      </c>
      <c r="AP25" s="127">
        <f t="shared" si="21"/>
        <v>3082.5</v>
      </c>
      <c r="AQ25" s="127">
        <f t="shared" si="22"/>
        <v>2991.8</v>
      </c>
      <c r="AR25" s="45"/>
      <c r="AS25" s="45"/>
      <c r="AT25" s="45"/>
      <c r="AU25" s="45"/>
      <c r="AV25" s="45"/>
      <c r="AW25" s="45"/>
      <c r="AX25" s="125">
        <v>3082.5</v>
      </c>
      <c r="AY25" s="125">
        <v>2991.8</v>
      </c>
      <c r="AZ25" s="127">
        <f t="shared" si="15"/>
        <v>3170.2</v>
      </c>
      <c r="BA25" s="126"/>
      <c r="BB25" s="126"/>
      <c r="BC25" s="126"/>
      <c r="BD25" s="127">
        <v>3170.2</v>
      </c>
      <c r="BE25" s="100">
        <f t="shared" si="16"/>
        <v>4300</v>
      </c>
      <c r="BF25" s="102"/>
      <c r="BG25" s="102"/>
      <c r="BH25" s="102"/>
      <c r="BI25" s="100">
        <v>4300</v>
      </c>
      <c r="BJ25" s="43">
        <f t="shared" si="17"/>
        <v>4300</v>
      </c>
      <c r="BK25" s="38"/>
      <c r="BL25" s="38"/>
      <c r="BM25" s="38"/>
      <c r="BN25" s="43">
        <v>4300</v>
      </c>
      <c r="BO25" s="43">
        <f t="shared" si="24"/>
        <v>4300</v>
      </c>
      <c r="BP25" s="38">
        <f t="shared" si="26"/>
        <v>0</v>
      </c>
      <c r="BQ25" s="43">
        <f t="shared" si="27"/>
        <v>0</v>
      </c>
      <c r="BR25" s="38">
        <f>BM25</f>
        <v>0</v>
      </c>
      <c r="BS25" s="43">
        <f t="shared" si="25"/>
        <v>4300</v>
      </c>
    </row>
    <row r="26" spans="2:71" s="8" customFormat="1" ht="234" customHeight="1" x14ac:dyDescent="0.25">
      <c r="B26" s="236" t="s">
        <v>129</v>
      </c>
      <c r="C26" s="223" t="s">
        <v>178</v>
      </c>
      <c r="D26" s="155" t="s">
        <v>315</v>
      </c>
      <c r="E26" s="156"/>
      <c r="F26" s="250"/>
      <c r="G26" s="251"/>
      <c r="H26" s="149"/>
      <c r="I26" s="236" t="s">
        <v>378</v>
      </c>
      <c r="J26" s="149" t="s">
        <v>229</v>
      </c>
      <c r="K26" s="254" t="s">
        <v>257</v>
      </c>
      <c r="L26" s="168">
        <f t="shared" si="18"/>
        <v>61180.9</v>
      </c>
      <c r="M26" s="168">
        <f t="shared" si="11"/>
        <v>52144.9</v>
      </c>
      <c r="N26" s="149"/>
      <c r="O26" s="149"/>
      <c r="P26" s="149"/>
      <c r="Q26" s="149"/>
      <c r="R26" s="149"/>
      <c r="S26" s="149"/>
      <c r="T26" s="29">
        <v>61180.9</v>
      </c>
      <c r="U26" s="29">
        <v>52144.9</v>
      </c>
      <c r="V26" s="151">
        <f t="shared" si="19"/>
        <v>46884.9</v>
      </c>
      <c r="W26" s="153"/>
      <c r="X26" s="153"/>
      <c r="Y26" s="153"/>
      <c r="Z26" s="151">
        <v>46884.9</v>
      </c>
      <c r="AA26" s="151">
        <f t="shared" si="12"/>
        <v>31770.6</v>
      </c>
      <c r="AB26" s="153"/>
      <c r="AC26" s="153"/>
      <c r="AD26" s="153"/>
      <c r="AE26" s="151">
        <v>31770.6</v>
      </c>
      <c r="AF26" s="151">
        <f t="shared" si="13"/>
        <v>31770.6</v>
      </c>
      <c r="AG26" s="153"/>
      <c r="AH26" s="153"/>
      <c r="AI26" s="153"/>
      <c r="AJ26" s="151">
        <v>31770.6</v>
      </c>
      <c r="AK26" s="151">
        <f>AF26</f>
        <v>31770.6</v>
      </c>
      <c r="AL26" s="153">
        <f>AG26</f>
        <v>0</v>
      </c>
      <c r="AM26" s="153">
        <f>AH26</f>
        <v>0</v>
      </c>
      <c r="AN26" s="153">
        <f>AI26</f>
        <v>0</v>
      </c>
      <c r="AO26" s="151">
        <f>AJ26</f>
        <v>31770.6</v>
      </c>
      <c r="AP26" s="151">
        <f t="shared" si="21"/>
        <v>61180.9</v>
      </c>
      <c r="AQ26" s="151">
        <f t="shared" si="22"/>
        <v>52144.9</v>
      </c>
      <c r="AR26" s="153"/>
      <c r="AS26" s="153"/>
      <c r="AT26" s="153"/>
      <c r="AU26" s="153"/>
      <c r="AV26" s="153"/>
      <c r="AW26" s="153"/>
      <c r="AX26" s="125">
        <v>61180.9</v>
      </c>
      <c r="AY26" s="125">
        <v>52144.9</v>
      </c>
      <c r="AZ26" s="125">
        <f t="shared" si="15"/>
        <v>39056.5</v>
      </c>
      <c r="BA26" s="153"/>
      <c r="BB26" s="153"/>
      <c r="BC26" s="153"/>
      <c r="BD26" s="151">
        <v>39056.5</v>
      </c>
      <c r="BE26" s="174">
        <v>35856.300000000003</v>
      </c>
      <c r="BF26" s="177"/>
      <c r="BG26" s="177"/>
      <c r="BH26" s="177"/>
      <c r="BI26" s="174">
        <v>31770.6</v>
      </c>
      <c r="BJ26" s="168">
        <f t="shared" si="17"/>
        <v>31770.6</v>
      </c>
      <c r="BK26" s="149"/>
      <c r="BL26" s="149"/>
      <c r="BM26" s="149"/>
      <c r="BN26" s="29">
        <v>31770.6</v>
      </c>
      <c r="BO26" s="168">
        <f>BJ26</f>
        <v>31770.6</v>
      </c>
      <c r="BP26" s="149">
        <f>BK26</f>
        <v>0</v>
      </c>
      <c r="BQ26" s="149">
        <f>BL26</f>
        <v>0</v>
      </c>
      <c r="BR26" s="149">
        <f>BM26</f>
        <v>0</v>
      </c>
      <c r="BS26" s="43">
        <f t="shared" si="25"/>
        <v>31770.6</v>
      </c>
    </row>
    <row r="27" spans="2:71" s="8" customFormat="1" ht="93.75" hidden="1" customHeight="1" x14ac:dyDescent="0.25">
      <c r="B27" s="238"/>
      <c r="C27" s="249"/>
      <c r="D27" s="159"/>
      <c r="E27" s="160"/>
      <c r="F27" s="252"/>
      <c r="G27" s="253"/>
      <c r="H27" s="150"/>
      <c r="I27" s="238"/>
      <c r="J27" s="150"/>
      <c r="K27" s="255"/>
      <c r="L27" s="169"/>
      <c r="M27" s="169"/>
      <c r="N27" s="150"/>
      <c r="O27" s="150"/>
      <c r="P27" s="150"/>
      <c r="Q27" s="150"/>
      <c r="R27" s="150"/>
      <c r="S27" s="150"/>
      <c r="T27" s="47"/>
      <c r="U27" s="47"/>
      <c r="V27" s="152"/>
      <c r="W27" s="154"/>
      <c r="X27" s="154"/>
      <c r="Y27" s="154"/>
      <c r="Z27" s="152"/>
      <c r="AA27" s="152"/>
      <c r="AB27" s="154"/>
      <c r="AC27" s="154"/>
      <c r="AD27" s="154"/>
      <c r="AE27" s="152"/>
      <c r="AF27" s="152"/>
      <c r="AG27" s="154"/>
      <c r="AH27" s="154"/>
      <c r="AI27" s="154"/>
      <c r="AJ27" s="152"/>
      <c r="AK27" s="152"/>
      <c r="AL27" s="154"/>
      <c r="AM27" s="154"/>
      <c r="AN27" s="154"/>
      <c r="AO27" s="152"/>
      <c r="AP27" s="152"/>
      <c r="AQ27" s="152"/>
      <c r="AR27" s="154"/>
      <c r="AS27" s="154"/>
      <c r="AT27" s="154"/>
      <c r="AU27" s="154"/>
      <c r="AV27" s="154"/>
      <c r="AW27" s="154"/>
      <c r="AX27" s="128"/>
      <c r="AY27" s="128"/>
      <c r="AZ27" s="128"/>
      <c r="BA27" s="154"/>
      <c r="BB27" s="154"/>
      <c r="BC27" s="154"/>
      <c r="BD27" s="152"/>
      <c r="BE27" s="176"/>
      <c r="BF27" s="179"/>
      <c r="BG27" s="179"/>
      <c r="BH27" s="179"/>
      <c r="BI27" s="176"/>
      <c r="BJ27" s="169"/>
      <c r="BK27" s="150"/>
      <c r="BL27" s="150"/>
      <c r="BM27" s="150"/>
      <c r="BN27" s="47"/>
      <c r="BO27" s="169"/>
      <c r="BP27" s="150"/>
      <c r="BQ27" s="150"/>
      <c r="BR27" s="150"/>
      <c r="BS27" s="43">
        <f t="shared" si="25"/>
        <v>0</v>
      </c>
    </row>
    <row r="28" spans="2:71" s="8" customFormat="1" ht="144" customHeight="1" x14ac:dyDescent="0.25">
      <c r="B28" s="16" t="s">
        <v>130</v>
      </c>
      <c r="C28" s="16" t="s">
        <v>179</v>
      </c>
      <c r="D28" s="167" t="s">
        <v>316</v>
      </c>
      <c r="E28" s="164"/>
      <c r="F28" s="165"/>
      <c r="G28" s="166"/>
      <c r="H28" s="26" t="s">
        <v>283</v>
      </c>
      <c r="I28" s="46" t="s">
        <v>341</v>
      </c>
      <c r="J28" s="27" t="s">
        <v>230</v>
      </c>
      <c r="K28" s="90" t="s">
        <v>258</v>
      </c>
      <c r="L28" s="43">
        <f t="shared" si="18"/>
        <v>57689.7</v>
      </c>
      <c r="M28" s="43">
        <f t="shared" si="11"/>
        <v>56420.3</v>
      </c>
      <c r="N28" s="26"/>
      <c r="O28" s="26"/>
      <c r="P28" s="29">
        <v>931.5</v>
      </c>
      <c r="Q28" s="29">
        <v>931.5</v>
      </c>
      <c r="R28" s="26"/>
      <c r="S28" s="26"/>
      <c r="T28" s="29">
        <v>56758.2</v>
      </c>
      <c r="U28" s="29">
        <v>55488.800000000003</v>
      </c>
      <c r="V28" s="125">
        <f t="shared" si="19"/>
        <v>83153.3</v>
      </c>
      <c r="W28" s="45">
        <v>217</v>
      </c>
      <c r="X28" s="125">
        <v>72.3</v>
      </c>
      <c r="Y28" s="45">
        <v>1203.4000000000001</v>
      </c>
      <c r="Z28" s="125">
        <v>81660.600000000006</v>
      </c>
      <c r="AA28" s="125">
        <f t="shared" si="12"/>
        <v>71892.299999999988</v>
      </c>
      <c r="AB28" s="125">
        <v>2792.7</v>
      </c>
      <c r="AC28" s="125">
        <v>1140.7</v>
      </c>
      <c r="AD28" s="45"/>
      <c r="AE28" s="125">
        <v>67958.899999999994</v>
      </c>
      <c r="AF28" s="125">
        <f t="shared" si="13"/>
        <v>68472.399999999994</v>
      </c>
      <c r="AG28" s="127">
        <v>346.1</v>
      </c>
      <c r="AH28" s="127">
        <v>141.4</v>
      </c>
      <c r="AI28" s="126"/>
      <c r="AJ28" s="127">
        <v>67984.899999999994</v>
      </c>
      <c r="AK28" s="125">
        <f>AF28</f>
        <v>68472.399999999994</v>
      </c>
      <c r="AL28" s="125">
        <f t="shared" ref="AL28:AO33" si="30">AG28</f>
        <v>346.1</v>
      </c>
      <c r="AM28" s="125">
        <f t="shared" si="30"/>
        <v>141.4</v>
      </c>
      <c r="AN28" s="125">
        <f t="shared" si="30"/>
        <v>0</v>
      </c>
      <c r="AO28" s="125">
        <f t="shared" si="30"/>
        <v>67984.899999999994</v>
      </c>
      <c r="AP28" s="127">
        <f t="shared" ref="AP28:AP33" si="31">AR28+AT28+AV28+AX28</f>
        <v>57046.3</v>
      </c>
      <c r="AQ28" s="127">
        <f t="shared" ref="AQ28:AQ33" si="32">AS28+AU28+AW28+AY28</f>
        <v>55777.2</v>
      </c>
      <c r="AR28" s="45"/>
      <c r="AS28" s="45"/>
      <c r="AT28" s="125">
        <v>666.5</v>
      </c>
      <c r="AU28" s="125">
        <v>666.5</v>
      </c>
      <c r="AV28" s="45"/>
      <c r="AW28" s="45"/>
      <c r="AX28" s="125">
        <v>56379.8</v>
      </c>
      <c r="AY28" s="125">
        <v>55110.7</v>
      </c>
      <c r="AZ28" s="127">
        <f t="shared" si="15"/>
        <v>78063</v>
      </c>
      <c r="BA28" s="126">
        <v>217</v>
      </c>
      <c r="BB28" s="127">
        <v>72.3</v>
      </c>
      <c r="BC28" s="126">
        <v>0</v>
      </c>
      <c r="BD28" s="127">
        <v>77773.7</v>
      </c>
      <c r="BE28" s="100">
        <f t="shared" si="16"/>
        <v>71538.799999999988</v>
      </c>
      <c r="BF28" s="100">
        <v>2792.7</v>
      </c>
      <c r="BG28" s="100">
        <v>1140.7</v>
      </c>
      <c r="BH28" s="102"/>
      <c r="BI28" s="100">
        <v>67605.399999999994</v>
      </c>
      <c r="BJ28" s="43">
        <f t="shared" si="17"/>
        <v>68118.899999999994</v>
      </c>
      <c r="BK28" s="43">
        <v>346.1</v>
      </c>
      <c r="BL28" s="43">
        <v>141.4</v>
      </c>
      <c r="BM28" s="38"/>
      <c r="BN28" s="43">
        <v>67631.399999999994</v>
      </c>
      <c r="BO28" s="43">
        <f t="shared" ref="BO28:BQ34" si="33">BJ28</f>
        <v>68118.899999999994</v>
      </c>
      <c r="BP28" s="43">
        <f t="shared" si="33"/>
        <v>346.1</v>
      </c>
      <c r="BQ28" s="43">
        <f t="shared" si="33"/>
        <v>141.4</v>
      </c>
      <c r="BR28" s="38">
        <f>BM28</f>
        <v>0</v>
      </c>
      <c r="BS28" s="43">
        <f t="shared" si="25"/>
        <v>67631.399999999994</v>
      </c>
    </row>
    <row r="29" spans="2:71" s="8" customFormat="1" ht="113.25" customHeight="1" x14ac:dyDescent="0.25">
      <c r="B29" s="16" t="s">
        <v>131</v>
      </c>
      <c r="C29" s="16" t="s">
        <v>180</v>
      </c>
      <c r="D29" s="163" t="s">
        <v>263</v>
      </c>
      <c r="E29" s="164"/>
      <c r="F29" s="165"/>
      <c r="G29" s="166"/>
      <c r="H29" s="16" t="s">
        <v>317</v>
      </c>
      <c r="I29" s="16" t="s">
        <v>262</v>
      </c>
      <c r="J29" s="27" t="s">
        <v>231</v>
      </c>
      <c r="K29" s="88" t="s">
        <v>257</v>
      </c>
      <c r="L29" s="43">
        <f t="shared" si="18"/>
        <v>642.4</v>
      </c>
      <c r="M29" s="43">
        <f t="shared" si="11"/>
        <v>642.4</v>
      </c>
      <c r="N29" s="26"/>
      <c r="O29" s="26"/>
      <c r="P29" s="26"/>
      <c r="Q29" s="26"/>
      <c r="R29" s="26"/>
      <c r="S29" s="26"/>
      <c r="T29" s="29">
        <v>642.4</v>
      </c>
      <c r="U29" s="29">
        <v>642.4</v>
      </c>
      <c r="V29" s="125">
        <f t="shared" si="19"/>
        <v>695.2</v>
      </c>
      <c r="W29" s="45"/>
      <c r="X29" s="45"/>
      <c r="Y29" s="45"/>
      <c r="Z29" s="125">
        <v>695.2</v>
      </c>
      <c r="AA29" s="125">
        <f t="shared" si="12"/>
        <v>900</v>
      </c>
      <c r="AB29" s="45"/>
      <c r="AC29" s="45"/>
      <c r="AD29" s="45"/>
      <c r="AE29" s="125">
        <v>900</v>
      </c>
      <c r="AF29" s="125">
        <f t="shared" si="13"/>
        <v>900</v>
      </c>
      <c r="AG29" s="126"/>
      <c r="AH29" s="126"/>
      <c r="AI29" s="126"/>
      <c r="AJ29" s="127">
        <v>900</v>
      </c>
      <c r="AK29" s="125">
        <f>AF29</f>
        <v>900</v>
      </c>
      <c r="AL29" s="125">
        <f t="shared" si="30"/>
        <v>0</v>
      </c>
      <c r="AM29" s="125">
        <f t="shared" si="30"/>
        <v>0</v>
      </c>
      <c r="AN29" s="125">
        <f t="shared" si="30"/>
        <v>0</v>
      </c>
      <c r="AO29" s="125">
        <f t="shared" si="30"/>
        <v>900</v>
      </c>
      <c r="AP29" s="127">
        <f t="shared" si="31"/>
        <v>642.4</v>
      </c>
      <c r="AQ29" s="127">
        <f t="shared" si="32"/>
        <v>642.4</v>
      </c>
      <c r="AR29" s="45"/>
      <c r="AS29" s="45"/>
      <c r="AT29" s="45"/>
      <c r="AU29" s="45"/>
      <c r="AV29" s="45"/>
      <c r="AW29" s="45"/>
      <c r="AX29" s="125">
        <v>642.4</v>
      </c>
      <c r="AY29" s="125">
        <v>642.4</v>
      </c>
      <c r="AZ29" s="127">
        <f t="shared" si="15"/>
        <v>695.2</v>
      </c>
      <c r="BA29" s="126"/>
      <c r="BB29" s="126"/>
      <c r="BC29" s="126"/>
      <c r="BD29" s="127">
        <v>695.2</v>
      </c>
      <c r="BE29" s="100">
        <f t="shared" si="16"/>
        <v>900</v>
      </c>
      <c r="BF29" s="102"/>
      <c r="BG29" s="102"/>
      <c r="BH29" s="102"/>
      <c r="BI29" s="100">
        <v>900</v>
      </c>
      <c r="BJ29" s="43">
        <f t="shared" si="17"/>
        <v>900</v>
      </c>
      <c r="BK29" s="38"/>
      <c r="BL29" s="38"/>
      <c r="BM29" s="38"/>
      <c r="BN29" s="43">
        <v>900</v>
      </c>
      <c r="BO29" s="43">
        <f t="shared" si="33"/>
        <v>900</v>
      </c>
      <c r="BP29" s="43">
        <f t="shared" si="33"/>
        <v>0</v>
      </c>
      <c r="BQ29" s="43">
        <f t="shared" si="33"/>
        <v>0</v>
      </c>
      <c r="BR29" s="38">
        <f>BM29</f>
        <v>0</v>
      </c>
      <c r="BS29" s="43">
        <f t="shared" si="25"/>
        <v>900</v>
      </c>
    </row>
    <row r="30" spans="2:71" s="8" customFormat="1" ht="84" customHeight="1" x14ac:dyDescent="0.25">
      <c r="B30" s="16" t="s">
        <v>132</v>
      </c>
      <c r="C30" s="16" t="s">
        <v>181</v>
      </c>
      <c r="D30" s="163" t="s">
        <v>261</v>
      </c>
      <c r="E30" s="164"/>
      <c r="F30" s="165"/>
      <c r="G30" s="166"/>
      <c r="H30" s="16" t="s">
        <v>318</v>
      </c>
      <c r="I30" s="16" t="s">
        <v>262</v>
      </c>
      <c r="J30" s="27" t="s">
        <v>231</v>
      </c>
      <c r="K30" s="88" t="s">
        <v>257</v>
      </c>
      <c r="L30" s="43">
        <f t="shared" si="18"/>
        <v>0</v>
      </c>
      <c r="M30" s="43">
        <f t="shared" si="11"/>
        <v>0</v>
      </c>
      <c r="N30" s="26"/>
      <c r="O30" s="26"/>
      <c r="P30" s="26"/>
      <c r="Q30" s="26"/>
      <c r="R30" s="26"/>
      <c r="S30" s="26"/>
      <c r="T30" s="26"/>
      <c r="U30" s="26"/>
      <c r="V30" s="125">
        <f t="shared" si="19"/>
        <v>0</v>
      </c>
      <c r="W30" s="45"/>
      <c r="X30" s="45"/>
      <c r="Y30" s="45"/>
      <c r="Z30" s="125">
        <v>0</v>
      </c>
      <c r="AA30" s="125">
        <f t="shared" si="12"/>
        <v>10</v>
      </c>
      <c r="AB30" s="45"/>
      <c r="AC30" s="45"/>
      <c r="AD30" s="45"/>
      <c r="AE30" s="125">
        <v>10</v>
      </c>
      <c r="AF30" s="125">
        <f t="shared" si="13"/>
        <v>10</v>
      </c>
      <c r="AG30" s="126"/>
      <c r="AH30" s="126"/>
      <c r="AI30" s="126"/>
      <c r="AJ30" s="127">
        <v>10</v>
      </c>
      <c r="AK30" s="125">
        <f>AF30</f>
        <v>10</v>
      </c>
      <c r="AL30" s="125">
        <f t="shared" si="30"/>
        <v>0</v>
      </c>
      <c r="AM30" s="125">
        <f t="shared" si="30"/>
        <v>0</v>
      </c>
      <c r="AN30" s="125">
        <f t="shared" si="30"/>
        <v>0</v>
      </c>
      <c r="AO30" s="125">
        <f t="shared" si="30"/>
        <v>10</v>
      </c>
      <c r="AP30" s="127">
        <f t="shared" si="31"/>
        <v>0</v>
      </c>
      <c r="AQ30" s="127">
        <f t="shared" si="32"/>
        <v>0</v>
      </c>
      <c r="AR30" s="45"/>
      <c r="AS30" s="45"/>
      <c r="AT30" s="45"/>
      <c r="AU30" s="45"/>
      <c r="AV30" s="45"/>
      <c r="AW30" s="45"/>
      <c r="AX30" s="45"/>
      <c r="AY30" s="45"/>
      <c r="AZ30" s="127">
        <f t="shared" si="15"/>
        <v>0</v>
      </c>
      <c r="BA30" s="126"/>
      <c r="BB30" s="126"/>
      <c r="BC30" s="126"/>
      <c r="BD30" s="127">
        <v>0</v>
      </c>
      <c r="BE30" s="100">
        <f t="shared" si="16"/>
        <v>10</v>
      </c>
      <c r="BF30" s="102"/>
      <c r="BG30" s="102"/>
      <c r="BH30" s="102"/>
      <c r="BI30" s="100">
        <v>10</v>
      </c>
      <c r="BJ30" s="43">
        <f t="shared" si="17"/>
        <v>10</v>
      </c>
      <c r="BK30" s="38"/>
      <c r="BL30" s="38"/>
      <c r="BM30" s="38"/>
      <c r="BN30" s="43">
        <v>10</v>
      </c>
      <c r="BO30" s="43">
        <f t="shared" si="33"/>
        <v>10</v>
      </c>
      <c r="BP30" s="43">
        <f t="shared" si="33"/>
        <v>0</v>
      </c>
      <c r="BQ30" s="43">
        <f t="shared" si="33"/>
        <v>0</v>
      </c>
      <c r="BR30" s="38">
        <f>BM30</f>
        <v>0</v>
      </c>
      <c r="BS30" s="43">
        <f t="shared" si="25"/>
        <v>10</v>
      </c>
    </row>
    <row r="31" spans="2:71" s="8" customFormat="1" ht="150.75" customHeight="1" x14ac:dyDescent="0.25">
      <c r="B31" s="16" t="s">
        <v>133</v>
      </c>
      <c r="C31" s="16" t="s">
        <v>182</v>
      </c>
      <c r="D31" s="163" t="s">
        <v>260</v>
      </c>
      <c r="E31" s="164"/>
      <c r="F31" s="165"/>
      <c r="G31" s="166"/>
      <c r="H31" s="16" t="s">
        <v>259</v>
      </c>
      <c r="I31" s="16" t="s">
        <v>350</v>
      </c>
      <c r="J31" s="27" t="s">
        <v>232</v>
      </c>
      <c r="K31" s="88" t="s">
        <v>271</v>
      </c>
      <c r="L31" s="43">
        <f t="shared" si="18"/>
        <v>59274.1</v>
      </c>
      <c r="M31" s="43">
        <f t="shared" si="11"/>
        <v>58556.7</v>
      </c>
      <c r="N31" s="26"/>
      <c r="O31" s="26"/>
      <c r="P31" s="29">
        <v>664.5</v>
      </c>
      <c r="Q31" s="29">
        <v>664.5</v>
      </c>
      <c r="R31" s="29">
        <v>0</v>
      </c>
      <c r="S31" s="29">
        <v>0</v>
      </c>
      <c r="T31" s="29">
        <v>58609.599999999999</v>
      </c>
      <c r="U31" s="29">
        <v>57892.2</v>
      </c>
      <c r="V31" s="125">
        <f t="shared" si="19"/>
        <v>72864.3</v>
      </c>
      <c r="W31" s="45"/>
      <c r="X31" s="125">
        <v>785.7</v>
      </c>
      <c r="Y31" s="45"/>
      <c r="Z31" s="125">
        <v>72078.600000000006</v>
      </c>
      <c r="AA31" s="125">
        <f t="shared" si="12"/>
        <v>63573.3</v>
      </c>
      <c r="AB31" s="45">
        <v>2992.5</v>
      </c>
      <c r="AC31" s="45">
        <v>157.5</v>
      </c>
      <c r="AD31" s="45"/>
      <c r="AE31" s="125">
        <v>60423.3</v>
      </c>
      <c r="AF31" s="125">
        <f t="shared" si="13"/>
        <v>60423.3</v>
      </c>
      <c r="AG31" s="126"/>
      <c r="AH31" s="126"/>
      <c r="AI31" s="126"/>
      <c r="AJ31" s="127">
        <v>60423.3</v>
      </c>
      <c r="AK31" s="125">
        <f>AF31</f>
        <v>60423.3</v>
      </c>
      <c r="AL31" s="125">
        <f t="shared" si="30"/>
        <v>0</v>
      </c>
      <c r="AM31" s="125">
        <f t="shared" si="30"/>
        <v>0</v>
      </c>
      <c r="AN31" s="125">
        <f t="shared" si="30"/>
        <v>0</v>
      </c>
      <c r="AO31" s="125">
        <f t="shared" si="30"/>
        <v>60423.3</v>
      </c>
      <c r="AP31" s="127">
        <f t="shared" si="31"/>
        <v>57793.2</v>
      </c>
      <c r="AQ31" s="127">
        <f t="shared" si="32"/>
        <v>57075.8</v>
      </c>
      <c r="AR31" s="45"/>
      <c r="AS31" s="45"/>
      <c r="AT31" s="125">
        <v>664.5</v>
      </c>
      <c r="AU31" s="125">
        <v>664.5</v>
      </c>
      <c r="AV31" s="125">
        <v>0</v>
      </c>
      <c r="AW31" s="125">
        <v>0</v>
      </c>
      <c r="AX31" s="125">
        <v>57128.7</v>
      </c>
      <c r="AY31" s="125">
        <v>56411.3</v>
      </c>
      <c r="AZ31" s="127">
        <f t="shared" si="15"/>
        <v>67299.099999999991</v>
      </c>
      <c r="BA31" s="126"/>
      <c r="BB31" s="127">
        <v>49.9</v>
      </c>
      <c r="BC31" s="126"/>
      <c r="BD31" s="127">
        <v>67249.2</v>
      </c>
      <c r="BE31" s="100">
        <f t="shared" si="16"/>
        <v>62723.8</v>
      </c>
      <c r="BF31" s="102">
        <v>2992.5</v>
      </c>
      <c r="BG31" s="102">
        <v>157.5</v>
      </c>
      <c r="BH31" s="102"/>
      <c r="BI31" s="100">
        <v>59573.8</v>
      </c>
      <c r="BJ31" s="43">
        <f t="shared" si="17"/>
        <v>59573.8</v>
      </c>
      <c r="BK31" s="38"/>
      <c r="BL31" s="38"/>
      <c r="BM31" s="38"/>
      <c r="BN31" s="43">
        <v>59573.8</v>
      </c>
      <c r="BO31" s="43">
        <f t="shared" si="33"/>
        <v>59573.8</v>
      </c>
      <c r="BP31" s="38">
        <f t="shared" si="33"/>
        <v>0</v>
      </c>
      <c r="BQ31" s="38">
        <f t="shared" si="33"/>
        <v>0</v>
      </c>
      <c r="BR31" s="38">
        <f>BM31</f>
        <v>0</v>
      </c>
      <c r="BS31" s="43">
        <f t="shared" si="25"/>
        <v>59573.8</v>
      </c>
    </row>
    <row r="32" spans="2:71" s="8" customFormat="1" ht="67.5" x14ac:dyDescent="0.25">
      <c r="B32" s="16" t="s">
        <v>134</v>
      </c>
      <c r="C32" s="16" t="s">
        <v>183</v>
      </c>
      <c r="D32" s="163" t="s">
        <v>260</v>
      </c>
      <c r="E32" s="164"/>
      <c r="F32" s="165"/>
      <c r="G32" s="166"/>
      <c r="H32" s="21" t="s">
        <v>259</v>
      </c>
      <c r="I32" s="21" t="s">
        <v>273</v>
      </c>
      <c r="J32" s="27" t="s">
        <v>232</v>
      </c>
      <c r="K32" s="88" t="s">
        <v>271</v>
      </c>
      <c r="L32" s="43">
        <f t="shared" si="18"/>
        <v>1558.3</v>
      </c>
      <c r="M32" s="43">
        <f t="shared" si="11"/>
        <v>1558.3</v>
      </c>
      <c r="N32" s="26"/>
      <c r="O32" s="26"/>
      <c r="P32" s="26"/>
      <c r="Q32" s="26"/>
      <c r="R32" s="26"/>
      <c r="S32" s="26"/>
      <c r="T32" s="29">
        <v>1558.3</v>
      </c>
      <c r="U32" s="29">
        <v>1558.3</v>
      </c>
      <c r="V32" s="125">
        <f t="shared" si="19"/>
        <v>1630.8</v>
      </c>
      <c r="W32" s="45"/>
      <c r="X32" s="45"/>
      <c r="Y32" s="45"/>
      <c r="Z32" s="125">
        <v>1630.8</v>
      </c>
      <c r="AA32" s="125">
        <f t="shared" si="12"/>
        <v>2808.7</v>
      </c>
      <c r="AB32" s="45"/>
      <c r="AC32" s="45"/>
      <c r="AD32" s="45"/>
      <c r="AE32" s="125">
        <v>2808.7</v>
      </c>
      <c r="AF32" s="125">
        <f t="shared" si="13"/>
        <v>2808.7</v>
      </c>
      <c r="AG32" s="126"/>
      <c r="AH32" s="126"/>
      <c r="AI32" s="126"/>
      <c r="AJ32" s="127">
        <v>2808.7</v>
      </c>
      <c r="AK32" s="125">
        <f t="shared" ref="AK32:AK33" si="34">AF32</f>
        <v>2808.7</v>
      </c>
      <c r="AL32" s="125">
        <f t="shared" si="30"/>
        <v>0</v>
      </c>
      <c r="AM32" s="125">
        <f t="shared" si="30"/>
        <v>0</v>
      </c>
      <c r="AN32" s="125">
        <f t="shared" si="30"/>
        <v>0</v>
      </c>
      <c r="AO32" s="125">
        <f t="shared" si="30"/>
        <v>2808.7</v>
      </c>
      <c r="AP32" s="127">
        <f t="shared" si="31"/>
        <v>1558.3</v>
      </c>
      <c r="AQ32" s="127">
        <f t="shared" si="32"/>
        <v>1558.3</v>
      </c>
      <c r="AR32" s="45"/>
      <c r="AS32" s="45"/>
      <c r="AT32" s="45"/>
      <c r="AU32" s="45"/>
      <c r="AV32" s="45"/>
      <c r="AW32" s="45"/>
      <c r="AX32" s="125">
        <v>1558.3</v>
      </c>
      <c r="AY32" s="125">
        <v>1558.3</v>
      </c>
      <c r="AZ32" s="127">
        <f t="shared" si="15"/>
        <v>1630.8</v>
      </c>
      <c r="BA32" s="126"/>
      <c r="BB32" s="126"/>
      <c r="BC32" s="126"/>
      <c r="BD32" s="127">
        <v>1630.8</v>
      </c>
      <c r="BE32" s="100">
        <f t="shared" si="16"/>
        <v>2808.7</v>
      </c>
      <c r="BF32" s="102"/>
      <c r="BG32" s="102"/>
      <c r="BH32" s="102"/>
      <c r="BI32" s="100">
        <v>2808.7</v>
      </c>
      <c r="BJ32" s="43">
        <f t="shared" si="17"/>
        <v>2808.7</v>
      </c>
      <c r="BK32" s="38"/>
      <c r="BL32" s="38"/>
      <c r="BM32" s="38"/>
      <c r="BN32" s="43">
        <v>2808.7</v>
      </c>
      <c r="BO32" s="43">
        <f t="shared" si="33"/>
        <v>2808.7</v>
      </c>
      <c r="BP32" s="38">
        <f t="shared" si="33"/>
        <v>0</v>
      </c>
      <c r="BQ32" s="38">
        <f t="shared" si="33"/>
        <v>0</v>
      </c>
      <c r="BR32" s="38">
        <f t="shared" ref="BR32:BR33" si="35">BM32</f>
        <v>0</v>
      </c>
      <c r="BS32" s="43">
        <f t="shared" si="25"/>
        <v>2808.7</v>
      </c>
    </row>
    <row r="33" spans="2:71" s="8" customFormat="1" ht="151.5" customHeight="1" x14ac:dyDescent="0.25">
      <c r="B33" s="16" t="s">
        <v>135</v>
      </c>
      <c r="C33" s="16" t="s">
        <v>184</v>
      </c>
      <c r="D33" s="163" t="s">
        <v>274</v>
      </c>
      <c r="E33" s="164"/>
      <c r="F33" s="165"/>
      <c r="G33" s="166"/>
      <c r="H33" s="16" t="s">
        <v>278</v>
      </c>
      <c r="I33" s="21" t="s">
        <v>353</v>
      </c>
      <c r="J33" s="27" t="s">
        <v>226</v>
      </c>
      <c r="K33" s="88" t="s">
        <v>255</v>
      </c>
      <c r="L33" s="43">
        <f t="shared" si="18"/>
        <v>10353.6</v>
      </c>
      <c r="M33" s="43">
        <f t="shared" si="11"/>
        <v>10256.200000000001</v>
      </c>
      <c r="N33" s="26"/>
      <c r="O33" s="26"/>
      <c r="P33" s="29">
        <v>303.10000000000002</v>
      </c>
      <c r="Q33" s="29">
        <v>303.10000000000002</v>
      </c>
      <c r="R33" s="26"/>
      <c r="S33" s="26"/>
      <c r="T33" s="29">
        <v>10050.5</v>
      </c>
      <c r="U33" s="29">
        <v>9953.1</v>
      </c>
      <c r="V33" s="125">
        <f t="shared" si="19"/>
        <v>12055.4</v>
      </c>
      <c r="W33" s="45"/>
      <c r="X33" s="125">
        <v>232.3</v>
      </c>
      <c r="Y33" s="45"/>
      <c r="Z33" s="125">
        <v>11823.1</v>
      </c>
      <c r="AA33" s="125">
        <f t="shared" si="12"/>
        <v>10799.3</v>
      </c>
      <c r="AB33" s="45"/>
      <c r="AC33" s="125">
        <v>253.9</v>
      </c>
      <c r="AD33" s="45"/>
      <c r="AE33" s="125">
        <v>10545.4</v>
      </c>
      <c r="AF33" s="125">
        <f t="shared" si="13"/>
        <v>10809.3</v>
      </c>
      <c r="AG33" s="126"/>
      <c r="AH33" s="127">
        <v>253.9</v>
      </c>
      <c r="AI33" s="126"/>
      <c r="AJ33" s="127">
        <v>10555.4</v>
      </c>
      <c r="AK33" s="125">
        <f t="shared" si="34"/>
        <v>10809.3</v>
      </c>
      <c r="AL33" s="125">
        <f t="shared" si="30"/>
        <v>0</v>
      </c>
      <c r="AM33" s="125">
        <f t="shared" si="30"/>
        <v>253.9</v>
      </c>
      <c r="AN33" s="125">
        <f t="shared" si="30"/>
        <v>0</v>
      </c>
      <c r="AO33" s="125">
        <f t="shared" si="30"/>
        <v>10555.4</v>
      </c>
      <c r="AP33" s="127">
        <f t="shared" si="31"/>
        <v>10171.9</v>
      </c>
      <c r="AQ33" s="127">
        <f t="shared" si="32"/>
        <v>10074.5</v>
      </c>
      <c r="AR33" s="45"/>
      <c r="AS33" s="45"/>
      <c r="AT33" s="125">
        <v>252.3</v>
      </c>
      <c r="AU33" s="125">
        <v>252.3</v>
      </c>
      <c r="AV33" s="45"/>
      <c r="AW33" s="45"/>
      <c r="AX33" s="125">
        <v>9919.6</v>
      </c>
      <c r="AY33" s="125">
        <v>9822.2000000000007</v>
      </c>
      <c r="AZ33" s="127">
        <f t="shared" si="15"/>
        <v>11498.8</v>
      </c>
      <c r="BA33" s="126"/>
      <c r="BB33" s="127">
        <v>183.3</v>
      </c>
      <c r="BC33" s="126"/>
      <c r="BD33" s="127">
        <v>11315.5</v>
      </c>
      <c r="BE33" s="100">
        <f t="shared" si="16"/>
        <v>10669.3</v>
      </c>
      <c r="BF33" s="102"/>
      <c r="BG33" s="100">
        <v>253.9</v>
      </c>
      <c r="BH33" s="102"/>
      <c r="BI33" s="100">
        <v>10415.4</v>
      </c>
      <c r="BJ33" s="43">
        <f t="shared" si="17"/>
        <v>10669.3</v>
      </c>
      <c r="BK33" s="38"/>
      <c r="BL33" s="43">
        <v>253.9</v>
      </c>
      <c r="BM33" s="38"/>
      <c r="BN33" s="43">
        <v>10415.4</v>
      </c>
      <c r="BO33" s="43">
        <f t="shared" si="33"/>
        <v>10669.3</v>
      </c>
      <c r="BP33" s="38">
        <f t="shared" si="33"/>
        <v>0</v>
      </c>
      <c r="BQ33" s="43">
        <f t="shared" si="33"/>
        <v>253.9</v>
      </c>
      <c r="BR33" s="38">
        <f t="shared" si="35"/>
        <v>0</v>
      </c>
      <c r="BS33" s="43">
        <f t="shared" si="25"/>
        <v>10415.4</v>
      </c>
    </row>
    <row r="34" spans="2:71" s="8" customFormat="1" ht="409.6" customHeight="1" x14ac:dyDescent="0.25">
      <c r="B34" s="236" t="s">
        <v>136</v>
      </c>
      <c r="C34" s="223" t="s">
        <v>185</v>
      </c>
      <c r="D34" s="155" t="s">
        <v>276</v>
      </c>
      <c r="E34" s="156"/>
      <c r="F34" s="22"/>
      <c r="G34" s="251"/>
      <c r="H34" s="239" t="s">
        <v>312</v>
      </c>
      <c r="I34" s="236" t="s">
        <v>381</v>
      </c>
      <c r="J34" s="239" t="s">
        <v>227</v>
      </c>
      <c r="K34" s="254" t="s">
        <v>308</v>
      </c>
      <c r="L34" s="168">
        <f>N34+P34+R34+T34</f>
        <v>463139.5</v>
      </c>
      <c r="M34" s="168">
        <f>O34+Q34+S34+U34</f>
        <v>433110.1</v>
      </c>
      <c r="N34" s="149"/>
      <c r="O34" s="149"/>
      <c r="P34" s="168">
        <v>8420</v>
      </c>
      <c r="Q34" s="168">
        <v>7836.2</v>
      </c>
      <c r="R34" s="168">
        <v>8538.4</v>
      </c>
      <c r="S34" s="168">
        <v>8538.4</v>
      </c>
      <c r="T34" s="168">
        <v>446181.1</v>
      </c>
      <c r="U34" s="168">
        <v>416735.5</v>
      </c>
      <c r="V34" s="151">
        <f>W34+X34+Y34+Z34</f>
        <v>763841.1</v>
      </c>
      <c r="W34" s="153"/>
      <c r="X34" s="153">
        <v>730</v>
      </c>
      <c r="Y34" s="153">
        <v>0</v>
      </c>
      <c r="Z34" s="151">
        <v>763111.1</v>
      </c>
      <c r="AA34" s="151">
        <f>AB34+AC34+AD34+AE34</f>
        <v>303743.40000000002</v>
      </c>
      <c r="AB34" s="153"/>
      <c r="AC34" s="153"/>
      <c r="AD34" s="153"/>
      <c r="AE34" s="151">
        <v>303743.40000000002</v>
      </c>
      <c r="AF34" s="151">
        <f>AG34+AH34+AI34+AJ34</f>
        <v>303743.59999999998</v>
      </c>
      <c r="AG34" s="153"/>
      <c r="AH34" s="153"/>
      <c r="AI34" s="153"/>
      <c r="AJ34" s="151">
        <v>303743.59999999998</v>
      </c>
      <c r="AK34" s="151">
        <f>AF34</f>
        <v>303743.59999999998</v>
      </c>
      <c r="AL34" s="153">
        <f>AG34</f>
        <v>0</v>
      </c>
      <c r="AM34" s="153">
        <f>AH34</f>
        <v>0</v>
      </c>
      <c r="AN34" s="153">
        <f>AI34</f>
        <v>0</v>
      </c>
      <c r="AO34" s="151">
        <v>303743.59999999998</v>
      </c>
      <c r="AP34" s="151">
        <f>AR34+AT34+AV34+AX34</f>
        <v>352893.5</v>
      </c>
      <c r="AQ34" s="151">
        <f>AS34+AU34+AW34+AY34</f>
        <v>351312.5</v>
      </c>
      <c r="AR34" s="153"/>
      <c r="AS34" s="153"/>
      <c r="AT34" s="151">
        <v>3440</v>
      </c>
      <c r="AU34" s="151">
        <v>2976.2</v>
      </c>
      <c r="AV34" s="151">
        <v>8538.4</v>
      </c>
      <c r="AW34" s="151">
        <v>8538.4</v>
      </c>
      <c r="AX34" s="151">
        <v>340915.1</v>
      </c>
      <c r="AY34" s="151">
        <v>339797.9</v>
      </c>
      <c r="AZ34" s="151">
        <f>BA34+BB34+BC34+BD34</f>
        <v>546548.4</v>
      </c>
      <c r="BA34" s="153"/>
      <c r="BB34" s="125">
        <v>375</v>
      </c>
      <c r="BC34" s="153"/>
      <c r="BD34" s="151">
        <v>546173.4</v>
      </c>
      <c r="BE34" s="174">
        <f>BF34+BG34+BH34+BI34</f>
        <v>303743.40000000002</v>
      </c>
      <c r="BF34" s="177"/>
      <c r="BG34" s="177"/>
      <c r="BH34" s="177"/>
      <c r="BI34" s="174">
        <v>303743.40000000002</v>
      </c>
      <c r="BJ34" s="168">
        <f>BK34+BL34+BM34+BN34</f>
        <v>303743.59999999998</v>
      </c>
      <c r="BK34" s="149"/>
      <c r="BL34" s="149"/>
      <c r="BM34" s="149"/>
      <c r="BN34" s="168">
        <v>303743.59999999998</v>
      </c>
      <c r="BO34" s="168">
        <f t="shared" si="33"/>
        <v>303743.59999999998</v>
      </c>
      <c r="BP34" s="149">
        <f t="shared" si="33"/>
        <v>0</v>
      </c>
      <c r="BQ34" s="149">
        <f t="shared" si="33"/>
        <v>0</v>
      </c>
      <c r="BR34" s="26">
        <f>BM34</f>
        <v>0</v>
      </c>
      <c r="BS34" s="168">
        <v>303743.59999999998</v>
      </c>
    </row>
    <row r="35" spans="2:71" s="8" customFormat="1" ht="137.25" hidden="1" customHeight="1" x14ac:dyDescent="0.25">
      <c r="B35" s="237"/>
      <c r="C35" s="218"/>
      <c r="D35" s="157"/>
      <c r="E35" s="158"/>
      <c r="F35" s="53"/>
      <c r="G35" s="256"/>
      <c r="H35" s="240"/>
      <c r="I35" s="237"/>
      <c r="J35" s="240"/>
      <c r="K35" s="257"/>
      <c r="L35" s="173"/>
      <c r="M35" s="173"/>
      <c r="N35" s="180"/>
      <c r="O35" s="180"/>
      <c r="P35" s="173"/>
      <c r="Q35" s="173"/>
      <c r="R35" s="173"/>
      <c r="S35" s="173"/>
      <c r="T35" s="173"/>
      <c r="U35" s="173"/>
      <c r="V35" s="161"/>
      <c r="W35" s="162"/>
      <c r="X35" s="162"/>
      <c r="Y35" s="162"/>
      <c r="Z35" s="161"/>
      <c r="AA35" s="161"/>
      <c r="AB35" s="162"/>
      <c r="AC35" s="162"/>
      <c r="AD35" s="162"/>
      <c r="AE35" s="161"/>
      <c r="AF35" s="161"/>
      <c r="AG35" s="162"/>
      <c r="AH35" s="162"/>
      <c r="AI35" s="162"/>
      <c r="AJ35" s="161"/>
      <c r="AK35" s="161"/>
      <c r="AL35" s="162"/>
      <c r="AM35" s="162"/>
      <c r="AN35" s="162"/>
      <c r="AO35" s="161"/>
      <c r="AP35" s="161"/>
      <c r="AQ35" s="161"/>
      <c r="AR35" s="162"/>
      <c r="AS35" s="162"/>
      <c r="AT35" s="161"/>
      <c r="AU35" s="161"/>
      <c r="AV35" s="161"/>
      <c r="AW35" s="161"/>
      <c r="AX35" s="161"/>
      <c r="AY35" s="161"/>
      <c r="AZ35" s="161"/>
      <c r="BA35" s="162"/>
      <c r="BB35" s="258"/>
      <c r="BC35" s="162"/>
      <c r="BD35" s="161"/>
      <c r="BE35" s="175"/>
      <c r="BF35" s="178"/>
      <c r="BG35" s="178"/>
      <c r="BH35" s="178"/>
      <c r="BI35" s="175"/>
      <c r="BJ35" s="173"/>
      <c r="BK35" s="180"/>
      <c r="BL35" s="180"/>
      <c r="BM35" s="180"/>
      <c r="BN35" s="173"/>
      <c r="BO35" s="173"/>
      <c r="BP35" s="180"/>
      <c r="BQ35" s="180"/>
      <c r="BR35" s="103"/>
      <c r="BS35" s="173"/>
    </row>
    <row r="36" spans="2:71" s="8" customFormat="1" ht="126.75" customHeight="1" x14ac:dyDescent="0.25">
      <c r="B36" s="238"/>
      <c r="C36" s="249"/>
      <c r="D36" s="159"/>
      <c r="E36" s="160"/>
      <c r="F36" s="76"/>
      <c r="G36" s="253"/>
      <c r="H36" s="241"/>
      <c r="I36" s="238"/>
      <c r="J36" s="241"/>
      <c r="K36" s="255"/>
      <c r="L36" s="169"/>
      <c r="M36" s="169"/>
      <c r="N36" s="150"/>
      <c r="O36" s="150"/>
      <c r="P36" s="169"/>
      <c r="Q36" s="169"/>
      <c r="R36" s="169"/>
      <c r="S36" s="169"/>
      <c r="T36" s="169"/>
      <c r="U36" s="169"/>
      <c r="V36" s="152"/>
      <c r="W36" s="154"/>
      <c r="X36" s="154"/>
      <c r="Y36" s="154"/>
      <c r="Z36" s="152"/>
      <c r="AA36" s="152"/>
      <c r="AB36" s="154"/>
      <c r="AC36" s="154"/>
      <c r="AD36" s="154"/>
      <c r="AE36" s="152"/>
      <c r="AF36" s="152"/>
      <c r="AG36" s="154"/>
      <c r="AH36" s="154"/>
      <c r="AI36" s="154"/>
      <c r="AJ36" s="152"/>
      <c r="AK36" s="152"/>
      <c r="AL36" s="154"/>
      <c r="AM36" s="154"/>
      <c r="AN36" s="154"/>
      <c r="AO36" s="152"/>
      <c r="AP36" s="152"/>
      <c r="AQ36" s="152"/>
      <c r="AR36" s="154"/>
      <c r="AS36" s="154"/>
      <c r="AT36" s="152"/>
      <c r="AU36" s="152"/>
      <c r="AV36" s="152"/>
      <c r="AW36" s="152"/>
      <c r="AX36" s="152"/>
      <c r="AY36" s="152"/>
      <c r="AZ36" s="152"/>
      <c r="BA36" s="154"/>
      <c r="BB36" s="128"/>
      <c r="BC36" s="154"/>
      <c r="BD36" s="152"/>
      <c r="BE36" s="176"/>
      <c r="BF36" s="179"/>
      <c r="BG36" s="179"/>
      <c r="BH36" s="179"/>
      <c r="BI36" s="176"/>
      <c r="BJ36" s="169"/>
      <c r="BK36" s="150"/>
      <c r="BL36" s="150"/>
      <c r="BM36" s="150"/>
      <c r="BN36" s="169"/>
      <c r="BO36" s="169"/>
      <c r="BP36" s="150"/>
      <c r="BQ36" s="150"/>
      <c r="BR36" s="104"/>
      <c r="BS36" s="169"/>
    </row>
    <row r="37" spans="2:71" s="8" customFormat="1" ht="209.25" customHeight="1" x14ac:dyDescent="0.25">
      <c r="B37" s="16" t="s">
        <v>137</v>
      </c>
      <c r="C37" s="16" t="s">
        <v>186</v>
      </c>
      <c r="D37" s="163" t="s">
        <v>319</v>
      </c>
      <c r="E37" s="164"/>
      <c r="F37" s="165"/>
      <c r="G37" s="166"/>
      <c r="H37" s="16" t="s">
        <v>279</v>
      </c>
      <c r="I37" s="48" t="s">
        <v>377</v>
      </c>
      <c r="J37" s="27" t="s">
        <v>233</v>
      </c>
      <c r="K37" s="88" t="s">
        <v>277</v>
      </c>
      <c r="L37" s="43">
        <f>N37+P37+R37+T37</f>
        <v>85831.200000000012</v>
      </c>
      <c r="M37" s="43">
        <f>O37+Q37+S37+U37</f>
        <v>85831.200000000012</v>
      </c>
      <c r="N37" s="29"/>
      <c r="O37" s="29"/>
      <c r="P37" s="29">
        <v>35288.300000000003</v>
      </c>
      <c r="Q37" s="29">
        <v>35288.300000000003</v>
      </c>
      <c r="R37" s="29">
        <v>82.9</v>
      </c>
      <c r="S37" s="29">
        <v>82.9</v>
      </c>
      <c r="T37" s="29">
        <v>50460</v>
      </c>
      <c r="U37" s="29">
        <v>50460</v>
      </c>
      <c r="V37" s="125">
        <f>W37+X37+Y37+Z37</f>
        <v>161534</v>
      </c>
      <c r="W37" s="45"/>
      <c r="X37" s="125">
        <v>31073.599999999999</v>
      </c>
      <c r="Y37" s="125"/>
      <c r="Z37" s="125">
        <v>130460.4</v>
      </c>
      <c r="AA37" s="125">
        <f>AB37+AC37+AD37+AE37</f>
        <v>89746.2</v>
      </c>
      <c r="AB37" s="45"/>
      <c r="AC37" s="125">
        <v>31893.1</v>
      </c>
      <c r="AD37" s="45">
        <v>36</v>
      </c>
      <c r="AE37" s="125">
        <v>57817.1</v>
      </c>
      <c r="AF37" s="125">
        <f>AG37+AH37+AI37+AJ37</f>
        <v>37745.5</v>
      </c>
      <c r="AG37" s="126"/>
      <c r="AH37" s="127">
        <v>32745.5</v>
      </c>
      <c r="AI37" s="126"/>
      <c r="AJ37" s="127">
        <v>5000</v>
      </c>
      <c r="AK37" s="125">
        <f>AF37</f>
        <v>37745.5</v>
      </c>
      <c r="AL37" s="125">
        <f t="shared" ref="AL37:AO52" si="36">AG37</f>
        <v>0</v>
      </c>
      <c r="AM37" s="125">
        <f t="shared" si="36"/>
        <v>32745.5</v>
      </c>
      <c r="AN37" s="125">
        <f t="shared" si="36"/>
        <v>0</v>
      </c>
      <c r="AO37" s="125">
        <v>5000</v>
      </c>
      <c r="AP37" s="127">
        <f>AR37+AT37+AV37+AX37</f>
        <v>85831.200000000012</v>
      </c>
      <c r="AQ37" s="127">
        <f>AS37+AU37+AW37+AY37</f>
        <v>85831.200000000012</v>
      </c>
      <c r="AR37" s="125"/>
      <c r="AS37" s="125"/>
      <c r="AT37" s="125">
        <v>35288.300000000003</v>
      </c>
      <c r="AU37" s="125">
        <v>35288.300000000003</v>
      </c>
      <c r="AV37" s="125">
        <v>82.9</v>
      </c>
      <c r="AW37" s="125">
        <v>82.9</v>
      </c>
      <c r="AX37" s="125">
        <v>50460</v>
      </c>
      <c r="AY37" s="125">
        <v>50460</v>
      </c>
      <c r="AZ37" s="127">
        <f>BA37+BB37+BC37+BD37</f>
        <v>117400.9</v>
      </c>
      <c r="BA37" s="126"/>
      <c r="BB37" s="127">
        <v>31073.599999999999</v>
      </c>
      <c r="BC37" s="127"/>
      <c r="BD37" s="127">
        <v>86327.3</v>
      </c>
      <c r="BE37" s="100">
        <f>BF37+BG37+BH37+BI37</f>
        <v>82573.799999999988</v>
      </c>
      <c r="BF37" s="102"/>
      <c r="BG37" s="100">
        <v>31893.1</v>
      </c>
      <c r="BH37" s="102">
        <v>36</v>
      </c>
      <c r="BI37" s="100">
        <v>50644.7</v>
      </c>
      <c r="BJ37" s="43">
        <f>BK37+BL37+BM37+BN37</f>
        <v>37745.5</v>
      </c>
      <c r="BK37" s="38"/>
      <c r="BL37" s="43">
        <v>32745.5</v>
      </c>
      <c r="BM37" s="38"/>
      <c r="BN37" s="43">
        <v>5000</v>
      </c>
      <c r="BO37" s="43">
        <f>BJ37</f>
        <v>37745.5</v>
      </c>
      <c r="BP37" s="38">
        <f>BK37</f>
        <v>0</v>
      </c>
      <c r="BQ37" s="43">
        <v>32745.5</v>
      </c>
      <c r="BR37" s="38">
        <f>BM37</f>
        <v>0</v>
      </c>
      <c r="BS37" s="43">
        <v>5000</v>
      </c>
    </row>
    <row r="38" spans="2:71" s="8" customFormat="1" ht="151.5" customHeight="1" x14ac:dyDescent="0.25">
      <c r="B38" s="16" t="s">
        <v>138</v>
      </c>
      <c r="C38" s="16" t="s">
        <v>187</v>
      </c>
      <c r="D38" s="167" t="s">
        <v>281</v>
      </c>
      <c r="E38" s="164"/>
      <c r="F38" s="165"/>
      <c r="G38" s="166"/>
      <c r="H38" s="16"/>
      <c r="I38" s="16" t="s">
        <v>380</v>
      </c>
      <c r="J38" s="27" t="s">
        <v>234</v>
      </c>
      <c r="K38" s="88" t="s">
        <v>282</v>
      </c>
      <c r="L38" s="43">
        <f t="shared" ref="L38:L42" si="37">N38+P38+R38+T38</f>
        <v>82511.199999999997</v>
      </c>
      <c r="M38" s="43">
        <f t="shared" ref="M38:M42" si="38">O38+Q38+S38+U38</f>
        <v>72721.8</v>
      </c>
      <c r="N38" s="29">
        <v>739.6</v>
      </c>
      <c r="O38" s="29">
        <v>739.6</v>
      </c>
      <c r="P38" s="29">
        <v>2461.6999999999998</v>
      </c>
      <c r="Q38" s="29">
        <v>2461.6999999999998</v>
      </c>
      <c r="R38" s="26"/>
      <c r="S38" s="26"/>
      <c r="T38" s="29">
        <v>79309.899999999994</v>
      </c>
      <c r="U38" s="29">
        <v>69520.5</v>
      </c>
      <c r="V38" s="125">
        <f t="shared" ref="V38:V41" si="39">W38+X38+Y38+Z38</f>
        <v>466233.60000000003</v>
      </c>
      <c r="W38" s="125">
        <v>1114</v>
      </c>
      <c r="X38" s="125">
        <v>2373.6999999999998</v>
      </c>
      <c r="Y38" s="45"/>
      <c r="Z38" s="125">
        <v>462745.9</v>
      </c>
      <c r="AA38" s="125">
        <f t="shared" ref="AA38:AA42" si="40">AB38+AC38+AD38+AE38</f>
        <v>290709.59999999998</v>
      </c>
      <c r="AB38" s="125">
        <v>1078.0999999999999</v>
      </c>
      <c r="AC38" s="125">
        <v>2806</v>
      </c>
      <c r="AD38" s="45"/>
      <c r="AE38" s="125">
        <v>286825.5</v>
      </c>
      <c r="AF38" s="125">
        <f t="shared" ref="AF38:AF42" si="41">AG38+AH38+AI38+AJ38</f>
        <v>8980</v>
      </c>
      <c r="AG38" s="127">
        <v>0</v>
      </c>
      <c r="AH38" s="127">
        <v>0</v>
      </c>
      <c r="AI38" s="126"/>
      <c r="AJ38" s="127">
        <v>8980</v>
      </c>
      <c r="AK38" s="125">
        <f t="shared" ref="AK38:AO86" si="42">AF38</f>
        <v>8980</v>
      </c>
      <c r="AL38" s="125">
        <f t="shared" si="36"/>
        <v>0</v>
      </c>
      <c r="AM38" s="125">
        <f t="shared" si="36"/>
        <v>0</v>
      </c>
      <c r="AN38" s="125">
        <f t="shared" si="36"/>
        <v>0</v>
      </c>
      <c r="AO38" s="125">
        <f t="shared" si="36"/>
        <v>8980</v>
      </c>
      <c r="AP38" s="127">
        <f t="shared" ref="AP38:AP42" si="43">AR38+AT38+AV38+AX38</f>
        <v>15548.8</v>
      </c>
      <c r="AQ38" s="127">
        <f t="shared" ref="AQ38:AQ42" si="44">AS38+AU38+AW38+AY38</f>
        <v>13877.599999999999</v>
      </c>
      <c r="AR38" s="125">
        <v>739.6</v>
      </c>
      <c r="AS38" s="125">
        <v>739.6</v>
      </c>
      <c r="AT38" s="125">
        <v>2461.6999999999998</v>
      </c>
      <c r="AU38" s="125">
        <v>2461.6999999999998</v>
      </c>
      <c r="AV38" s="45"/>
      <c r="AW38" s="45"/>
      <c r="AX38" s="125">
        <v>12347.5</v>
      </c>
      <c r="AY38" s="125">
        <v>10676.3</v>
      </c>
      <c r="AZ38" s="127">
        <f t="shared" ref="AZ38:AZ42" si="45">BA38+BB38+BC38+BD38</f>
        <v>22916.3</v>
      </c>
      <c r="BA38" s="127">
        <v>1114</v>
      </c>
      <c r="BB38" s="127">
        <v>2373.6999999999998</v>
      </c>
      <c r="BC38" s="126"/>
      <c r="BD38" s="127">
        <v>19428.599999999999</v>
      </c>
      <c r="BE38" s="100">
        <f t="shared" ref="BE38:BE42" si="46">BF38+BG38+BH38+BI38</f>
        <v>14819.2</v>
      </c>
      <c r="BF38" s="100">
        <v>1078.0999999999999</v>
      </c>
      <c r="BG38" s="100">
        <v>2806</v>
      </c>
      <c r="BH38" s="102"/>
      <c r="BI38" s="100">
        <v>10935.1</v>
      </c>
      <c r="BJ38" s="43">
        <f t="shared" ref="BJ38:BJ42" si="47">BK38+BL38+BM38+BN38</f>
        <v>8980</v>
      </c>
      <c r="BK38" s="43">
        <v>0</v>
      </c>
      <c r="BL38" s="43">
        <v>0</v>
      </c>
      <c r="BM38" s="38"/>
      <c r="BN38" s="43">
        <v>8980</v>
      </c>
      <c r="BO38" s="43">
        <f>BJ38</f>
        <v>8980</v>
      </c>
      <c r="BP38" s="43">
        <f>BK38</f>
        <v>0</v>
      </c>
      <c r="BQ38" s="43">
        <f>BL38</f>
        <v>0</v>
      </c>
      <c r="BR38" s="38">
        <f t="shared" ref="BR38:BR40" si="48">BM38</f>
        <v>0</v>
      </c>
      <c r="BS38" s="43">
        <v>5000</v>
      </c>
    </row>
    <row r="39" spans="2:71" s="8" customFormat="1" ht="94.5" x14ac:dyDescent="0.25">
      <c r="B39" s="16" t="s">
        <v>139</v>
      </c>
      <c r="C39" s="16" t="s">
        <v>188</v>
      </c>
      <c r="D39" s="163" t="s">
        <v>265</v>
      </c>
      <c r="E39" s="164"/>
      <c r="F39" s="165"/>
      <c r="G39" s="166"/>
      <c r="H39" s="26" t="s">
        <v>264</v>
      </c>
      <c r="I39" s="46" t="s">
        <v>345</v>
      </c>
      <c r="J39" s="27" t="s">
        <v>230</v>
      </c>
      <c r="K39" s="88" t="s">
        <v>258</v>
      </c>
      <c r="L39" s="43">
        <f t="shared" si="37"/>
        <v>24874.699999999997</v>
      </c>
      <c r="M39" s="43">
        <f t="shared" si="38"/>
        <v>24369.3</v>
      </c>
      <c r="N39" s="29"/>
      <c r="O39" s="29"/>
      <c r="P39" s="29">
        <v>409.1</v>
      </c>
      <c r="Q39" s="29">
        <v>409.1</v>
      </c>
      <c r="R39" s="26"/>
      <c r="S39" s="26"/>
      <c r="T39" s="29">
        <v>24465.599999999999</v>
      </c>
      <c r="U39" s="29">
        <v>23960.2</v>
      </c>
      <c r="V39" s="125">
        <f t="shared" si="39"/>
        <v>27097.5</v>
      </c>
      <c r="W39" s="45">
        <v>34.799999999999997</v>
      </c>
      <c r="X39" s="125">
        <v>124</v>
      </c>
      <c r="Y39" s="45"/>
      <c r="Z39" s="125">
        <v>26938.7</v>
      </c>
      <c r="AA39" s="125">
        <f t="shared" si="40"/>
        <v>23022.100000000002</v>
      </c>
      <c r="AB39" s="45"/>
      <c r="AC39" s="125">
        <v>112.4</v>
      </c>
      <c r="AD39" s="45"/>
      <c r="AE39" s="125">
        <v>22909.7</v>
      </c>
      <c r="AF39" s="125">
        <f t="shared" si="41"/>
        <v>23022.100000000002</v>
      </c>
      <c r="AG39" s="126"/>
      <c r="AH39" s="127">
        <v>112.4</v>
      </c>
      <c r="AI39" s="126"/>
      <c r="AJ39" s="127">
        <v>22909.7</v>
      </c>
      <c r="AK39" s="125">
        <f t="shared" si="42"/>
        <v>23022.100000000002</v>
      </c>
      <c r="AL39" s="125">
        <f t="shared" si="36"/>
        <v>0</v>
      </c>
      <c r="AM39" s="125">
        <f t="shared" si="36"/>
        <v>112.4</v>
      </c>
      <c r="AN39" s="125">
        <f t="shared" si="36"/>
        <v>0</v>
      </c>
      <c r="AO39" s="125">
        <f t="shared" si="36"/>
        <v>22909.7</v>
      </c>
      <c r="AP39" s="127">
        <f t="shared" si="43"/>
        <v>23584.5</v>
      </c>
      <c r="AQ39" s="127">
        <f t="shared" si="44"/>
        <v>23079.8</v>
      </c>
      <c r="AR39" s="125"/>
      <c r="AS39" s="125"/>
      <c r="AT39" s="125">
        <v>296.7</v>
      </c>
      <c r="AU39" s="125">
        <v>296.7</v>
      </c>
      <c r="AV39" s="45"/>
      <c r="AW39" s="45"/>
      <c r="AX39" s="125">
        <v>23287.8</v>
      </c>
      <c r="AY39" s="125">
        <v>22783.1</v>
      </c>
      <c r="AZ39" s="127">
        <f t="shared" si="45"/>
        <v>25819.1</v>
      </c>
      <c r="BA39" s="126"/>
      <c r="BB39" s="127"/>
      <c r="BC39" s="126"/>
      <c r="BD39" s="127">
        <v>25819.1</v>
      </c>
      <c r="BE39" s="100">
        <f t="shared" si="46"/>
        <v>22184.6</v>
      </c>
      <c r="BF39" s="102"/>
      <c r="BG39" s="102"/>
      <c r="BH39" s="102"/>
      <c r="BI39" s="100">
        <v>22184.6</v>
      </c>
      <c r="BJ39" s="43">
        <f t="shared" si="47"/>
        <v>22184.6</v>
      </c>
      <c r="BK39" s="38"/>
      <c r="BL39" s="38"/>
      <c r="BM39" s="38"/>
      <c r="BN39" s="43">
        <v>22184.6</v>
      </c>
      <c r="BO39" s="43">
        <f t="shared" ref="BO39:BO86" si="49">BJ39</f>
        <v>22184.6</v>
      </c>
      <c r="BP39" s="43">
        <f t="shared" ref="BP39:BP43" si="50">BK39</f>
        <v>0</v>
      </c>
      <c r="BQ39" s="43">
        <f t="shared" ref="BQ39:BQ86" si="51">BL39</f>
        <v>0</v>
      </c>
      <c r="BR39" s="38">
        <f t="shared" si="48"/>
        <v>0</v>
      </c>
      <c r="BS39" s="43">
        <f t="shared" ref="BS39:BS86" si="52">BN39</f>
        <v>22184.6</v>
      </c>
    </row>
    <row r="40" spans="2:71" s="8" customFormat="1" ht="93" customHeight="1" x14ac:dyDescent="0.25">
      <c r="B40" s="16" t="s">
        <v>140</v>
      </c>
      <c r="C40" s="16" t="s">
        <v>189</v>
      </c>
      <c r="D40" s="163" t="s">
        <v>320</v>
      </c>
      <c r="E40" s="164"/>
      <c r="F40" s="165"/>
      <c r="G40" s="166"/>
      <c r="H40" s="16"/>
      <c r="I40" s="44" t="s">
        <v>382</v>
      </c>
      <c r="J40" s="27" t="s">
        <v>235</v>
      </c>
      <c r="K40" s="88" t="s">
        <v>284</v>
      </c>
      <c r="L40" s="43">
        <f t="shared" si="37"/>
        <v>41445.199999999997</v>
      </c>
      <c r="M40" s="43">
        <f t="shared" si="38"/>
        <v>39602.299999999996</v>
      </c>
      <c r="N40" s="29"/>
      <c r="O40" s="29"/>
      <c r="P40" s="29">
        <v>4061.7</v>
      </c>
      <c r="Q40" s="29">
        <v>3637.3</v>
      </c>
      <c r="R40" s="29">
        <v>203.4</v>
      </c>
      <c r="S40" s="29">
        <v>203.4</v>
      </c>
      <c r="T40" s="29">
        <v>37180.1</v>
      </c>
      <c r="U40" s="29">
        <v>35761.599999999999</v>
      </c>
      <c r="V40" s="125">
        <f t="shared" si="39"/>
        <v>114046.09999999999</v>
      </c>
      <c r="W40" s="45"/>
      <c r="X40" s="125">
        <v>43878</v>
      </c>
      <c r="Y40" s="125">
        <v>355.7</v>
      </c>
      <c r="Z40" s="125">
        <v>69812.399999999994</v>
      </c>
      <c r="AA40" s="125">
        <f t="shared" si="40"/>
        <v>61122.2</v>
      </c>
      <c r="AB40" s="45"/>
      <c r="AC40" s="45"/>
      <c r="AD40" s="45">
        <v>6</v>
      </c>
      <c r="AE40" s="125">
        <f>59260.7+1855.5</f>
        <v>61116.2</v>
      </c>
      <c r="AF40" s="125">
        <f t="shared" si="41"/>
        <v>32855.9</v>
      </c>
      <c r="AG40" s="126"/>
      <c r="AH40" s="126"/>
      <c r="AI40" s="126"/>
      <c r="AJ40" s="127">
        <v>32855.9</v>
      </c>
      <c r="AK40" s="125">
        <f t="shared" si="42"/>
        <v>32855.9</v>
      </c>
      <c r="AL40" s="125">
        <f t="shared" si="36"/>
        <v>0</v>
      </c>
      <c r="AM40" s="125">
        <f t="shared" si="36"/>
        <v>0</v>
      </c>
      <c r="AN40" s="125">
        <f t="shared" si="36"/>
        <v>0</v>
      </c>
      <c r="AO40" s="125">
        <f t="shared" si="36"/>
        <v>32855.9</v>
      </c>
      <c r="AP40" s="127">
        <f t="shared" si="43"/>
        <v>41385.4</v>
      </c>
      <c r="AQ40" s="127">
        <f t="shared" si="44"/>
        <v>39542.5</v>
      </c>
      <c r="AR40" s="125"/>
      <c r="AS40" s="125"/>
      <c r="AT40" s="125">
        <v>4061.7</v>
      </c>
      <c r="AU40" s="125">
        <v>3637.3</v>
      </c>
      <c r="AV40" s="125">
        <v>203.4</v>
      </c>
      <c r="AW40" s="125">
        <v>203.4</v>
      </c>
      <c r="AX40" s="125">
        <v>37120.300000000003</v>
      </c>
      <c r="AY40" s="125">
        <v>35701.800000000003</v>
      </c>
      <c r="AZ40" s="127">
        <f t="shared" si="45"/>
        <v>113358.59999999999</v>
      </c>
      <c r="BA40" s="126"/>
      <c r="BB40" s="127">
        <v>43878</v>
      </c>
      <c r="BC40" s="127">
        <v>355.7</v>
      </c>
      <c r="BD40" s="127">
        <v>69124.899999999994</v>
      </c>
      <c r="BE40" s="100">
        <f t="shared" si="46"/>
        <v>60866.400000000001</v>
      </c>
      <c r="BF40" s="102"/>
      <c r="BG40" s="102"/>
      <c r="BH40" s="102">
        <v>6</v>
      </c>
      <c r="BI40" s="100">
        <f>59004.9+1855.5</f>
        <v>60860.4</v>
      </c>
      <c r="BJ40" s="43">
        <f t="shared" si="47"/>
        <v>32855.9</v>
      </c>
      <c r="BK40" s="38"/>
      <c r="BL40" s="38"/>
      <c r="BM40" s="38"/>
      <c r="BN40" s="43">
        <v>32855.9</v>
      </c>
      <c r="BO40" s="43">
        <f t="shared" si="49"/>
        <v>32855.9</v>
      </c>
      <c r="BP40" s="43">
        <f t="shared" si="50"/>
        <v>0</v>
      </c>
      <c r="BQ40" s="43">
        <f t="shared" si="51"/>
        <v>0</v>
      </c>
      <c r="BR40" s="38">
        <f t="shared" si="48"/>
        <v>0</v>
      </c>
      <c r="BS40" s="43">
        <f t="shared" si="52"/>
        <v>32855.9</v>
      </c>
    </row>
    <row r="41" spans="2:71" s="8" customFormat="1" ht="121.5" x14ac:dyDescent="0.25">
      <c r="B41" s="16" t="s">
        <v>141</v>
      </c>
      <c r="C41" s="16" t="s">
        <v>190</v>
      </c>
      <c r="D41" s="163" t="s">
        <v>321</v>
      </c>
      <c r="E41" s="164"/>
      <c r="F41" s="195"/>
      <c r="G41" s="196"/>
      <c r="H41" s="25" t="s">
        <v>286</v>
      </c>
      <c r="I41" s="16" t="s">
        <v>347</v>
      </c>
      <c r="J41" s="27" t="s">
        <v>235</v>
      </c>
      <c r="K41" s="88" t="s">
        <v>285</v>
      </c>
      <c r="L41" s="43">
        <f t="shared" si="37"/>
        <v>3094.2</v>
      </c>
      <c r="M41" s="43">
        <f t="shared" si="38"/>
        <v>3094.2</v>
      </c>
      <c r="N41" s="26"/>
      <c r="O41" s="26"/>
      <c r="P41" s="26"/>
      <c r="Q41" s="26"/>
      <c r="R41" s="26"/>
      <c r="S41" s="26"/>
      <c r="T41" s="29">
        <v>3094.2</v>
      </c>
      <c r="U41" s="29">
        <v>3094.2</v>
      </c>
      <c r="V41" s="125">
        <f t="shared" si="39"/>
        <v>62283.199999999997</v>
      </c>
      <c r="W41" s="45"/>
      <c r="X41" s="45"/>
      <c r="Y41" s="45"/>
      <c r="Z41" s="125">
        <v>62283.199999999997</v>
      </c>
      <c r="AA41" s="125">
        <f t="shared" si="40"/>
        <v>3217.6</v>
      </c>
      <c r="AB41" s="45"/>
      <c r="AC41" s="45"/>
      <c r="AD41" s="45"/>
      <c r="AE41" s="125">
        <v>3217.6</v>
      </c>
      <c r="AF41" s="125">
        <f t="shared" si="41"/>
        <v>3217.6</v>
      </c>
      <c r="AG41" s="126"/>
      <c r="AH41" s="126"/>
      <c r="AI41" s="126"/>
      <c r="AJ41" s="127">
        <v>3217.6</v>
      </c>
      <c r="AK41" s="125">
        <f t="shared" si="42"/>
        <v>3217.6</v>
      </c>
      <c r="AL41" s="125">
        <f t="shared" si="36"/>
        <v>0</v>
      </c>
      <c r="AM41" s="125">
        <f t="shared" si="36"/>
        <v>0</v>
      </c>
      <c r="AN41" s="125">
        <f t="shared" si="36"/>
        <v>0</v>
      </c>
      <c r="AO41" s="125">
        <f t="shared" si="36"/>
        <v>3217.6</v>
      </c>
      <c r="AP41" s="127">
        <f t="shared" si="43"/>
        <v>3094.2</v>
      </c>
      <c r="AQ41" s="127">
        <f t="shared" si="44"/>
        <v>3094.2</v>
      </c>
      <c r="AR41" s="45"/>
      <c r="AS41" s="45"/>
      <c r="AT41" s="45"/>
      <c r="AU41" s="45"/>
      <c r="AV41" s="45"/>
      <c r="AW41" s="45"/>
      <c r="AX41" s="125">
        <v>3094.2</v>
      </c>
      <c r="AY41" s="125">
        <v>3094.2</v>
      </c>
      <c r="AZ41" s="127">
        <f t="shared" si="45"/>
        <v>3070.7</v>
      </c>
      <c r="BA41" s="126"/>
      <c r="BB41" s="126"/>
      <c r="BC41" s="126"/>
      <c r="BD41" s="127">
        <v>3070.7</v>
      </c>
      <c r="BE41" s="100">
        <f t="shared" si="46"/>
        <v>3217.6</v>
      </c>
      <c r="BF41" s="102"/>
      <c r="BG41" s="102"/>
      <c r="BH41" s="102"/>
      <c r="BI41" s="100">
        <v>3217.6</v>
      </c>
      <c r="BJ41" s="43">
        <f t="shared" si="47"/>
        <v>3217.6</v>
      </c>
      <c r="BK41" s="38"/>
      <c r="BL41" s="38"/>
      <c r="BM41" s="38"/>
      <c r="BN41" s="43">
        <v>3217.6</v>
      </c>
      <c r="BO41" s="43">
        <f t="shared" si="49"/>
        <v>3217.6</v>
      </c>
      <c r="BP41" s="43">
        <f t="shared" si="50"/>
        <v>0</v>
      </c>
      <c r="BQ41" s="43">
        <f t="shared" si="51"/>
        <v>0</v>
      </c>
      <c r="BR41" s="38"/>
      <c r="BS41" s="43">
        <f t="shared" si="52"/>
        <v>3217.6</v>
      </c>
    </row>
    <row r="42" spans="2:71" ht="141" customHeight="1" x14ac:dyDescent="0.25">
      <c r="B42" s="16" t="s">
        <v>142</v>
      </c>
      <c r="C42" s="22" t="s">
        <v>191</v>
      </c>
      <c r="D42" s="163" t="s">
        <v>322</v>
      </c>
      <c r="E42" s="164"/>
      <c r="F42" s="190"/>
      <c r="G42" s="190"/>
      <c r="H42" s="33" t="s">
        <v>247</v>
      </c>
      <c r="I42" s="33" t="s">
        <v>346</v>
      </c>
      <c r="J42" s="27" t="s">
        <v>225</v>
      </c>
      <c r="K42" s="88" t="s">
        <v>287</v>
      </c>
      <c r="L42" s="43">
        <f t="shared" si="37"/>
        <v>42460.200000000004</v>
      </c>
      <c r="M42" s="43">
        <f t="shared" si="38"/>
        <v>33198.6</v>
      </c>
      <c r="N42" s="26"/>
      <c r="O42" s="26"/>
      <c r="P42" s="29">
        <v>319.3</v>
      </c>
      <c r="Q42" s="29">
        <v>299.89999999999998</v>
      </c>
      <c r="R42" s="29">
        <v>0</v>
      </c>
      <c r="S42" s="29">
        <v>0</v>
      </c>
      <c r="T42" s="29">
        <v>42140.9</v>
      </c>
      <c r="U42" s="29">
        <v>32898.699999999997</v>
      </c>
      <c r="V42" s="125">
        <f>W42+X42+Y42+Z42</f>
        <v>53305</v>
      </c>
      <c r="W42" s="45"/>
      <c r="X42" s="125">
        <v>360</v>
      </c>
      <c r="Y42" s="45"/>
      <c r="Z42" s="125">
        <v>52945</v>
      </c>
      <c r="AA42" s="125">
        <f t="shared" si="40"/>
        <v>34600.400000000001</v>
      </c>
      <c r="AB42" s="45"/>
      <c r="AC42" s="125">
        <v>200</v>
      </c>
      <c r="AD42" s="45"/>
      <c r="AE42" s="125">
        <v>34400.400000000001</v>
      </c>
      <c r="AF42" s="125">
        <f t="shared" si="41"/>
        <v>34600.400000000001</v>
      </c>
      <c r="AG42" s="126"/>
      <c r="AH42" s="127">
        <v>200</v>
      </c>
      <c r="AI42" s="126"/>
      <c r="AJ42" s="127">
        <v>34400.400000000001</v>
      </c>
      <c r="AK42" s="125">
        <f t="shared" si="42"/>
        <v>34600.400000000001</v>
      </c>
      <c r="AL42" s="125">
        <f t="shared" si="36"/>
        <v>0</v>
      </c>
      <c r="AM42" s="125">
        <f t="shared" si="36"/>
        <v>200</v>
      </c>
      <c r="AN42" s="125">
        <f t="shared" si="36"/>
        <v>0</v>
      </c>
      <c r="AO42" s="125">
        <f t="shared" si="36"/>
        <v>34400.400000000001</v>
      </c>
      <c r="AP42" s="127">
        <f t="shared" si="43"/>
        <v>42044</v>
      </c>
      <c r="AQ42" s="127">
        <f t="shared" si="44"/>
        <v>32801.9</v>
      </c>
      <c r="AR42" s="45"/>
      <c r="AS42" s="45"/>
      <c r="AT42" s="125">
        <v>217.3</v>
      </c>
      <c r="AU42" s="125">
        <v>217.3</v>
      </c>
      <c r="AV42" s="125">
        <v>0</v>
      </c>
      <c r="AW42" s="125">
        <v>0</v>
      </c>
      <c r="AX42" s="125">
        <v>41826.699999999997</v>
      </c>
      <c r="AY42" s="125">
        <v>32584.6</v>
      </c>
      <c r="AZ42" s="127">
        <f t="shared" si="45"/>
        <v>42236.1</v>
      </c>
      <c r="BA42" s="126"/>
      <c r="BB42" s="127"/>
      <c r="BC42" s="126"/>
      <c r="BD42" s="127">
        <v>42236.1</v>
      </c>
      <c r="BE42" s="100">
        <f t="shared" si="46"/>
        <v>34399.4</v>
      </c>
      <c r="BF42" s="102"/>
      <c r="BG42" s="102"/>
      <c r="BH42" s="102"/>
      <c r="BI42" s="100">
        <v>34399.4</v>
      </c>
      <c r="BJ42" s="43">
        <f t="shared" si="47"/>
        <v>34399.4</v>
      </c>
      <c r="BK42" s="38"/>
      <c r="BL42" s="38"/>
      <c r="BM42" s="38"/>
      <c r="BN42" s="43">
        <v>34399.4</v>
      </c>
      <c r="BO42" s="43">
        <f t="shared" si="49"/>
        <v>34399.4</v>
      </c>
      <c r="BP42" s="43">
        <f t="shared" si="50"/>
        <v>0</v>
      </c>
      <c r="BQ42" s="43">
        <f t="shared" si="51"/>
        <v>0</v>
      </c>
      <c r="BR42" s="38"/>
      <c r="BS42" s="43">
        <f t="shared" si="52"/>
        <v>34399.4</v>
      </c>
    </row>
    <row r="43" spans="2:71" ht="108" x14ac:dyDescent="0.25">
      <c r="B43" s="16" t="s">
        <v>93</v>
      </c>
      <c r="C43" s="22" t="s">
        <v>94</v>
      </c>
      <c r="D43" s="191" t="s">
        <v>218</v>
      </c>
      <c r="E43" s="192"/>
      <c r="F43" s="191" t="s">
        <v>218</v>
      </c>
      <c r="G43" s="192"/>
      <c r="H43" s="24" t="s">
        <v>218</v>
      </c>
      <c r="I43" s="24" t="s">
        <v>218</v>
      </c>
      <c r="J43" s="27" t="s">
        <v>88</v>
      </c>
      <c r="K43" s="30"/>
      <c r="L43" s="43">
        <f>SUM(L44:L53)</f>
        <v>439337.10000000003</v>
      </c>
      <c r="M43" s="43">
        <f t="shared" ref="M43:U43" si="53">SUM(M44:M53)</f>
        <v>429376.20000000007</v>
      </c>
      <c r="N43" s="43">
        <f t="shared" si="53"/>
        <v>0</v>
      </c>
      <c r="O43" s="43">
        <f t="shared" si="53"/>
        <v>0</v>
      </c>
      <c r="P43" s="43">
        <f t="shared" si="53"/>
        <v>2982.7999999999997</v>
      </c>
      <c r="Q43" s="43">
        <f t="shared" si="53"/>
        <v>2979.5</v>
      </c>
      <c r="R43" s="43">
        <f t="shared" si="53"/>
        <v>0</v>
      </c>
      <c r="S43" s="43">
        <f t="shared" si="53"/>
        <v>0</v>
      </c>
      <c r="T43" s="43">
        <f t="shared" si="53"/>
        <v>436354.30000000005</v>
      </c>
      <c r="U43" s="43">
        <f t="shared" si="53"/>
        <v>426396.7</v>
      </c>
      <c r="V43" s="127">
        <f>SUM(V44:V54)</f>
        <v>485500.6</v>
      </c>
      <c r="W43" s="127">
        <f t="shared" ref="W43:BR43" si="54">SUM(W44:W54)</f>
        <v>5442.3</v>
      </c>
      <c r="X43" s="127">
        <f t="shared" si="54"/>
        <v>3861.3</v>
      </c>
      <c r="Y43" s="127">
        <f t="shared" si="54"/>
        <v>0</v>
      </c>
      <c r="Z43" s="127">
        <f t="shared" si="54"/>
        <v>476196.99999999994</v>
      </c>
      <c r="AA43" s="127">
        <f t="shared" si="54"/>
        <v>399002.89999999997</v>
      </c>
      <c r="AB43" s="127">
        <f t="shared" si="54"/>
        <v>8821.5</v>
      </c>
      <c r="AC43" s="127">
        <f t="shared" si="54"/>
        <v>4311.8</v>
      </c>
      <c r="AD43" s="127">
        <f t="shared" si="54"/>
        <v>0</v>
      </c>
      <c r="AE43" s="127">
        <f t="shared" si="54"/>
        <v>396240.1</v>
      </c>
      <c r="AF43" s="127">
        <f t="shared" si="54"/>
        <v>408431.6</v>
      </c>
      <c r="AG43" s="127">
        <f t="shared" si="54"/>
        <v>8504</v>
      </c>
      <c r="AH43" s="127">
        <f t="shared" si="54"/>
        <v>4283.7</v>
      </c>
      <c r="AI43" s="127">
        <f t="shared" si="54"/>
        <v>0</v>
      </c>
      <c r="AJ43" s="127">
        <f t="shared" si="54"/>
        <v>395643.89999999997</v>
      </c>
      <c r="AK43" s="125">
        <f t="shared" si="42"/>
        <v>408431.6</v>
      </c>
      <c r="AL43" s="125">
        <f t="shared" si="36"/>
        <v>8504</v>
      </c>
      <c r="AM43" s="125">
        <f t="shared" si="36"/>
        <v>4283.7</v>
      </c>
      <c r="AN43" s="125">
        <f t="shared" si="36"/>
        <v>0</v>
      </c>
      <c r="AO43" s="125">
        <f t="shared" si="36"/>
        <v>395643.89999999997</v>
      </c>
      <c r="AP43" s="127">
        <f t="shared" si="54"/>
        <v>438164.00000000006</v>
      </c>
      <c r="AQ43" s="127">
        <f t="shared" si="54"/>
        <v>427150.30000000005</v>
      </c>
      <c r="AR43" s="127">
        <f t="shared" si="54"/>
        <v>3249.3</v>
      </c>
      <c r="AS43" s="127">
        <f t="shared" si="54"/>
        <v>1969.7</v>
      </c>
      <c r="AT43" s="127">
        <f t="shared" si="54"/>
        <v>4065.8999999999996</v>
      </c>
      <c r="AU43" s="127">
        <f t="shared" si="54"/>
        <v>3636.1</v>
      </c>
      <c r="AV43" s="127">
        <f t="shared" si="54"/>
        <v>0</v>
      </c>
      <c r="AW43" s="127">
        <f t="shared" si="54"/>
        <v>0</v>
      </c>
      <c r="AX43" s="127">
        <f t="shared" si="54"/>
        <v>430848.8</v>
      </c>
      <c r="AY43" s="127">
        <f t="shared" si="54"/>
        <v>421544.50000000006</v>
      </c>
      <c r="AZ43" s="127">
        <f t="shared" si="54"/>
        <v>476291.2</v>
      </c>
      <c r="BA43" s="127">
        <f t="shared" si="54"/>
        <v>5442.3</v>
      </c>
      <c r="BB43" s="127">
        <f t="shared" si="54"/>
        <v>3861.3</v>
      </c>
      <c r="BC43" s="127">
        <f t="shared" si="54"/>
        <v>0</v>
      </c>
      <c r="BD43" s="127">
        <f t="shared" si="54"/>
        <v>466987.6</v>
      </c>
      <c r="BE43" s="43">
        <f t="shared" si="54"/>
        <v>407830.1</v>
      </c>
      <c r="BF43" s="43">
        <f t="shared" si="54"/>
        <v>8821.5</v>
      </c>
      <c r="BG43" s="43">
        <f t="shared" si="54"/>
        <v>4311.8</v>
      </c>
      <c r="BH43" s="43">
        <f t="shared" si="54"/>
        <v>0</v>
      </c>
      <c r="BI43" s="43">
        <f t="shared" si="54"/>
        <v>394696.8</v>
      </c>
      <c r="BJ43" s="43">
        <f t="shared" si="54"/>
        <v>406888.3</v>
      </c>
      <c r="BK43" s="43">
        <f t="shared" si="54"/>
        <v>8504</v>
      </c>
      <c r="BL43" s="43">
        <f t="shared" si="54"/>
        <v>4283.7</v>
      </c>
      <c r="BM43" s="43">
        <f t="shared" si="54"/>
        <v>0</v>
      </c>
      <c r="BN43" s="43">
        <f t="shared" si="54"/>
        <v>394100.6</v>
      </c>
      <c r="BO43" s="43">
        <f t="shared" si="49"/>
        <v>406888.3</v>
      </c>
      <c r="BP43" s="43">
        <f t="shared" si="50"/>
        <v>8504</v>
      </c>
      <c r="BQ43" s="43">
        <f t="shared" si="51"/>
        <v>4283.7</v>
      </c>
      <c r="BR43" s="43">
        <f t="shared" si="54"/>
        <v>0</v>
      </c>
      <c r="BS43" s="43">
        <f t="shared" si="52"/>
        <v>394100.6</v>
      </c>
    </row>
    <row r="44" spans="2:71" ht="234" customHeight="1" x14ac:dyDescent="0.25">
      <c r="B44" s="21" t="s">
        <v>143</v>
      </c>
      <c r="C44" s="22" t="s">
        <v>192</v>
      </c>
      <c r="D44" s="193" t="s">
        <v>289</v>
      </c>
      <c r="E44" s="194"/>
      <c r="F44" s="191"/>
      <c r="G44" s="192"/>
      <c r="H44" s="33" t="s">
        <v>290</v>
      </c>
      <c r="I44" s="33" t="s">
        <v>348</v>
      </c>
      <c r="J44" s="27" t="s">
        <v>223</v>
      </c>
      <c r="K44" s="34" t="s">
        <v>288</v>
      </c>
      <c r="L44" s="43">
        <f>N44+P44+R44+T44</f>
        <v>129490.3</v>
      </c>
      <c r="M44" s="43">
        <f>O44+Q44+S44+U44</f>
        <v>123483</v>
      </c>
      <c r="N44" s="26"/>
      <c r="O44" s="26"/>
      <c r="P44" s="29">
        <v>314.60000000000002</v>
      </c>
      <c r="Q44" s="29">
        <v>314.5</v>
      </c>
      <c r="R44" s="26"/>
      <c r="S44" s="26"/>
      <c r="T44" s="29">
        <v>129175.7</v>
      </c>
      <c r="U44" s="29">
        <v>123168.5</v>
      </c>
      <c r="V44" s="125">
        <f>W44+X44+Y44+Z44</f>
        <v>133448.5</v>
      </c>
      <c r="W44" s="45">
        <v>0</v>
      </c>
      <c r="X44" s="125">
        <v>0</v>
      </c>
      <c r="Y44" s="45"/>
      <c r="Z44" s="125">
        <v>133448.5</v>
      </c>
      <c r="AA44" s="125">
        <f>AB44+AC44+AD44+AE44</f>
        <v>89196.4</v>
      </c>
      <c r="AB44" s="45"/>
      <c r="AC44" s="45"/>
      <c r="AD44" s="45"/>
      <c r="AE44" s="125">
        <v>89196.4</v>
      </c>
      <c r="AF44" s="125">
        <f>AG44+AH44+AI44+AJ44</f>
        <v>88363.199999999997</v>
      </c>
      <c r="AG44" s="126"/>
      <c r="AH44" s="126"/>
      <c r="AI44" s="126"/>
      <c r="AJ44" s="127">
        <v>88363.199999999997</v>
      </c>
      <c r="AK44" s="125">
        <f t="shared" si="42"/>
        <v>88363.199999999997</v>
      </c>
      <c r="AL44" s="125">
        <f t="shared" si="36"/>
        <v>0</v>
      </c>
      <c r="AM44" s="125">
        <f t="shared" si="36"/>
        <v>0</v>
      </c>
      <c r="AN44" s="125">
        <f t="shared" si="36"/>
        <v>0</v>
      </c>
      <c r="AO44" s="125">
        <f t="shared" si="36"/>
        <v>88363.199999999997</v>
      </c>
      <c r="AP44" s="127">
        <f>AR44+AT44+AV44+AX44</f>
        <v>125636.40000000001</v>
      </c>
      <c r="AQ44" s="127">
        <f>AS44+AU44+AW44+AY44</f>
        <v>120287.6</v>
      </c>
      <c r="AR44" s="45"/>
      <c r="AS44" s="45"/>
      <c r="AT44" s="125">
        <v>314.60000000000002</v>
      </c>
      <c r="AU44" s="125">
        <v>314.60000000000002</v>
      </c>
      <c r="AV44" s="45"/>
      <c r="AW44" s="45"/>
      <c r="AX44" s="125">
        <v>125321.8</v>
      </c>
      <c r="AY44" s="125">
        <v>119973</v>
      </c>
      <c r="AZ44" s="127">
        <f>BA44+BB44+BC44+BD44</f>
        <v>124864.6</v>
      </c>
      <c r="BA44" s="126">
        <v>0</v>
      </c>
      <c r="BB44" s="127"/>
      <c r="BC44" s="126"/>
      <c r="BD44" s="127">
        <v>124864.6</v>
      </c>
      <c r="BE44" s="100">
        <f>BF44+BG44+BH44+BI44</f>
        <v>88192.6</v>
      </c>
      <c r="BF44" s="102"/>
      <c r="BG44" s="102"/>
      <c r="BH44" s="102"/>
      <c r="BI44" s="100">
        <v>88192.6</v>
      </c>
      <c r="BJ44" s="43">
        <f>BK44+BL44+BM44+BN44</f>
        <v>87359.4</v>
      </c>
      <c r="BK44" s="38"/>
      <c r="BL44" s="38"/>
      <c r="BM44" s="38"/>
      <c r="BN44" s="43">
        <v>87359.4</v>
      </c>
      <c r="BO44" s="43">
        <f t="shared" si="49"/>
        <v>87359.4</v>
      </c>
      <c r="BP44" s="43">
        <f>BK44</f>
        <v>0</v>
      </c>
      <c r="BQ44" s="43">
        <f t="shared" si="51"/>
        <v>0</v>
      </c>
      <c r="BR44" s="43">
        <f t="shared" ref="BR44" si="55">SUM(BR45:BR55)</f>
        <v>0</v>
      </c>
      <c r="BS44" s="43">
        <f t="shared" si="52"/>
        <v>87359.4</v>
      </c>
    </row>
    <row r="45" spans="2:71" ht="181.5" customHeight="1" x14ac:dyDescent="0.25">
      <c r="B45" s="16" t="s">
        <v>144</v>
      </c>
      <c r="C45" s="22" t="s">
        <v>193</v>
      </c>
      <c r="D45" s="193" t="s">
        <v>289</v>
      </c>
      <c r="E45" s="194"/>
      <c r="F45" s="191"/>
      <c r="G45" s="192"/>
      <c r="H45" s="33" t="s">
        <v>324</v>
      </c>
      <c r="I45" s="33" t="s">
        <v>351</v>
      </c>
      <c r="J45" s="27" t="s">
        <v>223</v>
      </c>
      <c r="K45" s="34" t="s">
        <v>288</v>
      </c>
      <c r="L45" s="43">
        <f t="shared" ref="L45:L53" si="56">N45+P45+R45+T45</f>
        <v>210008.2</v>
      </c>
      <c r="M45" s="43">
        <f t="shared" ref="M45:M53" si="57">O45+Q45+S45+U45</f>
        <v>207753.9</v>
      </c>
      <c r="N45" s="26"/>
      <c r="O45" s="26"/>
      <c r="P45" s="29">
        <v>952</v>
      </c>
      <c r="Q45" s="29">
        <v>952</v>
      </c>
      <c r="R45" s="26"/>
      <c r="S45" s="26"/>
      <c r="T45" s="29">
        <v>209056.2</v>
      </c>
      <c r="U45" s="29">
        <v>206801.9</v>
      </c>
      <c r="V45" s="125">
        <f t="shared" ref="V45:V54" si="58">W45+X45+Y45+Z45</f>
        <v>223605.1</v>
      </c>
      <c r="W45" s="45"/>
      <c r="X45" s="125">
        <v>0</v>
      </c>
      <c r="Y45" s="45"/>
      <c r="Z45" s="125">
        <v>223605.1</v>
      </c>
      <c r="AA45" s="125">
        <f t="shared" ref="AA45:AA53" si="59">AB45+AC45+AD45+AE45</f>
        <v>195699.6</v>
      </c>
      <c r="AB45" s="45"/>
      <c r="AC45" s="45"/>
      <c r="AD45" s="45"/>
      <c r="AE45" s="125">
        <v>195699.6</v>
      </c>
      <c r="AF45" s="125">
        <f t="shared" ref="AF45:AF54" si="60">AG45+AH45+AI45+AJ45</f>
        <v>195699.6</v>
      </c>
      <c r="AG45" s="126"/>
      <c r="AH45" s="126"/>
      <c r="AI45" s="126"/>
      <c r="AJ45" s="127">
        <v>195699.6</v>
      </c>
      <c r="AK45" s="125">
        <f t="shared" si="42"/>
        <v>195699.6</v>
      </c>
      <c r="AL45" s="125">
        <f t="shared" si="36"/>
        <v>0</v>
      </c>
      <c r="AM45" s="125">
        <f t="shared" si="36"/>
        <v>0</v>
      </c>
      <c r="AN45" s="125">
        <f t="shared" si="36"/>
        <v>0</v>
      </c>
      <c r="AO45" s="125">
        <f t="shared" si="36"/>
        <v>195699.6</v>
      </c>
      <c r="AP45" s="127">
        <f t="shared" ref="AP45:AP54" si="61">AR45+AT45+AV45+AX45</f>
        <v>210008.2</v>
      </c>
      <c r="AQ45" s="127">
        <f t="shared" ref="AQ45:AQ53" si="62">AS45+AU45+AW45+AY45</f>
        <v>207753.9</v>
      </c>
      <c r="AR45" s="45"/>
      <c r="AS45" s="45"/>
      <c r="AT45" s="125">
        <v>952</v>
      </c>
      <c r="AU45" s="125">
        <v>952</v>
      </c>
      <c r="AV45" s="45"/>
      <c r="AW45" s="45"/>
      <c r="AX45" s="125">
        <v>209056.2</v>
      </c>
      <c r="AY45" s="125">
        <v>206801.9</v>
      </c>
      <c r="AZ45" s="127">
        <f t="shared" ref="AZ45:AZ53" si="63">BA45+BB45+BC45+BD45</f>
        <v>223605.1</v>
      </c>
      <c r="BA45" s="126"/>
      <c r="BB45" s="127"/>
      <c r="BC45" s="126"/>
      <c r="BD45" s="127">
        <v>223605.1</v>
      </c>
      <c r="BE45" s="100">
        <f t="shared" ref="BE45:BE53" si="64">BF45+BG45+BH45+BI45</f>
        <v>195699.6</v>
      </c>
      <c r="BF45" s="102"/>
      <c r="BG45" s="102"/>
      <c r="BH45" s="102"/>
      <c r="BI45" s="100">
        <v>195699.6</v>
      </c>
      <c r="BJ45" s="43">
        <f t="shared" ref="BJ45:BJ53" si="65">BK45+BL45+BM45+BN45</f>
        <v>195699.6</v>
      </c>
      <c r="BK45" s="38"/>
      <c r="BL45" s="38"/>
      <c r="BM45" s="38"/>
      <c r="BN45" s="43">
        <v>195699.6</v>
      </c>
      <c r="BO45" s="43">
        <f t="shared" si="49"/>
        <v>195699.6</v>
      </c>
      <c r="BP45" s="38">
        <f>BK45</f>
        <v>0</v>
      </c>
      <c r="BQ45" s="43">
        <f t="shared" si="51"/>
        <v>0</v>
      </c>
      <c r="BR45" s="43">
        <f t="shared" ref="BR45" si="66">SUM(BR46:BR56)</f>
        <v>0</v>
      </c>
      <c r="BS45" s="43">
        <f t="shared" si="52"/>
        <v>195699.6</v>
      </c>
    </row>
    <row r="46" spans="2:71" ht="108" x14ac:dyDescent="0.25">
      <c r="B46" s="16" t="s">
        <v>360</v>
      </c>
      <c r="C46" s="22" t="s">
        <v>194</v>
      </c>
      <c r="D46" s="181" t="s">
        <v>323</v>
      </c>
      <c r="E46" s="182"/>
      <c r="F46" s="181"/>
      <c r="G46" s="182"/>
      <c r="H46" s="33" t="s">
        <v>325</v>
      </c>
      <c r="I46" s="33" t="s">
        <v>291</v>
      </c>
      <c r="J46" s="27" t="s">
        <v>236</v>
      </c>
      <c r="K46" s="34" t="s">
        <v>98</v>
      </c>
      <c r="L46" s="43">
        <f t="shared" si="56"/>
        <v>3560.2</v>
      </c>
      <c r="M46" s="43">
        <f t="shared" si="57"/>
        <v>3560.2</v>
      </c>
      <c r="N46" s="26"/>
      <c r="O46" s="26"/>
      <c r="P46" s="26"/>
      <c r="Q46" s="26"/>
      <c r="R46" s="26"/>
      <c r="S46" s="26"/>
      <c r="T46" s="29">
        <v>3560.2</v>
      </c>
      <c r="U46" s="29">
        <v>3560.2</v>
      </c>
      <c r="V46" s="125">
        <f t="shared" si="58"/>
        <v>0</v>
      </c>
      <c r="W46" s="45"/>
      <c r="X46" s="45"/>
      <c r="Y46" s="45"/>
      <c r="Z46" s="125">
        <v>0</v>
      </c>
      <c r="AA46" s="125">
        <f t="shared" si="59"/>
        <v>0</v>
      </c>
      <c r="AB46" s="45"/>
      <c r="AC46" s="45"/>
      <c r="AD46" s="45"/>
      <c r="AE46" s="125">
        <v>0</v>
      </c>
      <c r="AF46" s="125">
        <f t="shared" si="60"/>
        <v>0</v>
      </c>
      <c r="AG46" s="126"/>
      <c r="AH46" s="126"/>
      <c r="AI46" s="126"/>
      <c r="AJ46" s="126"/>
      <c r="AK46" s="125">
        <f t="shared" si="42"/>
        <v>0</v>
      </c>
      <c r="AL46" s="125">
        <f t="shared" si="36"/>
        <v>0</v>
      </c>
      <c r="AM46" s="125">
        <f t="shared" si="36"/>
        <v>0</v>
      </c>
      <c r="AN46" s="125">
        <f t="shared" si="36"/>
        <v>0</v>
      </c>
      <c r="AO46" s="125">
        <f t="shared" si="36"/>
        <v>0</v>
      </c>
      <c r="AP46" s="127">
        <f t="shared" si="61"/>
        <v>3560.2</v>
      </c>
      <c r="AQ46" s="127">
        <f t="shared" si="62"/>
        <v>3560.2</v>
      </c>
      <c r="AR46" s="45"/>
      <c r="AS46" s="45"/>
      <c r="AT46" s="45"/>
      <c r="AU46" s="45"/>
      <c r="AV46" s="45"/>
      <c r="AW46" s="45"/>
      <c r="AX46" s="125">
        <v>3560.2</v>
      </c>
      <c r="AY46" s="125">
        <v>3560.2</v>
      </c>
      <c r="AZ46" s="127">
        <f t="shared" si="63"/>
        <v>0</v>
      </c>
      <c r="BA46" s="126"/>
      <c r="BB46" s="126"/>
      <c r="BC46" s="126"/>
      <c r="BD46" s="127"/>
      <c r="BE46" s="100">
        <f t="shared" si="64"/>
        <v>0</v>
      </c>
      <c r="BF46" s="102"/>
      <c r="BG46" s="102"/>
      <c r="BH46" s="102"/>
      <c r="BI46" s="100">
        <v>0</v>
      </c>
      <c r="BJ46" s="43">
        <f t="shared" si="65"/>
        <v>0</v>
      </c>
      <c r="BK46" s="38"/>
      <c r="BL46" s="38"/>
      <c r="BM46" s="38"/>
      <c r="BN46" s="38"/>
      <c r="BO46" s="43">
        <f t="shared" si="49"/>
        <v>0</v>
      </c>
      <c r="BP46" s="38">
        <f t="shared" ref="BP46:BP86" si="67">BK46</f>
        <v>0</v>
      </c>
      <c r="BQ46" s="43">
        <f t="shared" si="51"/>
        <v>0</v>
      </c>
      <c r="BR46" s="43">
        <f t="shared" ref="BR46" si="68">SUM(BR47:BR57)</f>
        <v>0</v>
      </c>
      <c r="BS46" s="43">
        <f t="shared" si="52"/>
        <v>0</v>
      </c>
    </row>
    <row r="47" spans="2:71" ht="108" x14ac:dyDescent="0.25">
      <c r="B47" s="16" t="s">
        <v>145</v>
      </c>
      <c r="C47" s="22" t="s">
        <v>195</v>
      </c>
      <c r="D47" s="181" t="s">
        <v>323</v>
      </c>
      <c r="E47" s="182"/>
      <c r="F47" s="181"/>
      <c r="G47" s="182"/>
      <c r="H47" s="33" t="s">
        <v>325</v>
      </c>
      <c r="I47" s="33" t="s">
        <v>291</v>
      </c>
      <c r="J47" s="27" t="s">
        <v>237</v>
      </c>
      <c r="K47" s="34" t="s">
        <v>98</v>
      </c>
      <c r="L47" s="43">
        <f t="shared" si="56"/>
        <v>277.7</v>
      </c>
      <c r="M47" s="43">
        <f t="shared" si="57"/>
        <v>277.7</v>
      </c>
      <c r="N47" s="26"/>
      <c r="O47" s="26"/>
      <c r="P47" s="26"/>
      <c r="Q47" s="26"/>
      <c r="R47" s="26"/>
      <c r="S47" s="26"/>
      <c r="T47" s="26">
        <v>277.7</v>
      </c>
      <c r="U47" s="26">
        <v>277.7</v>
      </c>
      <c r="V47" s="125">
        <f t="shared" si="58"/>
        <v>0</v>
      </c>
      <c r="W47" s="45"/>
      <c r="X47" s="45"/>
      <c r="Y47" s="45"/>
      <c r="Z47" s="125">
        <v>0</v>
      </c>
      <c r="AA47" s="125">
        <f t="shared" si="59"/>
        <v>0</v>
      </c>
      <c r="AB47" s="45"/>
      <c r="AC47" s="45"/>
      <c r="AD47" s="45"/>
      <c r="AE47" s="45"/>
      <c r="AF47" s="125">
        <f t="shared" si="60"/>
        <v>0</v>
      </c>
      <c r="AG47" s="126"/>
      <c r="AH47" s="126"/>
      <c r="AI47" s="126"/>
      <c r="AJ47" s="126"/>
      <c r="AK47" s="125">
        <f t="shared" si="42"/>
        <v>0</v>
      </c>
      <c r="AL47" s="125">
        <f t="shared" si="36"/>
        <v>0</v>
      </c>
      <c r="AM47" s="125">
        <f t="shared" si="36"/>
        <v>0</v>
      </c>
      <c r="AN47" s="125">
        <f t="shared" si="36"/>
        <v>0</v>
      </c>
      <c r="AO47" s="125">
        <f t="shared" si="36"/>
        <v>0</v>
      </c>
      <c r="AP47" s="127">
        <f t="shared" si="61"/>
        <v>277.7</v>
      </c>
      <c r="AQ47" s="127">
        <f t="shared" si="62"/>
        <v>277.7</v>
      </c>
      <c r="AR47" s="45"/>
      <c r="AS47" s="45"/>
      <c r="AT47" s="45"/>
      <c r="AU47" s="45"/>
      <c r="AV47" s="45"/>
      <c r="AW47" s="45"/>
      <c r="AX47" s="45">
        <v>277.7</v>
      </c>
      <c r="AY47" s="45">
        <v>277.7</v>
      </c>
      <c r="AZ47" s="127">
        <f t="shared" si="63"/>
        <v>0</v>
      </c>
      <c r="BA47" s="126"/>
      <c r="BB47" s="126"/>
      <c r="BC47" s="126"/>
      <c r="BD47" s="127"/>
      <c r="BE47" s="100">
        <f t="shared" si="64"/>
        <v>0</v>
      </c>
      <c r="BF47" s="102"/>
      <c r="BG47" s="102"/>
      <c r="BH47" s="102"/>
      <c r="BI47" s="102"/>
      <c r="BJ47" s="43">
        <f t="shared" si="65"/>
        <v>0</v>
      </c>
      <c r="BK47" s="38"/>
      <c r="BL47" s="38"/>
      <c r="BM47" s="38"/>
      <c r="BN47" s="38"/>
      <c r="BO47" s="43">
        <f t="shared" si="49"/>
        <v>0</v>
      </c>
      <c r="BP47" s="38">
        <f t="shared" si="67"/>
        <v>0</v>
      </c>
      <c r="BQ47" s="43">
        <f t="shared" si="51"/>
        <v>0</v>
      </c>
      <c r="BR47" s="43">
        <f t="shared" ref="BR47" si="69">SUM(BR48:BR58)</f>
        <v>0</v>
      </c>
      <c r="BS47" s="43">
        <f t="shared" si="52"/>
        <v>0</v>
      </c>
    </row>
    <row r="48" spans="2:71" ht="108" customHeight="1" x14ac:dyDescent="0.25">
      <c r="B48" s="16" t="s">
        <v>146</v>
      </c>
      <c r="C48" s="22" t="s">
        <v>196</v>
      </c>
      <c r="D48" s="181" t="s">
        <v>297</v>
      </c>
      <c r="E48" s="182"/>
      <c r="F48" s="181"/>
      <c r="G48" s="182"/>
      <c r="H48" s="33"/>
      <c r="I48" s="33" t="s">
        <v>292</v>
      </c>
      <c r="J48" s="27" t="s">
        <v>223</v>
      </c>
      <c r="K48" s="34" t="s">
        <v>293</v>
      </c>
      <c r="L48" s="43">
        <f t="shared" si="56"/>
        <v>59267.199999999997</v>
      </c>
      <c r="M48" s="43">
        <f t="shared" si="57"/>
        <v>57878</v>
      </c>
      <c r="N48" s="26"/>
      <c r="O48" s="26"/>
      <c r="P48" s="29">
        <v>1484.1</v>
      </c>
      <c r="Q48" s="29">
        <v>1480.9</v>
      </c>
      <c r="R48" s="26"/>
      <c r="S48" s="26"/>
      <c r="T48" s="29">
        <v>57783.1</v>
      </c>
      <c r="U48" s="29">
        <v>56397.1</v>
      </c>
      <c r="V48" s="125">
        <f t="shared" si="58"/>
        <v>63642.8</v>
      </c>
      <c r="W48" s="45"/>
      <c r="X48" s="125">
        <v>0</v>
      </c>
      <c r="Y48" s="45"/>
      <c r="Z48" s="125">
        <v>63642.8</v>
      </c>
      <c r="AA48" s="125">
        <f t="shared" si="59"/>
        <v>56007.4</v>
      </c>
      <c r="AB48" s="45"/>
      <c r="AC48" s="45"/>
      <c r="AD48" s="45"/>
      <c r="AE48" s="125">
        <v>56007.4</v>
      </c>
      <c r="AF48" s="125">
        <f t="shared" si="60"/>
        <v>56007.4</v>
      </c>
      <c r="AG48" s="126"/>
      <c r="AH48" s="126"/>
      <c r="AI48" s="126"/>
      <c r="AJ48" s="127">
        <v>56007.4</v>
      </c>
      <c r="AK48" s="125">
        <f t="shared" si="42"/>
        <v>56007.4</v>
      </c>
      <c r="AL48" s="125">
        <f t="shared" si="36"/>
        <v>0</v>
      </c>
      <c r="AM48" s="125">
        <f t="shared" si="36"/>
        <v>0</v>
      </c>
      <c r="AN48" s="125">
        <f t="shared" si="36"/>
        <v>0</v>
      </c>
      <c r="AO48" s="125">
        <f t="shared" si="36"/>
        <v>56007.4</v>
      </c>
      <c r="AP48" s="127">
        <f t="shared" si="61"/>
        <v>58050.1</v>
      </c>
      <c r="AQ48" s="127">
        <f t="shared" si="62"/>
        <v>56661</v>
      </c>
      <c r="AR48" s="45"/>
      <c r="AS48" s="45"/>
      <c r="AT48" s="125">
        <v>1484.1</v>
      </c>
      <c r="AU48" s="125">
        <v>1480.9</v>
      </c>
      <c r="AV48" s="45"/>
      <c r="AW48" s="45"/>
      <c r="AX48" s="125">
        <v>56566</v>
      </c>
      <c r="AY48" s="125">
        <v>55180.1</v>
      </c>
      <c r="AZ48" s="127">
        <f t="shared" si="63"/>
        <v>63365.599999999999</v>
      </c>
      <c r="BA48" s="126"/>
      <c r="BB48" s="127"/>
      <c r="BC48" s="126"/>
      <c r="BD48" s="127">
        <v>63365.599999999999</v>
      </c>
      <c r="BE48" s="100">
        <f t="shared" si="64"/>
        <v>55767.9</v>
      </c>
      <c r="BF48" s="102"/>
      <c r="BG48" s="102"/>
      <c r="BH48" s="102"/>
      <c r="BI48" s="100">
        <v>55767.9</v>
      </c>
      <c r="BJ48" s="43">
        <f t="shared" si="65"/>
        <v>55767.9</v>
      </c>
      <c r="BK48" s="38"/>
      <c r="BL48" s="38"/>
      <c r="BM48" s="38"/>
      <c r="BN48" s="43">
        <v>55767.9</v>
      </c>
      <c r="BO48" s="43">
        <f t="shared" si="49"/>
        <v>55767.9</v>
      </c>
      <c r="BP48" s="38">
        <f t="shared" si="67"/>
        <v>0</v>
      </c>
      <c r="BQ48" s="43">
        <f t="shared" si="51"/>
        <v>0</v>
      </c>
      <c r="BR48" s="43">
        <f t="shared" ref="BR48" si="70">SUM(BR49:BR59)</f>
        <v>0</v>
      </c>
      <c r="BS48" s="43">
        <f t="shared" si="52"/>
        <v>55767.9</v>
      </c>
    </row>
    <row r="49" spans="2:72" ht="55.5" customHeight="1" x14ac:dyDescent="0.25">
      <c r="B49" s="16" t="s">
        <v>147</v>
      </c>
      <c r="C49" s="22" t="s">
        <v>197</v>
      </c>
      <c r="D49" s="181" t="s">
        <v>327</v>
      </c>
      <c r="E49" s="182"/>
      <c r="F49" s="181"/>
      <c r="G49" s="182"/>
      <c r="H49" s="33"/>
      <c r="I49" s="33" t="s">
        <v>326</v>
      </c>
      <c r="J49" s="27" t="s">
        <v>229</v>
      </c>
      <c r="K49" s="34" t="s">
        <v>311</v>
      </c>
      <c r="L49" s="43">
        <f t="shared" si="56"/>
        <v>2400</v>
      </c>
      <c r="M49" s="43">
        <f t="shared" si="57"/>
        <v>2400</v>
      </c>
      <c r="N49" s="26"/>
      <c r="O49" s="26"/>
      <c r="P49" s="26"/>
      <c r="Q49" s="26"/>
      <c r="R49" s="26"/>
      <c r="S49" s="26"/>
      <c r="T49" s="29">
        <v>2400</v>
      </c>
      <c r="U49" s="29">
        <v>2400</v>
      </c>
      <c r="V49" s="125">
        <f t="shared" si="58"/>
        <v>0</v>
      </c>
      <c r="W49" s="129"/>
      <c r="X49" s="129"/>
      <c r="Y49" s="129"/>
      <c r="Z49" s="129">
        <v>0</v>
      </c>
      <c r="AA49" s="129">
        <f t="shared" si="59"/>
        <v>0</v>
      </c>
      <c r="AB49" s="129"/>
      <c r="AC49" s="129"/>
      <c r="AD49" s="129"/>
      <c r="AE49" s="129"/>
      <c r="AF49" s="129">
        <f t="shared" si="60"/>
        <v>0</v>
      </c>
      <c r="AG49" s="130"/>
      <c r="AH49" s="130"/>
      <c r="AI49" s="130"/>
      <c r="AJ49" s="130"/>
      <c r="AK49" s="125">
        <f t="shared" si="42"/>
        <v>0</v>
      </c>
      <c r="AL49" s="125">
        <f t="shared" si="36"/>
        <v>0</v>
      </c>
      <c r="AM49" s="125">
        <f t="shared" si="36"/>
        <v>0</v>
      </c>
      <c r="AN49" s="125">
        <f t="shared" si="36"/>
        <v>0</v>
      </c>
      <c r="AO49" s="125">
        <f t="shared" si="36"/>
        <v>0</v>
      </c>
      <c r="AP49" s="127">
        <f t="shared" si="61"/>
        <v>2400</v>
      </c>
      <c r="AQ49" s="127">
        <f t="shared" si="62"/>
        <v>2400</v>
      </c>
      <c r="AR49" s="45"/>
      <c r="AS49" s="45"/>
      <c r="AT49" s="45"/>
      <c r="AU49" s="45"/>
      <c r="AV49" s="45"/>
      <c r="AW49" s="45"/>
      <c r="AX49" s="125">
        <v>2400</v>
      </c>
      <c r="AY49" s="125">
        <v>2400</v>
      </c>
      <c r="AZ49" s="130">
        <f t="shared" si="63"/>
        <v>0</v>
      </c>
      <c r="BA49" s="130"/>
      <c r="BB49" s="130"/>
      <c r="BC49" s="130"/>
      <c r="BD49" s="130"/>
      <c r="BE49" s="100">
        <f t="shared" si="64"/>
        <v>0</v>
      </c>
      <c r="BF49" s="102"/>
      <c r="BG49" s="102"/>
      <c r="BH49" s="102"/>
      <c r="BI49" s="102"/>
      <c r="BJ49" s="43">
        <f t="shared" si="65"/>
        <v>0</v>
      </c>
      <c r="BK49" s="38"/>
      <c r="BL49" s="38"/>
      <c r="BM49" s="38"/>
      <c r="BN49" s="38"/>
      <c r="BO49" s="43">
        <f t="shared" si="49"/>
        <v>0</v>
      </c>
      <c r="BP49" s="38">
        <f t="shared" si="67"/>
        <v>0</v>
      </c>
      <c r="BQ49" s="43">
        <f t="shared" si="51"/>
        <v>0</v>
      </c>
      <c r="BR49" s="43">
        <f t="shared" ref="BR49" si="71">SUM(BR50:BR60)</f>
        <v>0</v>
      </c>
      <c r="BS49" s="43">
        <f t="shared" si="52"/>
        <v>0</v>
      </c>
    </row>
    <row r="50" spans="2:72" ht="84" customHeight="1" x14ac:dyDescent="0.25">
      <c r="B50" s="16" t="s">
        <v>148</v>
      </c>
      <c r="C50" s="22" t="s">
        <v>198</v>
      </c>
      <c r="D50" s="181" t="s">
        <v>298</v>
      </c>
      <c r="E50" s="182"/>
      <c r="F50" s="181"/>
      <c r="G50" s="182"/>
      <c r="H50" s="33"/>
      <c r="I50" s="33" t="s">
        <v>294</v>
      </c>
      <c r="J50" s="27" t="s">
        <v>223</v>
      </c>
      <c r="K50" s="34" t="s">
        <v>193</v>
      </c>
      <c r="L50" s="43">
        <f t="shared" si="56"/>
        <v>24089.100000000002</v>
      </c>
      <c r="M50" s="43">
        <f t="shared" si="57"/>
        <v>23899</v>
      </c>
      <c r="N50" s="26"/>
      <c r="O50" s="26"/>
      <c r="P50" s="29">
        <v>219.4</v>
      </c>
      <c r="Q50" s="29">
        <v>219.4</v>
      </c>
      <c r="R50" s="26"/>
      <c r="S50" s="26"/>
      <c r="T50" s="29">
        <v>23869.7</v>
      </c>
      <c r="U50" s="29">
        <v>23679.599999999999</v>
      </c>
      <c r="V50" s="125">
        <f t="shared" si="58"/>
        <v>29370.5</v>
      </c>
      <c r="W50" s="45"/>
      <c r="X50" s="125">
        <v>0</v>
      </c>
      <c r="Y50" s="45"/>
      <c r="Z50" s="125">
        <v>29370.5</v>
      </c>
      <c r="AA50" s="125">
        <f t="shared" si="59"/>
        <v>24690.1</v>
      </c>
      <c r="AB50" s="45"/>
      <c r="AC50" s="45"/>
      <c r="AD50" s="45"/>
      <c r="AE50" s="125">
        <v>24690.1</v>
      </c>
      <c r="AF50" s="125">
        <f t="shared" si="60"/>
        <v>24690.1</v>
      </c>
      <c r="AG50" s="126"/>
      <c r="AH50" s="126"/>
      <c r="AI50" s="126"/>
      <c r="AJ50" s="127">
        <v>24690.1</v>
      </c>
      <c r="AK50" s="125">
        <f t="shared" si="42"/>
        <v>24690.1</v>
      </c>
      <c r="AL50" s="125">
        <f t="shared" si="36"/>
        <v>0</v>
      </c>
      <c r="AM50" s="125">
        <f t="shared" si="36"/>
        <v>0</v>
      </c>
      <c r="AN50" s="125">
        <f t="shared" si="36"/>
        <v>0</v>
      </c>
      <c r="AO50" s="125">
        <f t="shared" si="36"/>
        <v>24690.1</v>
      </c>
      <c r="AP50" s="127">
        <f t="shared" si="61"/>
        <v>23641.5</v>
      </c>
      <c r="AQ50" s="127">
        <f t="shared" si="62"/>
        <v>23451.4</v>
      </c>
      <c r="AR50" s="45"/>
      <c r="AS50" s="45"/>
      <c r="AT50" s="125">
        <v>219.4</v>
      </c>
      <c r="AU50" s="125">
        <v>219.4</v>
      </c>
      <c r="AV50" s="45"/>
      <c r="AW50" s="45"/>
      <c r="AX50" s="125">
        <v>23422.1</v>
      </c>
      <c r="AY50" s="125">
        <v>23232</v>
      </c>
      <c r="AZ50" s="127">
        <f t="shared" si="63"/>
        <v>29125.200000000001</v>
      </c>
      <c r="BA50" s="126"/>
      <c r="BB50" s="127"/>
      <c r="BC50" s="126"/>
      <c r="BD50" s="127">
        <v>29125.200000000001</v>
      </c>
      <c r="BE50" s="100">
        <f t="shared" si="64"/>
        <v>24390.1</v>
      </c>
      <c r="BF50" s="102"/>
      <c r="BG50" s="102"/>
      <c r="BH50" s="102"/>
      <c r="BI50" s="100">
        <v>24390.1</v>
      </c>
      <c r="BJ50" s="43">
        <f t="shared" si="65"/>
        <v>24390.1</v>
      </c>
      <c r="BK50" s="38"/>
      <c r="BL50" s="38"/>
      <c r="BM50" s="38"/>
      <c r="BN50" s="43">
        <v>24390.1</v>
      </c>
      <c r="BO50" s="43">
        <f t="shared" si="49"/>
        <v>24390.1</v>
      </c>
      <c r="BP50" s="38">
        <f t="shared" si="67"/>
        <v>0</v>
      </c>
      <c r="BQ50" s="43">
        <f t="shared" si="51"/>
        <v>0</v>
      </c>
      <c r="BR50" s="43">
        <f t="shared" ref="BR50" si="72">SUM(BR51:BR61)</f>
        <v>0</v>
      </c>
      <c r="BS50" s="43">
        <f t="shared" si="52"/>
        <v>24390.1</v>
      </c>
    </row>
    <row r="51" spans="2:72" ht="125.25" customHeight="1" x14ac:dyDescent="0.25">
      <c r="B51" s="16" t="s">
        <v>149</v>
      </c>
      <c r="C51" s="22" t="s">
        <v>199</v>
      </c>
      <c r="D51" s="181"/>
      <c r="E51" s="182"/>
      <c r="F51" s="181"/>
      <c r="G51" s="182"/>
      <c r="H51" s="33"/>
      <c r="I51" s="33" t="s">
        <v>332</v>
      </c>
      <c r="J51" s="27" t="s">
        <v>223</v>
      </c>
      <c r="K51" s="34" t="s">
        <v>361</v>
      </c>
      <c r="L51" s="43">
        <f t="shared" si="56"/>
        <v>1419.7</v>
      </c>
      <c r="M51" s="43">
        <f t="shared" si="57"/>
        <v>1313.7</v>
      </c>
      <c r="N51" s="29"/>
      <c r="O51" s="29"/>
      <c r="P51" s="26">
        <v>12.7</v>
      </c>
      <c r="Q51" s="26">
        <v>12.7</v>
      </c>
      <c r="R51" s="26"/>
      <c r="S51" s="26"/>
      <c r="T51" s="29">
        <v>1407</v>
      </c>
      <c r="U51" s="29">
        <v>1301</v>
      </c>
      <c r="V51" s="125">
        <f t="shared" si="58"/>
        <v>1819.7</v>
      </c>
      <c r="W51" s="45"/>
      <c r="X51" s="45">
        <v>13</v>
      </c>
      <c r="Y51" s="45"/>
      <c r="Z51" s="125">
        <v>1806.7</v>
      </c>
      <c r="AA51" s="125">
        <f t="shared" si="59"/>
        <v>3417.1</v>
      </c>
      <c r="AB51" s="45"/>
      <c r="AC51" s="45"/>
      <c r="AD51" s="45"/>
      <c r="AE51" s="125">
        <v>3417.1</v>
      </c>
      <c r="AF51" s="125">
        <f t="shared" si="60"/>
        <v>3417.1</v>
      </c>
      <c r="AG51" s="126"/>
      <c r="AH51" s="126"/>
      <c r="AI51" s="126"/>
      <c r="AJ51" s="127">
        <v>3417.1</v>
      </c>
      <c r="AK51" s="125">
        <f t="shared" si="42"/>
        <v>3417.1</v>
      </c>
      <c r="AL51" s="125">
        <f t="shared" si="36"/>
        <v>0</v>
      </c>
      <c r="AM51" s="125">
        <f t="shared" si="36"/>
        <v>0</v>
      </c>
      <c r="AN51" s="125">
        <f t="shared" si="36"/>
        <v>0</v>
      </c>
      <c r="AO51" s="125">
        <f t="shared" si="36"/>
        <v>3417.1</v>
      </c>
      <c r="AP51" s="127">
        <f t="shared" si="61"/>
        <v>1419.7</v>
      </c>
      <c r="AQ51" s="127">
        <f t="shared" si="62"/>
        <v>1313.7</v>
      </c>
      <c r="AR51" s="125"/>
      <c r="AS51" s="125"/>
      <c r="AT51" s="45">
        <v>12.7</v>
      </c>
      <c r="AU51" s="45">
        <v>12.7</v>
      </c>
      <c r="AV51" s="45"/>
      <c r="AW51" s="45"/>
      <c r="AX51" s="125">
        <v>1407</v>
      </c>
      <c r="AY51" s="125">
        <v>1301</v>
      </c>
      <c r="AZ51" s="127">
        <f t="shared" si="63"/>
        <v>1819.7</v>
      </c>
      <c r="BA51" s="126"/>
      <c r="BB51" s="126">
        <v>13</v>
      </c>
      <c r="BC51" s="126"/>
      <c r="BD51" s="127">
        <v>1806.7</v>
      </c>
      <c r="BE51" s="100">
        <f t="shared" si="64"/>
        <v>3417.1</v>
      </c>
      <c r="BF51" s="102"/>
      <c r="BG51" s="102"/>
      <c r="BH51" s="102"/>
      <c r="BI51" s="100">
        <v>3417.1</v>
      </c>
      <c r="BJ51" s="43">
        <f t="shared" si="65"/>
        <v>3417.1</v>
      </c>
      <c r="BK51" s="38"/>
      <c r="BL51" s="38"/>
      <c r="BM51" s="38"/>
      <c r="BN51" s="43">
        <v>3417.1</v>
      </c>
      <c r="BO51" s="43">
        <f t="shared" si="49"/>
        <v>3417.1</v>
      </c>
      <c r="BP51" s="38">
        <f t="shared" si="67"/>
        <v>0</v>
      </c>
      <c r="BQ51" s="43">
        <f t="shared" si="51"/>
        <v>0</v>
      </c>
      <c r="BR51" s="43">
        <f t="shared" ref="BR51" si="73">SUM(BR52:BR62)</f>
        <v>0</v>
      </c>
      <c r="BS51" s="43">
        <f t="shared" si="52"/>
        <v>3417.1</v>
      </c>
    </row>
    <row r="52" spans="2:72" ht="88.5" customHeight="1" x14ac:dyDescent="0.25">
      <c r="B52" s="16" t="s">
        <v>150</v>
      </c>
      <c r="C52" s="22" t="s">
        <v>200</v>
      </c>
      <c r="D52" s="181"/>
      <c r="E52" s="182"/>
      <c r="F52" s="181"/>
      <c r="G52" s="182"/>
      <c r="H52" s="33"/>
      <c r="I52" s="33" t="s">
        <v>328</v>
      </c>
      <c r="J52" s="27" t="s">
        <v>238</v>
      </c>
      <c r="K52" s="34" t="s">
        <v>361</v>
      </c>
      <c r="L52" s="43">
        <f t="shared" si="56"/>
        <v>6816</v>
      </c>
      <c r="M52" s="43">
        <f t="shared" si="57"/>
        <v>6802.3</v>
      </c>
      <c r="N52" s="26"/>
      <c r="O52" s="26"/>
      <c r="P52" s="26"/>
      <c r="Q52" s="26"/>
      <c r="R52" s="26"/>
      <c r="S52" s="26"/>
      <c r="T52" s="29">
        <v>6816</v>
      </c>
      <c r="U52" s="29">
        <v>6802.3</v>
      </c>
      <c r="V52" s="125">
        <f t="shared" si="58"/>
        <v>14177.5</v>
      </c>
      <c r="W52" s="45"/>
      <c r="X52" s="45"/>
      <c r="Y52" s="45"/>
      <c r="Z52" s="125">
        <v>14177.5</v>
      </c>
      <c r="AA52" s="125">
        <f t="shared" si="59"/>
        <v>14456.1</v>
      </c>
      <c r="AB52" s="45"/>
      <c r="AC52" s="45"/>
      <c r="AD52" s="45"/>
      <c r="AE52" s="125">
        <v>14456.1</v>
      </c>
      <c r="AF52" s="125">
        <f t="shared" si="60"/>
        <v>14694.1</v>
      </c>
      <c r="AG52" s="126"/>
      <c r="AH52" s="126"/>
      <c r="AI52" s="126"/>
      <c r="AJ52" s="127">
        <v>14694.1</v>
      </c>
      <c r="AK52" s="125">
        <f t="shared" si="42"/>
        <v>14694.1</v>
      </c>
      <c r="AL52" s="125">
        <f t="shared" si="36"/>
        <v>0</v>
      </c>
      <c r="AM52" s="125">
        <f t="shared" si="36"/>
        <v>0</v>
      </c>
      <c r="AN52" s="125">
        <f t="shared" si="36"/>
        <v>0</v>
      </c>
      <c r="AO52" s="125">
        <f t="shared" si="36"/>
        <v>14694.1</v>
      </c>
      <c r="AP52" s="127">
        <f t="shared" si="61"/>
        <v>6816</v>
      </c>
      <c r="AQ52" s="127">
        <f t="shared" si="62"/>
        <v>6802.3</v>
      </c>
      <c r="AR52" s="45"/>
      <c r="AS52" s="45"/>
      <c r="AT52" s="45"/>
      <c r="AU52" s="45"/>
      <c r="AV52" s="45"/>
      <c r="AW52" s="45"/>
      <c r="AX52" s="125">
        <v>6816</v>
      </c>
      <c r="AY52" s="125">
        <v>6802.3</v>
      </c>
      <c r="AZ52" s="127">
        <f t="shared" si="63"/>
        <v>14177.5</v>
      </c>
      <c r="BA52" s="126"/>
      <c r="BB52" s="126"/>
      <c r="BC52" s="126"/>
      <c r="BD52" s="127">
        <v>14177.5</v>
      </c>
      <c r="BE52" s="100">
        <f t="shared" si="64"/>
        <v>14456.1</v>
      </c>
      <c r="BF52" s="102"/>
      <c r="BG52" s="102"/>
      <c r="BH52" s="102"/>
      <c r="BI52" s="100">
        <v>14456.1</v>
      </c>
      <c r="BJ52" s="43">
        <f t="shared" si="65"/>
        <v>14694.1</v>
      </c>
      <c r="BK52" s="38"/>
      <c r="BL52" s="38"/>
      <c r="BM52" s="38"/>
      <c r="BN52" s="43">
        <v>14694.1</v>
      </c>
      <c r="BO52" s="43">
        <f t="shared" si="49"/>
        <v>14694.1</v>
      </c>
      <c r="BP52" s="38">
        <f t="shared" si="67"/>
        <v>0</v>
      </c>
      <c r="BQ52" s="43">
        <f t="shared" si="51"/>
        <v>0</v>
      </c>
      <c r="BR52" s="43">
        <f t="shared" ref="BR52" si="74">SUM(BR53:BR63)</f>
        <v>0</v>
      </c>
      <c r="BS52" s="43">
        <f t="shared" si="52"/>
        <v>14694.1</v>
      </c>
    </row>
    <row r="53" spans="2:72" ht="85.5" customHeight="1" x14ac:dyDescent="0.25">
      <c r="B53" s="16" t="s">
        <v>151</v>
      </c>
      <c r="C53" s="22" t="s">
        <v>201</v>
      </c>
      <c r="D53" s="181" t="s">
        <v>299</v>
      </c>
      <c r="E53" s="182"/>
      <c r="F53" s="181"/>
      <c r="G53" s="182"/>
      <c r="H53" s="33" t="s">
        <v>295</v>
      </c>
      <c r="I53" s="33" t="s">
        <v>296</v>
      </c>
      <c r="J53" s="27" t="s">
        <v>239</v>
      </c>
      <c r="K53" s="34" t="s">
        <v>90</v>
      </c>
      <c r="L53" s="43">
        <f t="shared" si="56"/>
        <v>2008.7</v>
      </c>
      <c r="M53" s="43">
        <f t="shared" si="57"/>
        <v>2008.4</v>
      </c>
      <c r="N53" s="26"/>
      <c r="O53" s="26"/>
      <c r="P53" s="26"/>
      <c r="Q53" s="26"/>
      <c r="R53" s="26"/>
      <c r="S53" s="26"/>
      <c r="T53" s="29">
        <v>2008.7</v>
      </c>
      <c r="U53" s="29">
        <v>2008.4</v>
      </c>
      <c r="V53" s="125">
        <f t="shared" si="58"/>
        <v>2569.3000000000002</v>
      </c>
      <c r="W53" s="45"/>
      <c r="X53" s="45"/>
      <c r="Y53" s="45"/>
      <c r="Z53" s="125">
        <v>2569.3000000000002</v>
      </c>
      <c r="AA53" s="125">
        <f t="shared" si="59"/>
        <v>2363.4</v>
      </c>
      <c r="AB53" s="45"/>
      <c r="AC53" s="45"/>
      <c r="AD53" s="45"/>
      <c r="AE53" s="125">
        <v>2363.4</v>
      </c>
      <c r="AF53" s="125">
        <f t="shared" si="60"/>
        <v>2363.4</v>
      </c>
      <c r="AG53" s="126"/>
      <c r="AH53" s="126"/>
      <c r="AI53" s="126"/>
      <c r="AJ53" s="127">
        <v>2363.4</v>
      </c>
      <c r="AK53" s="125">
        <f t="shared" si="42"/>
        <v>2363.4</v>
      </c>
      <c r="AL53" s="125">
        <f t="shared" si="42"/>
        <v>0</v>
      </c>
      <c r="AM53" s="125">
        <f t="shared" si="42"/>
        <v>0</v>
      </c>
      <c r="AN53" s="125">
        <f t="shared" si="42"/>
        <v>0</v>
      </c>
      <c r="AO53" s="125">
        <f t="shared" si="42"/>
        <v>2363.4</v>
      </c>
      <c r="AP53" s="127">
        <f t="shared" si="61"/>
        <v>2008.7</v>
      </c>
      <c r="AQ53" s="127">
        <f t="shared" si="62"/>
        <v>2008.4</v>
      </c>
      <c r="AR53" s="45"/>
      <c r="AS53" s="45"/>
      <c r="AT53" s="45"/>
      <c r="AU53" s="45"/>
      <c r="AV53" s="45"/>
      <c r="AW53" s="45"/>
      <c r="AX53" s="125">
        <v>2008.7</v>
      </c>
      <c r="AY53" s="125">
        <v>2008.4</v>
      </c>
      <c r="AZ53" s="127">
        <f t="shared" si="63"/>
        <v>2569.3000000000002</v>
      </c>
      <c r="BA53" s="126"/>
      <c r="BB53" s="126"/>
      <c r="BC53" s="126"/>
      <c r="BD53" s="127">
        <v>2569.3000000000002</v>
      </c>
      <c r="BE53" s="100">
        <f t="shared" si="64"/>
        <v>2363.4</v>
      </c>
      <c r="BF53" s="102"/>
      <c r="BG53" s="102"/>
      <c r="BH53" s="102"/>
      <c r="BI53" s="100">
        <v>2363.4</v>
      </c>
      <c r="BJ53" s="43">
        <f t="shared" si="65"/>
        <v>2363.4</v>
      </c>
      <c r="BK53" s="38"/>
      <c r="BL53" s="38"/>
      <c r="BM53" s="38"/>
      <c r="BN53" s="43">
        <v>2363.4</v>
      </c>
      <c r="BO53" s="43">
        <f t="shared" si="49"/>
        <v>2363.4</v>
      </c>
      <c r="BP53" s="38">
        <f t="shared" si="67"/>
        <v>0</v>
      </c>
      <c r="BQ53" s="43">
        <f t="shared" si="51"/>
        <v>0</v>
      </c>
      <c r="BR53" s="43">
        <f t="shared" ref="BR53" si="75">SUM(BR54:BR65)</f>
        <v>0</v>
      </c>
      <c r="BS53" s="43">
        <f t="shared" si="52"/>
        <v>2363.4</v>
      </c>
    </row>
    <row r="54" spans="2:72" s="59" customFormat="1" ht="156" customHeight="1" x14ac:dyDescent="0.25">
      <c r="B54" s="60" t="s">
        <v>363</v>
      </c>
      <c r="C54" s="65">
        <v>1224</v>
      </c>
      <c r="D54" s="57"/>
      <c r="E54" s="58"/>
      <c r="F54" s="57"/>
      <c r="G54" s="58"/>
      <c r="H54" s="33"/>
      <c r="I54" s="33" t="s">
        <v>367</v>
      </c>
      <c r="J54" s="64" t="s">
        <v>226</v>
      </c>
      <c r="K54" s="34" t="s">
        <v>364</v>
      </c>
      <c r="L54" s="61">
        <v>4345.5</v>
      </c>
      <c r="M54" s="62">
        <v>2634.1</v>
      </c>
      <c r="N54" s="62">
        <v>3249.3</v>
      </c>
      <c r="O54" s="62">
        <v>1969.7</v>
      </c>
      <c r="P54" s="62">
        <v>1083.0999999999999</v>
      </c>
      <c r="Q54" s="62">
        <v>656.5</v>
      </c>
      <c r="R54" s="63"/>
      <c r="S54" s="63"/>
      <c r="T54" s="62">
        <v>13.1</v>
      </c>
      <c r="U54" s="62">
        <v>7.9</v>
      </c>
      <c r="V54" s="125">
        <f t="shared" si="58"/>
        <v>16867.2</v>
      </c>
      <c r="W54" s="131">
        <v>5442.3</v>
      </c>
      <c r="X54" s="131">
        <v>3848.3</v>
      </c>
      <c r="Y54" s="132"/>
      <c r="Z54" s="131">
        <v>7576.6</v>
      </c>
      <c r="AA54" s="131">
        <v>13172.8</v>
      </c>
      <c r="AB54" s="131">
        <v>8821.5</v>
      </c>
      <c r="AC54" s="131">
        <v>4311.8</v>
      </c>
      <c r="AD54" s="132"/>
      <c r="AE54" s="131">
        <v>10410</v>
      </c>
      <c r="AF54" s="125">
        <f t="shared" si="60"/>
        <v>23196.7</v>
      </c>
      <c r="AG54" s="133">
        <v>8504</v>
      </c>
      <c r="AH54" s="133">
        <v>4283.7</v>
      </c>
      <c r="AI54" s="134"/>
      <c r="AJ54" s="133">
        <v>10409</v>
      </c>
      <c r="AK54" s="125">
        <f t="shared" si="42"/>
        <v>23196.7</v>
      </c>
      <c r="AL54" s="125">
        <f t="shared" si="42"/>
        <v>8504</v>
      </c>
      <c r="AM54" s="125">
        <f t="shared" si="42"/>
        <v>4283.7</v>
      </c>
      <c r="AN54" s="125">
        <f t="shared" si="42"/>
        <v>0</v>
      </c>
      <c r="AO54" s="125">
        <f t="shared" si="42"/>
        <v>10409</v>
      </c>
      <c r="AP54" s="127">
        <f t="shared" si="61"/>
        <v>4345.5</v>
      </c>
      <c r="AQ54" s="133">
        <v>2634.1</v>
      </c>
      <c r="AR54" s="133">
        <v>3249.3</v>
      </c>
      <c r="AS54" s="133">
        <v>1969.7</v>
      </c>
      <c r="AT54" s="133">
        <v>1083.0999999999999</v>
      </c>
      <c r="AU54" s="133">
        <v>656.5</v>
      </c>
      <c r="AV54" s="134"/>
      <c r="AW54" s="134"/>
      <c r="AX54" s="133">
        <v>13.1</v>
      </c>
      <c r="AY54" s="133">
        <v>7.9</v>
      </c>
      <c r="AZ54" s="133">
        <f>BA54+BB54+BC54+BD54</f>
        <v>16764.2</v>
      </c>
      <c r="BA54" s="133">
        <v>5442.3</v>
      </c>
      <c r="BB54" s="133">
        <v>3848.3</v>
      </c>
      <c r="BC54" s="134"/>
      <c r="BD54" s="133">
        <v>7473.6</v>
      </c>
      <c r="BE54" s="61">
        <f>BF54+BG54+BH54+BI54</f>
        <v>23543.3</v>
      </c>
      <c r="BF54" s="61">
        <v>8821.5</v>
      </c>
      <c r="BG54" s="61">
        <v>4311.8</v>
      </c>
      <c r="BH54" s="105"/>
      <c r="BI54" s="61">
        <v>10410</v>
      </c>
      <c r="BJ54" s="61">
        <f>BK54+BL54+BM54+BN54</f>
        <v>23196.7</v>
      </c>
      <c r="BK54" s="61">
        <v>8504</v>
      </c>
      <c r="BL54" s="61">
        <v>4283.7</v>
      </c>
      <c r="BM54" s="105"/>
      <c r="BN54" s="61">
        <v>10409</v>
      </c>
      <c r="BO54" s="43">
        <f t="shared" si="49"/>
        <v>23196.7</v>
      </c>
      <c r="BP54" s="38">
        <f t="shared" si="67"/>
        <v>8504</v>
      </c>
      <c r="BQ54" s="43">
        <f t="shared" si="51"/>
        <v>4283.7</v>
      </c>
      <c r="BR54" s="43">
        <f t="shared" ref="BR54" si="76">SUM(BR55:BR66)</f>
        <v>0</v>
      </c>
      <c r="BS54" s="43">
        <f t="shared" si="52"/>
        <v>10409</v>
      </c>
      <c r="BT54" s="85"/>
    </row>
    <row r="55" spans="2:72" ht="67.5" x14ac:dyDescent="0.25">
      <c r="B55" s="16" t="s">
        <v>95</v>
      </c>
      <c r="C55" s="22" t="s">
        <v>96</v>
      </c>
      <c r="D55" s="181"/>
      <c r="E55" s="182"/>
      <c r="F55" s="181"/>
      <c r="G55" s="182"/>
      <c r="H55" s="33"/>
      <c r="I55" s="33"/>
      <c r="J55" s="27" t="s">
        <v>88</v>
      </c>
      <c r="K55" s="34"/>
      <c r="L55" s="43">
        <f>L56+L58</f>
        <v>28790.3</v>
      </c>
      <c r="M55" s="43">
        <f t="shared" ref="M55:BN55" si="77">M56+M58</f>
        <v>26653.3</v>
      </c>
      <c r="N55" s="43">
        <f t="shared" si="77"/>
        <v>3249.3</v>
      </c>
      <c r="O55" s="43">
        <f t="shared" si="77"/>
        <v>1969.7</v>
      </c>
      <c r="P55" s="43">
        <f t="shared" si="77"/>
        <v>1152.8</v>
      </c>
      <c r="Q55" s="43">
        <f t="shared" si="77"/>
        <v>726.30000000000007</v>
      </c>
      <c r="R55" s="43">
        <f t="shared" si="77"/>
        <v>0</v>
      </c>
      <c r="S55" s="43">
        <f t="shared" si="77"/>
        <v>0</v>
      </c>
      <c r="T55" s="43">
        <f t="shared" si="77"/>
        <v>24388.199999999997</v>
      </c>
      <c r="U55" s="43">
        <f t="shared" si="77"/>
        <v>23957.3</v>
      </c>
      <c r="V55" s="127">
        <f t="shared" si="77"/>
        <v>16748.8</v>
      </c>
      <c r="W55" s="127">
        <f t="shared" si="77"/>
        <v>0</v>
      </c>
      <c r="X55" s="127">
        <f t="shared" si="77"/>
        <v>0</v>
      </c>
      <c r="Y55" s="127">
        <f t="shared" si="77"/>
        <v>315</v>
      </c>
      <c r="Z55" s="127">
        <f t="shared" si="77"/>
        <v>16433.8</v>
      </c>
      <c r="AA55" s="127">
        <f t="shared" si="77"/>
        <v>15370.400000000001</v>
      </c>
      <c r="AB55" s="127">
        <f t="shared" si="77"/>
        <v>0</v>
      </c>
      <c r="AC55" s="127">
        <f t="shared" si="77"/>
        <v>0</v>
      </c>
      <c r="AD55" s="127">
        <f t="shared" si="77"/>
        <v>0</v>
      </c>
      <c r="AE55" s="127">
        <f t="shared" si="77"/>
        <v>15370.400000000001</v>
      </c>
      <c r="AF55" s="127">
        <f t="shared" si="77"/>
        <v>19212.2</v>
      </c>
      <c r="AG55" s="127">
        <f t="shared" si="77"/>
        <v>1071.2</v>
      </c>
      <c r="AH55" s="127">
        <f t="shared" si="77"/>
        <v>2863</v>
      </c>
      <c r="AI55" s="127">
        <f t="shared" si="77"/>
        <v>0</v>
      </c>
      <c r="AJ55" s="127">
        <f t="shared" si="77"/>
        <v>15278</v>
      </c>
      <c r="AK55" s="125">
        <f t="shared" si="42"/>
        <v>19212.2</v>
      </c>
      <c r="AL55" s="125">
        <f t="shared" si="42"/>
        <v>1071.2</v>
      </c>
      <c r="AM55" s="125">
        <f t="shared" si="42"/>
        <v>2863</v>
      </c>
      <c r="AN55" s="125">
        <f t="shared" si="42"/>
        <v>0</v>
      </c>
      <c r="AO55" s="125">
        <f t="shared" si="42"/>
        <v>15278</v>
      </c>
      <c r="AP55" s="127">
        <f>AP56+AP58</f>
        <v>24309.5</v>
      </c>
      <c r="AQ55" s="127">
        <f t="shared" ref="AQ55:AY55" si="78">AQ56+AQ58</f>
        <v>23883.8</v>
      </c>
      <c r="AR55" s="127">
        <f t="shared" si="78"/>
        <v>0</v>
      </c>
      <c r="AS55" s="127">
        <f t="shared" si="78"/>
        <v>0</v>
      </c>
      <c r="AT55" s="127">
        <f t="shared" si="78"/>
        <v>69.7</v>
      </c>
      <c r="AU55" s="127">
        <f t="shared" si="78"/>
        <v>69.7</v>
      </c>
      <c r="AV55" s="127">
        <f t="shared" si="78"/>
        <v>0</v>
      </c>
      <c r="AW55" s="127">
        <f t="shared" si="78"/>
        <v>0</v>
      </c>
      <c r="AX55" s="127">
        <f t="shared" si="78"/>
        <v>24239.8</v>
      </c>
      <c r="AY55" s="127">
        <f t="shared" si="78"/>
        <v>23814.1</v>
      </c>
      <c r="AZ55" s="127">
        <f t="shared" si="77"/>
        <v>16666.199999999997</v>
      </c>
      <c r="BA55" s="127">
        <f t="shared" si="77"/>
        <v>0</v>
      </c>
      <c r="BB55" s="127">
        <f t="shared" si="77"/>
        <v>0</v>
      </c>
      <c r="BC55" s="127">
        <f t="shared" si="77"/>
        <v>315</v>
      </c>
      <c r="BD55" s="127">
        <f t="shared" si="77"/>
        <v>16351.199999999999</v>
      </c>
      <c r="BE55" s="100">
        <f t="shared" si="77"/>
        <v>15301.400000000001</v>
      </c>
      <c r="BF55" s="100">
        <f t="shared" si="77"/>
        <v>0</v>
      </c>
      <c r="BG55" s="100">
        <f t="shared" si="77"/>
        <v>0</v>
      </c>
      <c r="BH55" s="100">
        <f t="shared" si="77"/>
        <v>0</v>
      </c>
      <c r="BI55" s="100">
        <f t="shared" si="77"/>
        <v>15301.400000000001</v>
      </c>
      <c r="BJ55" s="43">
        <f t="shared" si="77"/>
        <v>19143.2</v>
      </c>
      <c r="BK55" s="43">
        <f t="shared" si="77"/>
        <v>1071.2</v>
      </c>
      <c r="BL55" s="43">
        <f t="shared" si="77"/>
        <v>2863</v>
      </c>
      <c r="BM55" s="43">
        <f t="shared" si="77"/>
        <v>0</v>
      </c>
      <c r="BN55" s="43">
        <f t="shared" si="77"/>
        <v>15209</v>
      </c>
      <c r="BO55" s="43">
        <f t="shared" si="49"/>
        <v>19143.2</v>
      </c>
      <c r="BP55" s="38">
        <f t="shared" si="67"/>
        <v>1071.2</v>
      </c>
      <c r="BQ55" s="43">
        <f t="shared" si="51"/>
        <v>2863</v>
      </c>
      <c r="BR55" s="43">
        <f t="shared" ref="BR55" si="79">SUM(BR56:BR67)</f>
        <v>0</v>
      </c>
      <c r="BS55" s="43">
        <f t="shared" si="52"/>
        <v>15209</v>
      </c>
    </row>
    <row r="56" spans="2:72" ht="40.5" x14ac:dyDescent="0.25">
      <c r="B56" s="16" t="s">
        <v>97</v>
      </c>
      <c r="C56" s="22" t="s">
        <v>98</v>
      </c>
      <c r="D56" s="181"/>
      <c r="E56" s="182"/>
      <c r="F56" s="181"/>
      <c r="G56" s="182"/>
      <c r="H56" s="33"/>
      <c r="I56" s="33"/>
      <c r="J56" s="27" t="s">
        <v>88</v>
      </c>
      <c r="K56" s="34"/>
      <c r="L56" s="43">
        <f>L57</f>
        <v>6404.8</v>
      </c>
      <c r="M56" s="43">
        <f t="shared" ref="M56:BN56" si="80">M57</f>
        <v>6317</v>
      </c>
      <c r="N56" s="43">
        <f t="shared" si="80"/>
        <v>0</v>
      </c>
      <c r="O56" s="43">
        <f t="shared" si="80"/>
        <v>0</v>
      </c>
      <c r="P56" s="43">
        <f t="shared" si="80"/>
        <v>69.7</v>
      </c>
      <c r="Q56" s="43">
        <f t="shared" si="80"/>
        <v>69.7</v>
      </c>
      <c r="R56" s="43">
        <f t="shared" si="80"/>
        <v>0</v>
      </c>
      <c r="S56" s="43">
        <f t="shared" si="80"/>
        <v>0</v>
      </c>
      <c r="T56" s="43">
        <f t="shared" si="80"/>
        <v>6335.1</v>
      </c>
      <c r="U56" s="43">
        <f t="shared" si="80"/>
        <v>6247.3</v>
      </c>
      <c r="V56" s="127">
        <f t="shared" si="80"/>
        <v>6691.5</v>
      </c>
      <c r="W56" s="127">
        <f t="shared" si="80"/>
        <v>0</v>
      </c>
      <c r="X56" s="127">
        <f t="shared" si="80"/>
        <v>0</v>
      </c>
      <c r="Y56" s="127">
        <f t="shared" si="80"/>
        <v>0</v>
      </c>
      <c r="Z56" s="127">
        <f t="shared" si="80"/>
        <v>6691.5</v>
      </c>
      <c r="AA56" s="127">
        <f t="shared" si="80"/>
        <v>5921.8</v>
      </c>
      <c r="AB56" s="127">
        <f t="shared" si="80"/>
        <v>0</v>
      </c>
      <c r="AC56" s="127">
        <f t="shared" si="80"/>
        <v>0</v>
      </c>
      <c r="AD56" s="127">
        <f t="shared" si="80"/>
        <v>0</v>
      </c>
      <c r="AE56" s="127">
        <f t="shared" si="80"/>
        <v>5921.8</v>
      </c>
      <c r="AF56" s="127">
        <f t="shared" si="80"/>
        <v>5921.8</v>
      </c>
      <c r="AG56" s="127">
        <f t="shared" si="80"/>
        <v>0</v>
      </c>
      <c r="AH56" s="127">
        <f t="shared" si="80"/>
        <v>0</v>
      </c>
      <c r="AI56" s="127">
        <f t="shared" si="80"/>
        <v>0</v>
      </c>
      <c r="AJ56" s="127">
        <f t="shared" si="80"/>
        <v>5921.8</v>
      </c>
      <c r="AK56" s="125">
        <f t="shared" si="42"/>
        <v>5921.8</v>
      </c>
      <c r="AL56" s="125">
        <f t="shared" si="42"/>
        <v>0</v>
      </c>
      <c r="AM56" s="125">
        <f t="shared" si="42"/>
        <v>0</v>
      </c>
      <c r="AN56" s="125">
        <f t="shared" si="42"/>
        <v>0</v>
      </c>
      <c r="AO56" s="125">
        <f t="shared" si="42"/>
        <v>5921.8</v>
      </c>
      <c r="AP56" s="127">
        <f>AP57</f>
        <v>6269.5</v>
      </c>
      <c r="AQ56" s="127">
        <f t="shared" si="80"/>
        <v>6181.7</v>
      </c>
      <c r="AR56" s="127">
        <f t="shared" si="80"/>
        <v>0</v>
      </c>
      <c r="AS56" s="127">
        <f t="shared" si="80"/>
        <v>0</v>
      </c>
      <c r="AT56" s="127">
        <f t="shared" si="80"/>
        <v>69.7</v>
      </c>
      <c r="AU56" s="127">
        <f t="shared" si="80"/>
        <v>69.7</v>
      </c>
      <c r="AV56" s="127">
        <f t="shared" si="80"/>
        <v>0</v>
      </c>
      <c r="AW56" s="127">
        <f t="shared" si="80"/>
        <v>0</v>
      </c>
      <c r="AX56" s="127">
        <f t="shared" si="80"/>
        <v>6199.8</v>
      </c>
      <c r="AY56" s="127">
        <f t="shared" si="80"/>
        <v>6112</v>
      </c>
      <c r="AZ56" s="127">
        <f t="shared" si="80"/>
        <v>6608.9</v>
      </c>
      <c r="BA56" s="127">
        <f t="shared" si="80"/>
        <v>0</v>
      </c>
      <c r="BB56" s="127">
        <f t="shared" si="80"/>
        <v>0</v>
      </c>
      <c r="BC56" s="127">
        <f t="shared" si="80"/>
        <v>0</v>
      </c>
      <c r="BD56" s="127">
        <f t="shared" si="80"/>
        <v>6608.9</v>
      </c>
      <c r="BE56" s="100">
        <f t="shared" si="80"/>
        <v>5852.8</v>
      </c>
      <c r="BF56" s="100">
        <f t="shared" si="80"/>
        <v>0</v>
      </c>
      <c r="BG56" s="100">
        <f t="shared" si="80"/>
        <v>0</v>
      </c>
      <c r="BH56" s="100">
        <f t="shared" si="80"/>
        <v>0</v>
      </c>
      <c r="BI56" s="100">
        <f t="shared" si="80"/>
        <v>5852.8</v>
      </c>
      <c r="BJ56" s="43">
        <f t="shared" si="80"/>
        <v>5852.8</v>
      </c>
      <c r="BK56" s="43">
        <f t="shared" si="80"/>
        <v>0</v>
      </c>
      <c r="BL56" s="43">
        <f t="shared" si="80"/>
        <v>0</v>
      </c>
      <c r="BM56" s="43">
        <f t="shared" si="80"/>
        <v>0</v>
      </c>
      <c r="BN56" s="43">
        <f t="shared" si="80"/>
        <v>5852.8</v>
      </c>
      <c r="BO56" s="43">
        <f t="shared" si="49"/>
        <v>5852.8</v>
      </c>
      <c r="BP56" s="38">
        <f t="shared" si="67"/>
        <v>0</v>
      </c>
      <c r="BQ56" s="43">
        <f t="shared" si="51"/>
        <v>0</v>
      </c>
      <c r="BR56" s="43">
        <f t="shared" ref="BR56" si="81">SUM(BR57:BR68)</f>
        <v>0</v>
      </c>
      <c r="BS56" s="43">
        <f t="shared" si="52"/>
        <v>5852.8</v>
      </c>
    </row>
    <row r="57" spans="2:72" ht="93.75" customHeight="1" x14ac:dyDescent="0.25">
      <c r="B57" s="16" t="s">
        <v>152</v>
      </c>
      <c r="C57" s="22" t="s">
        <v>202</v>
      </c>
      <c r="D57" s="181" t="s">
        <v>329</v>
      </c>
      <c r="E57" s="182"/>
      <c r="F57" s="181"/>
      <c r="G57" s="182"/>
      <c r="H57" s="33"/>
      <c r="I57" s="33" t="s">
        <v>340</v>
      </c>
      <c r="J57" s="27" t="s">
        <v>240</v>
      </c>
      <c r="K57" s="34" t="s">
        <v>258</v>
      </c>
      <c r="L57" s="43">
        <f>N57+P57+R57+T57</f>
        <v>6404.8</v>
      </c>
      <c r="M57" s="43">
        <f>O57+Q57+S57+U57</f>
        <v>6317</v>
      </c>
      <c r="N57" s="26"/>
      <c r="O57" s="26"/>
      <c r="P57" s="29">
        <v>69.7</v>
      </c>
      <c r="Q57" s="29">
        <v>69.7</v>
      </c>
      <c r="R57" s="26"/>
      <c r="S57" s="26"/>
      <c r="T57" s="29">
        <v>6335.1</v>
      </c>
      <c r="U57" s="29">
        <v>6247.3</v>
      </c>
      <c r="V57" s="125">
        <f>W57+X57+Y57+Z57</f>
        <v>6691.5</v>
      </c>
      <c r="W57" s="45"/>
      <c r="X57" s="125"/>
      <c r="Y57" s="45"/>
      <c r="Z57" s="125">
        <v>6691.5</v>
      </c>
      <c r="AA57" s="125">
        <f>AB57+AC57+AD57+AE57</f>
        <v>5921.8</v>
      </c>
      <c r="AB57" s="45"/>
      <c r="AC57" s="45"/>
      <c r="AD57" s="45"/>
      <c r="AE57" s="125">
        <v>5921.8</v>
      </c>
      <c r="AF57" s="125">
        <f>AG57+AH57+AI57+AJ57</f>
        <v>5921.8</v>
      </c>
      <c r="AG57" s="126"/>
      <c r="AH57" s="126"/>
      <c r="AI57" s="126"/>
      <c r="AJ57" s="127">
        <v>5921.8</v>
      </c>
      <c r="AK57" s="125">
        <f t="shared" si="42"/>
        <v>5921.8</v>
      </c>
      <c r="AL57" s="125">
        <f t="shared" si="42"/>
        <v>0</v>
      </c>
      <c r="AM57" s="125">
        <f t="shared" si="42"/>
        <v>0</v>
      </c>
      <c r="AN57" s="125">
        <f t="shared" si="42"/>
        <v>0</v>
      </c>
      <c r="AO57" s="125">
        <f t="shared" si="42"/>
        <v>5921.8</v>
      </c>
      <c r="AP57" s="127">
        <f>AR57+AT57+AV57+AX57</f>
        <v>6269.5</v>
      </c>
      <c r="AQ57" s="127">
        <f>AS57+AU57+AW57+AY57</f>
        <v>6181.7</v>
      </c>
      <c r="AR57" s="45"/>
      <c r="AS57" s="45"/>
      <c r="AT57" s="125">
        <v>69.7</v>
      </c>
      <c r="AU57" s="125">
        <v>69.7</v>
      </c>
      <c r="AV57" s="45"/>
      <c r="AW57" s="45"/>
      <c r="AX57" s="125">
        <v>6199.8</v>
      </c>
      <c r="AY57" s="125">
        <v>6112</v>
      </c>
      <c r="AZ57" s="127">
        <f>BA57+BB57+BC57+BD57</f>
        <v>6608.9</v>
      </c>
      <c r="BA57" s="126"/>
      <c r="BB57" s="127"/>
      <c r="BC57" s="126"/>
      <c r="BD57" s="127">
        <v>6608.9</v>
      </c>
      <c r="BE57" s="100">
        <f>BF57+BG57+BH57+BI57</f>
        <v>5852.8</v>
      </c>
      <c r="BF57" s="102"/>
      <c r="BG57" s="102"/>
      <c r="BH57" s="102"/>
      <c r="BI57" s="100">
        <v>5852.8</v>
      </c>
      <c r="BJ57" s="43">
        <f>BK57+BL57+BM57+BN57</f>
        <v>5852.8</v>
      </c>
      <c r="BK57" s="38"/>
      <c r="BL57" s="38"/>
      <c r="BM57" s="38"/>
      <c r="BN57" s="43">
        <v>5852.8</v>
      </c>
      <c r="BO57" s="43">
        <f t="shared" si="49"/>
        <v>5852.8</v>
      </c>
      <c r="BP57" s="38">
        <f t="shared" si="67"/>
        <v>0</v>
      </c>
      <c r="BQ57" s="43">
        <f t="shared" si="51"/>
        <v>0</v>
      </c>
      <c r="BR57" s="43">
        <f t="shared" ref="BR57" si="82">SUM(BR58:BR69)</f>
        <v>0</v>
      </c>
      <c r="BS57" s="43">
        <f t="shared" si="52"/>
        <v>5852.8</v>
      </c>
    </row>
    <row r="58" spans="2:72" ht="67.5" x14ac:dyDescent="0.25">
      <c r="B58" s="16" t="s">
        <v>99</v>
      </c>
      <c r="C58" s="22" t="s">
        <v>100</v>
      </c>
      <c r="D58" s="183"/>
      <c r="E58" s="184"/>
      <c r="F58" s="183"/>
      <c r="G58" s="184"/>
      <c r="H58" s="33"/>
      <c r="I58" s="33"/>
      <c r="J58" s="27" t="s">
        <v>88</v>
      </c>
      <c r="K58" s="34"/>
      <c r="L58" s="43">
        <f>L59</f>
        <v>22385.5</v>
      </c>
      <c r="M58" s="43">
        <f t="shared" ref="M58:BN58" si="83">M59</f>
        <v>20336.3</v>
      </c>
      <c r="N58" s="43">
        <f t="shared" si="83"/>
        <v>3249.3</v>
      </c>
      <c r="O58" s="43">
        <f t="shared" si="83"/>
        <v>1969.7</v>
      </c>
      <c r="P58" s="43">
        <f t="shared" si="83"/>
        <v>1083.0999999999999</v>
      </c>
      <c r="Q58" s="43">
        <f t="shared" si="83"/>
        <v>656.6</v>
      </c>
      <c r="R58" s="43">
        <f t="shared" si="83"/>
        <v>0</v>
      </c>
      <c r="S58" s="43">
        <f t="shared" si="83"/>
        <v>0</v>
      </c>
      <c r="T58" s="43">
        <f t="shared" si="83"/>
        <v>18053.099999999999</v>
      </c>
      <c r="U58" s="43">
        <f t="shared" si="83"/>
        <v>17710</v>
      </c>
      <c r="V58" s="127">
        <f t="shared" si="83"/>
        <v>10057.299999999999</v>
      </c>
      <c r="W58" s="127">
        <f t="shared" si="83"/>
        <v>0</v>
      </c>
      <c r="X58" s="127">
        <f t="shared" si="83"/>
        <v>0</v>
      </c>
      <c r="Y58" s="127">
        <f t="shared" si="83"/>
        <v>315</v>
      </c>
      <c r="Z58" s="127">
        <f t="shared" si="83"/>
        <v>9742.2999999999993</v>
      </c>
      <c r="AA58" s="127">
        <f t="shared" si="83"/>
        <v>9448.6</v>
      </c>
      <c r="AB58" s="127">
        <f t="shared" si="83"/>
        <v>0</v>
      </c>
      <c r="AC58" s="127">
        <f t="shared" si="83"/>
        <v>0</v>
      </c>
      <c r="AD58" s="127">
        <f t="shared" si="83"/>
        <v>0</v>
      </c>
      <c r="AE58" s="127">
        <f t="shared" si="83"/>
        <v>9448.6</v>
      </c>
      <c r="AF58" s="127">
        <f t="shared" si="83"/>
        <v>13290.400000000001</v>
      </c>
      <c r="AG58" s="127">
        <f t="shared" si="83"/>
        <v>1071.2</v>
      </c>
      <c r="AH58" s="127">
        <f t="shared" si="83"/>
        <v>2863</v>
      </c>
      <c r="AI58" s="127">
        <f t="shared" si="83"/>
        <v>0</v>
      </c>
      <c r="AJ58" s="127">
        <f t="shared" si="83"/>
        <v>9356.2000000000007</v>
      </c>
      <c r="AK58" s="125">
        <f t="shared" si="42"/>
        <v>13290.400000000001</v>
      </c>
      <c r="AL58" s="125">
        <f t="shared" si="42"/>
        <v>1071.2</v>
      </c>
      <c r="AM58" s="125">
        <f t="shared" si="42"/>
        <v>2863</v>
      </c>
      <c r="AN58" s="125">
        <f t="shared" si="42"/>
        <v>0</v>
      </c>
      <c r="AO58" s="125">
        <f t="shared" si="42"/>
        <v>9356.2000000000007</v>
      </c>
      <c r="AP58" s="127">
        <f>AP59</f>
        <v>18040</v>
      </c>
      <c r="AQ58" s="127">
        <f t="shared" si="83"/>
        <v>17702.099999999999</v>
      </c>
      <c r="AR58" s="127">
        <f t="shared" si="83"/>
        <v>0</v>
      </c>
      <c r="AS58" s="127">
        <f t="shared" si="83"/>
        <v>0</v>
      </c>
      <c r="AT58" s="127">
        <f t="shared" si="83"/>
        <v>0</v>
      </c>
      <c r="AU58" s="127">
        <f t="shared" si="83"/>
        <v>0</v>
      </c>
      <c r="AV58" s="127">
        <f t="shared" si="83"/>
        <v>0</v>
      </c>
      <c r="AW58" s="127">
        <f t="shared" si="83"/>
        <v>0</v>
      </c>
      <c r="AX58" s="127">
        <f t="shared" si="83"/>
        <v>18040</v>
      </c>
      <c r="AY58" s="127">
        <f t="shared" si="83"/>
        <v>17702.099999999999</v>
      </c>
      <c r="AZ58" s="127">
        <f t="shared" si="83"/>
        <v>10057.299999999999</v>
      </c>
      <c r="BA58" s="127">
        <f t="shared" si="83"/>
        <v>0</v>
      </c>
      <c r="BB58" s="127">
        <f t="shared" si="83"/>
        <v>0</v>
      </c>
      <c r="BC58" s="127">
        <f t="shared" si="83"/>
        <v>315</v>
      </c>
      <c r="BD58" s="127">
        <f t="shared" si="83"/>
        <v>9742.2999999999993</v>
      </c>
      <c r="BE58" s="100">
        <f t="shared" si="83"/>
        <v>9448.6</v>
      </c>
      <c r="BF58" s="100">
        <f t="shared" si="83"/>
        <v>0</v>
      </c>
      <c r="BG58" s="100">
        <f t="shared" si="83"/>
        <v>0</v>
      </c>
      <c r="BH58" s="100">
        <f t="shared" si="83"/>
        <v>0</v>
      </c>
      <c r="BI58" s="100">
        <f t="shared" si="83"/>
        <v>9448.6</v>
      </c>
      <c r="BJ58" s="43">
        <f t="shared" si="83"/>
        <v>13290.400000000001</v>
      </c>
      <c r="BK58" s="43">
        <f t="shared" si="83"/>
        <v>1071.2</v>
      </c>
      <c r="BL58" s="43">
        <f t="shared" si="83"/>
        <v>2863</v>
      </c>
      <c r="BM58" s="43">
        <f t="shared" si="83"/>
        <v>0</v>
      </c>
      <c r="BN58" s="43">
        <f t="shared" si="83"/>
        <v>9356.2000000000007</v>
      </c>
      <c r="BO58" s="43">
        <f t="shared" si="49"/>
        <v>13290.400000000001</v>
      </c>
      <c r="BP58" s="38">
        <f t="shared" si="67"/>
        <v>1071.2</v>
      </c>
      <c r="BQ58" s="43">
        <f t="shared" si="51"/>
        <v>2863</v>
      </c>
      <c r="BR58" s="43">
        <f t="shared" ref="BR58" si="84">SUM(BR59:BR70)</f>
        <v>0</v>
      </c>
      <c r="BS58" s="43">
        <f t="shared" si="52"/>
        <v>9356.2000000000007</v>
      </c>
    </row>
    <row r="59" spans="2:72" ht="123.75" customHeight="1" x14ac:dyDescent="0.25">
      <c r="B59" s="16" t="s">
        <v>153</v>
      </c>
      <c r="C59" s="22" t="s">
        <v>203</v>
      </c>
      <c r="D59" s="181" t="s">
        <v>330</v>
      </c>
      <c r="E59" s="182"/>
      <c r="F59" s="181"/>
      <c r="G59" s="182"/>
      <c r="H59" s="33"/>
      <c r="I59" s="33" t="s">
        <v>369</v>
      </c>
      <c r="J59" s="27" t="s">
        <v>240</v>
      </c>
      <c r="K59" s="34" t="s">
        <v>300</v>
      </c>
      <c r="L59" s="43">
        <f>N59+P59+R59+T59</f>
        <v>22385.5</v>
      </c>
      <c r="M59" s="43">
        <f>O59+Q59+S59+U59</f>
        <v>20336.3</v>
      </c>
      <c r="N59" s="26">
        <v>3249.3</v>
      </c>
      <c r="O59" s="26">
        <v>1969.7</v>
      </c>
      <c r="P59" s="26">
        <v>1083.0999999999999</v>
      </c>
      <c r="Q59" s="26">
        <v>656.6</v>
      </c>
      <c r="R59" s="26"/>
      <c r="S59" s="26"/>
      <c r="T59" s="29">
        <v>18053.099999999999</v>
      </c>
      <c r="U59" s="29">
        <v>17710</v>
      </c>
      <c r="V59" s="125">
        <f>W59+X59+Y59+Z59</f>
        <v>10057.299999999999</v>
      </c>
      <c r="W59" s="45"/>
      <c r="X59" s="45"/>
      <c r="Y59" s="45">
        <v>315</v>
      </c>
      <c r="Z59" s="125">
        <v>9742.2999999999993</v>
      </c>
      <c r="AA59" s="125">
        <f>AB59+AC59+AD59+AE59</f>
        <v>9448.6</v>
      </c>
      <c r="AB59" s="45"/>
      <c r="AC59" s="45"/>
      <c r="AD59" s="45"/>
      <c r="AE59" s="125">
        <v>9448.6</v>
      </c>
      <c r="AF59" s="125">
        <f>AG59+AH59+AI59+AJ59</f>
        <v>13290.400000000001</v>
      </c>
      <c r="AG59" s="126">
        <v>1071.2</v>
      </c>
      <c r="AH59" s="126">
        <v>2863</v>
      </c>
      <c r="AI59" s="126"/>
      <c r="AJ59" s="127">
        <v>9356.2000000000007</v>
      </c>
      <c r="AK59" s="125">
        <f t="shared" si="42"/>
        <v>13290.400000000001</v>
      </c>
      <c r="AL59" s="125">
        <f t="shared" si="42"/>
        <v>1071.2</v>
      </c>
      <c r="AM59" s="125">
        <f t="shared" si="42"/>
        <v>2863</v>
      </c>
      <c r="AN59" s="125">
        <f t="shared" si="42"/>
        <v>0</v>
      </c>
      <c r="AO59" s="125">
        <f t="shared" si="42"/>
        <v>9356.2000000000007</v>
      </c>
      <c r="AP59" s="127">
        <f>AR59+AT59+AV59+AX59</f>
        <v>18040</v>
      </c>
      <c r="AQ59" s="127">
        <f>AS59+AU59+AW59+AY59</f>
        <v>17702.099999999999</v>
      </c>
      <c r="AR59" s="45"/>
      <c r="AS59" s="45"/>
      <c r="AT59" s="45"/>
      <c r="AU59" s="45"/>
      <c r="AV59" s="45"/>
      <c r="AW59" s="45"/>
      <c r="AX59" s="125">
        <v>18040</v>
      </c>
      <c r="AY59" s="125">
        <v>17702.099999999999</v>
      </c>
      <c r="AZ59" s="127">
        <f>BA59+BB59+BC59+BD59</f>
        <v>10057.299999999999</v>
      </c>
      <c r="BA59" s="126"/>
      <c r="BB59" s="126"/>
      <c r="BC59" s="126">
        <v>315</v>
      </c>
      <c r="BD59" s="127">
        <v>9742.2999999999993</v>
      </c>
      <c r="BE59" s="100">
        <f>BF59+BG59+BH59+BI59</f>
        <v>9448.6</v>
      </c>
      <c r="BF59" s="102"/>
      <c r="BG59" s="102"/>
      <c r="BH59" s="102"/>
      <c r="BI59" s="100">
        <v>9448.6</v>
      </c>
      <c r="BJ59" s="43">
        <f>BK59+BL59+BM59+BN59</f>
        <v>13290.400000000001</v>
      </c>
      <c r="BK59" s="38">
        <v>1071.2</v>
      </c>
      <c r="BL59" s="38">
        <v>2863</v>
      </c>
      <c r="BM59" s="38"/>
      <c r="BN59" s="43">
        <v>9356.2000000000007</v>
      </c>
      <c r="BO59" s="43">
        <f t="shared" si="49"/>
        <v>13290.400000000001</v>
      </c>
      <c r="BP59" s="38">
        <f t="shared" si="67"/>
        <v>1071.2</v>
      </c>
      <c r="BQ59" s="43">
        <f t="shared" si="51"/>
        <v>2863</v>
      </c>
      <c r="BR59" s="43">
        <f t="shared" ref="BR59" si="85">SUM(BR60:BR71)</f>
        <v>0</v>
      </c>
      <c r="BS59" s="43">
        <f t="shared" si="52"/>
        <v>9356.2000000000007</v>
      </c>
    </row>
    <row r="60" spans="2:72" ht="94.5" x14ac:dyDescent="0.25">
      <c r="B60" s="16" t="s">
        <v>101</v>
      </c>
      <c r="C60" s="22" t="s">
        <v>102</v>
      </c>
      <c r="D60" s="181"/>
      <c r="E60" s="182"/>
      <c r="F60" s="181"/>
      <c r="G60" s="182"/>
      <c r="H60" s="33"/>
      <c r="I60" s="33"/>
      <c r="J60" s="27" t="s">
        <v>88</v>
      </c>
      <c r="K60" s="34"/>
      <c r="L60" s="43">
        <f>L61+L65</f>
        <v>120757.1</v>
      </c>
      <c r="M60" s="43">
        <f t="shared" ref="M60:BN60" si="86">M61+M65</f>
        <v>118002.29999999999</v>
      </c>
      <c r="N60" s="43">
        <f t="shared" si="86"/>
        <v>587</v>
      </c>
      <c r="O60" s="43">
        <f t="shared" si="86"/>
        <v>555.70000000000005</v>
      </c>
      <c r="P60" s="43">
        <f t="shared" si="86"/>
        <v>120170.1</v>
      </c>
      <c r="Q60" s="43">
        <f t="shared" si="86"/>
        <v>117446.59999999999</v>
      </c>
      <c r="R60" s="43">
        <f t="shared" si="86"/>
        <v>0</v>
      </c>
      <c r="S60" s="43">
        <f t="shared" si="86"/>
        <v>0</v>
      </c>
      <c r="T60" s="43">
        <f t="shared" si="86"/>
        <v>0</v>
      </c>
      <c r="U60" s="43">
        <f t="shared" si="86"/>
        <v>0</v>
      </c>
      <c r="V60" s="127">
        <f t="shared" si="86"/>
        <v>132246.20000000001</v>
      </c>
      <c r="W60" s="127">
        <f t="shared" si="86"/>
        <v>828.3</v>
      </c>
      <c r="X60" s="127">
        <f t="shared" si="86"/>
        <v>131417.90000000002</v>
      </c>
      <c r="Y60" s="127">
        <f t="shared" si="86"/>
        <v>0</v>
      </c>
      <c r="Z60" s="127">
        <f t="shared" si="86"/>
        <v>0</v>
      </c>
      <c r="AA60" s="127">
        <f t="shared" si="86"/>
        <v>142089.4</v>
      </c>
      <c r="AB60" s="127">
        <f t="shared" si="86"/>
        <v>708.3</v>
      </c>
      <c r="AC60" s="127">
        <f t="shared" si="86"/>
        <v>141381.1</v>
      </c>
      <c r="AD60" s="127">
        <f t="shared" si="86"/>
        <v>0</v>
      </c>
      <c r="AE60" s="127">
        <f t="shared" si="86"/>
        <v>0</v>
      </c>
      <c r="AF60" s="127">
        <f t="shared" si="86"/>
        <v>142658.30000000002</v>
      </c>
      <c r="AG60" s="127">
        <f t="shared" si="86"/>
        <v>635</v>
      </c>
      <c r="AH60" s="127">
        <f t="shared" si="86"/>
        <v>142023.30000000002</v>
      </c>
      <c r="AI60" s="127">
        <f t="shared" si="86"/>
        <v>0</v>
      </c>
      <c r="AJ60" s="127">
        <f t="shared" si="86"/>
        <v>0</v>
      </c>
      <c r="AK60" s="125">
        <f t="shared" si="42"/>
        <v>142658.30000000002</v>
      </c>
      <c r="AL60" s="125">
        <f t="shared" si="42"/>
        <v>635</v>
      </c>
      <c r="AM60" s="125">
        <f t="shared" si="42"/>
        <v>142023.30000000002</v>
      </c>
      <c r="AN60" s="125">
        <f t="shared" si="42"/>
        <v>0</v>
      </c>
      <c r="AO60" s="125">
        <f t="shared" si="42"/>
        <v>0</v>
      </c>
      <c r="AP60" s="127">
        <f>AP61+AP65</f>
        <v>120757.1</v>
      </c>
      <c r="AQ60" s="127">
        <f t="shared" ref="AQ60:AY60" si="87">AQ61+AQ65</f>
        <v>118002.29999999999</v>
      </c>
      <c r="AR60" s="127">
        <f t="shared" si="87"/>
        <v>587</v>
      </c>
      <c r="AS60" s="127">
        <f t="shared" si="87"/>
        <v>555.70000000000005</v>
      </c>
      <c r="AT60" s="127">
        <f t="shared" si="87"/>
        <v>120170.1</v>
      </c>
      <c r="AU60" s="127">
        <f t="shared" si="87"/>
        <v>117446.59999999999</v>
      </c>
      <c r="AV60" s="127">
        <f t="shared" si="87"/>
        <v>0</v>
      </c>
      <c r="AW60" s="127">
        <f t="shared" si="87"/>
        <v>0</v>
      </c>
      <c r="AX60" s="127">
        <f t="shared" si="87"/>
        <v>0</v>
      </c>
      <c r="AY60" s="127">
        <f t="shared" si="87"/>
        <v>0</v>
      </c>
      <c r="AZ60" s="127">
        <f t="shared" si="86"/>
        <v>132246.20000000001</v>
      </c>
      <c r="BA60" s="127">
        <f t="shared" si="86"/>
        <v>828.3</v>
      </c>
      <c r="BB60" s="127">
        <f t="shared" si="86"/>
        <v>131417.90000000002</v>
      </c>
      <c r="BC60" s="127">
        <f t="shared" si="86"/>
        <v>0</v>
      </c>
      <c r="BD60" s="127">
        <f t="shared" si="86"/>
        <v>0</v>
      </c>
      <c r="BE60" s="100">
        <f t="shared" si="86"/>
        <v>142089.4</v>
      </c>
      <c r="BF60" s="100">
        <f t="shared" si="86"/>
        <v>708.3</v>
      </c>
      <c r="BG60" s="100">
        <f t="shared" si="86"/>
        <v>141381.1</v>
      </c>
      <c r="BH60" s="100">
        <f t="shared" si="86"/>
        <v>0</v>
      </c>
      <c r="BI60" s="100">
        <f t="shared" si="86"/>
        <v>0</v>
      </c>
      <c r="BJ60" s="43">
        <f t="shared" si="86"/>
        <v>142658.30000000002</v>
      </c>
      <c r="BK60" s="43">
        <f t="shared" si="86"/>
        <v>635</v>
      </c>
      <c r="BL60" s="43">
        <f t="shared" si="86"/>
        <v>142023.30000000002</v>
      </c>
      <c r="BM60" s="43">
        <f t="shared" si="86"/>
        <v>0</v>
      </c>
      <c r="BN60" s="43">
        <f t="shared" si="86"/>
        <v>0</v>
      </c>
      <c r="BO60" s="43">
        <f t="shared" si="49"/>
        <v>142658.30000000002</v>
      </c>
      <c r="BP60" s="38">
        <f t="shared" si="67"/>
        <v>635</v>
      </c>
      <c r="BQ60" s="43">
        <f t="shared" si="51"/>
        <v>142023.30000000002</v>
      </c>
      <c r="BR60" s="43">
        <f t="shared" ref="BR60" si="88">SUM(BR61:BR72)</f>
        <v>0</v>
      </c>
      <c r="BS60" s="43">
        <f t="shared" si="52"/>
        <v>0</v>
      </c>
    </row>
    <row r="61" spans="2:72" ht="27" x14ac:dyDescent="0.25">
      <c r="B61" s="16" t="s">
        <v>103</v>
      </c>
      <c r="C61" s="22" t="s">
        <v>104</v>
      </c>
      <c r="D61" s="181"/>
      <c r="E61" s="182"/>
      <c r="F61" s="181"/>
      <c r="G61" s="182"/>
      <c r="H61" s="33"/>
      <c r="I61" s="33"/>
      <c r="J61" s="27" t="s">
        <v>88</v>
      </c>
      <c r="K61" s="34"/>
      <c r="L61" s="43">
        <f>L62+L63+L64</f>
        <v>587</v>
      </c>
      <c r="M61" s="43">
        <f t="shared" ref="M61:BS61" si="89">M62+M63+M64</f>
        <v>555.70000000000005</v>
      </c>
      <c r="N61" s="43">
        <f t="shared" si="89"/>
        <v>587</v>
      </c>
      <c r="O61" s="43">
        <f t="shared" si="89"/>
        <v>555.70000000000005</v>
      </c>
      <c r="P61" s="43">
        <f t="shared" si="89"/>
        <v>0</v>
      </c>
      <c r="Q61" s="43">
        <f t="shared" si="89"/>
        <v>0</v>
      </c>
      <c r="R61" s="43">
        <f t="shared" si="89"/>
        <v>0</v>
      </c>
      <c r="S61" s="43">
        <f t="shared" si="89"/>
        <v>0</v>
      </c>
      <c r="T61" s="43">
        <f t="shared" si="89"/>
        <v>0</v>
      </c>
      <c r="U61" s="43">
        <f t="shared" si="89"/>
        <v>0</v>
      </c>
      <c r="V61" s="127">
        <f t="shared" si="89"/>
        <v>828.3</v>
      </c>
      <c r="W61" s="127">
        <f t="shared" si="89"/>
        <v>828.3</v>
      </c>
      <c r="X61" s="127">
        <f t="shared" si="89"/>
        <v>0</v>
      </c>
      <c r="Y61" s="127">
        <f t="shared" si="89"/>
        <v>0</v>
      </c>
      <c r="Z61" s="127">
        <f t="shared" si="89"/>
        <v>0</v>
      </c>
      <c r="AA61" s="127">
        <f t="shared" si="89"/>
        <v>708.3</v>
      </c>
      <c r="AB61" s="127">
        <f t="shared" si="89"/>
        <v>708.3</v>
      </c>
      <c r="AC61" s="127">
        <f t="shared" si="89"/>
        <v>0</v>
      </c>
      <c r="AD61" s="127">
        <f t="shared" si="89"/>
        <v>0</v>
      </c>
      <c r="AE61" s="127">
        <f t="shared" si="89"/>
        <v>0</v>
      </c>
      <c r="AF61" s="127">
        <f t="shared" si="89"/>
        <v>635</v>
      </c>
      <c r="AG61" s="127">
        <f t="shared" si="89"/>
        <v>635</v>
      </c>
      <c r="AH61" s="127">
        <f t="shared" si="89"/>
        <v>0</v>
      </c>
      <c r="AI61" s="127">
        <f t="shared" si="89"/>
        <v>0</v>
      </c>
      <c r="AJ61" s="127">
        <f t="shared" si="89"/>
        <v>0</v>
      </c>
      <c r="AK61" s="127">
        <f t="shared" si="89"/>
        <v>635</v>
      </c>
      <c r="AL61" s="127">
        <f t="shared" si="89"/>
        <v>635</v>
      </c>
      <c r="AM61" s="127">
        <f t="shared" si="89"/>
        <v>0</v>
      </c>
      <c r="AN61" s="127">
        <f t="shared" si="89"/>
        <v>0</v>
      </c>
      <c r="AO61" s="127">
        <f t="shared" si="89"/>
        <v>0</v>
      </c>
      <c r="AP61" s="127">
        <f t="shared" si="89"/>
        <v>587</v>
      </c>
      <c r="AQ61" s="127">
        <f t="shared" si="89"/>
        <v>555.70000000000005</v>
      </c>
      <c r="AR61" s="127">
        <f t="shared" si="89"/>
        <v>587</v>
      </c>
      <c r="AS61" s="127">
        <f t="shared" si="89"/>
        <v>555.70000000000005</v>
      </c>
      <c r="AT61" s="127">
        <f t="shared" si="89"/>
        <v>0</v>
      </c>
      <c r="AU61" s="127">
        <f t="shared" si="89"/>
        <v>0</v>
      </c>
      <c r="AV61" s="127">
        <f t="shared" si="89"/>
        <v>0</v>
      </c>
      <c r="AW61" s="127">
        <f t="shared" si="89"/>
        <v>0</v>
      </c>
      <c r="AX61" s="127">
        <f t="shared" si="89"/>
        <v>0</v>
      </c>
      <c r="AY61" s="127">
        <f t="shared" si="89"/>
        <v>0</v>
      </c>
      <c r="AZ61" s="127">
        <f t="shared" si="89"/>
        <v>828.3</v>
      </c>
      <c r="BA61" s="127">
        <f t="shared" si="89"/>
        <v>828.3</v>
      </c>
      <c r="BB61" s="127">
        <f t="shared" si="89"/>
        <v>0</v>
      </c>
      <c r="BC61" s="127">
        <f t="shared" si="89"/>
        <v>0</v>
      </c>
      <c r="BD61" s="127">
        <f t="shared" si="89"/>
        <v>0</v>
      </c>
      <c r="BE61" s="43">
        <f t="shared" si="89"/>
        <v>708.3</v>
      </c>
      <c r="BF61" s="43">
        <f t="shared" si="89"/>
        <v>708.3</v>
      </c>
      <c r="BG61" s="43">
        <f t="shared" si="89"/>
        <v>0</v>
      </c>
      <c r="BH61" s="43">
        <f t="shared" si="89"/>
        <v>0</v>
      </c>
      <c r="BI61" s="43">
        <f t="shared" si="89"/>
        <v>0</v>
      </c>
      <c r="BJ61" s="43">
        <f t="shared" si="89"/>
        <v>635</v>
      </c>
      <c r="BK61" s="43">
        <f t="shared" si="89"/>
        <v>635</v>
      </c>
      <c r="BL61" s="43">
        <f t="shared" si="89"/>
        <v>0</v>
      </c>
      <c r="BM61" s="43">
        <f t="shared" si="89"/>
        <v>0</v>
      </c>
      <c r="BN61" s="43">
        <f t="shared" si="89"/>
        <v>0</v>
      </c>
      <c r="BO61" s="43">
        <f t="shared" si="89"/>
        <v>635</v>
      </c>
      <c r="BP61" s="43">
        <f t="shared" si="89"/>
        <v>635</v>
      </c>
      <c r="BQ61" s="43">
        <f t="shared" si="89"/>
        <v>0</v>
      </c>
      <c r="BR61" s="43">
        <f t="shared" si="89"/>
        <v>0</v>
      </c>
      <c r="BS61" s="43">
        <f t="shared" si="89"/>
        <v>0</v>
      </c>
    </row>
    <row r="62" spans="2:72" ht="135" x14ac:dyDescent="0.25">
      <c r="B62" s="16" t="s">
        <v>154</v>
      </c>
      <c r="C62" s="22" t="s">
        <v>204</v>
      </c>
      <c r="D62" s="181" t="s">
        <v>301</v>
      </c>
      <c r="E62" s="182"/>
      <c r="F62" s="181"/>
      <c r="G62" s="182"/>
      <c r="H62" s="33" t="s">
        <v>302</v>
      </c>
      <c r="I62" s="33" t="s">
        <v>339</v>
      </c>
      <c r="J62" s="27" t="s">
        <v>237</v>
      </c>
      <c r="K62" s="34" t="s">
        <v>303</v>
      </c>
      <c r="L62" s="43">
        <f>N62+P62+R62+T62</f>
        <v>9</v>
      </c>
      <c r="M62" s="43">
        <f>O62+Q62+S62+U62</f>
        <v>9</v>
      </c>
      <c r="N62" s="29">
        <v>9</v>
      </c>
      <c r="O62" s="29">
        <v>9</v>
      </c>
      <c r="P62" s="26"/>
      <c r="Q62" s="26"/>
      <c r="R62" s="26"/>
      <c r="S62" s="26"/>
      <c r="T62" s="26"/>
      <c r="U62" s="26"/>
      <c r="V62" s="125">
        <f>W62+X62+Y62+Z62</f>
        <v>8.4</v>
      </c>
      <c r="W62" s="125">
        <v>8.4</v>
      </c>
      <c r="X62" s="45"/>
      <c r="Y62" s="45"/>
      <c r="Z62" s="45"/>
      <c r="AA62" s="125">
        <f>AB62+AC62+AD62+AE62</f>
        <v>100.3</v>
      </c>
      <c r="AB62" s="125">
        <v>100.3</v>
      </c>
      <c r="AC62" s="45"/>
      <c r="AD62" s="45"/>
      <c r="AE62" s="45"/>
      <c r="AF62" s="125">
        <f>AG62+AH62+AI62+AJ62</f>
        <v>3.4</v>
      </c>
      <c r="AG62" s="127">
        <v>3.4</v>
      </c>
      <c r="AH62" s="126"/>
      <c r="AI62" s="126"/>
      <c r="AJ62" s="126"/>
      <c r="AK62" s="125">
        <f t="shared" si="42"/>
        <v>3.4</v>
      </c>
      <c r="AL62" s="125">
        <f t="shared" si="42"/>
        <v>3.4</v>
      </c>
      <c r="AM62" s="125">
        <f t="shared" si="42"/>
        <v>0</v>
      </c>
      <c r="AN62" s="125">
        <f t="shared" si="42"/>
        <v>0</v>
      </c>
      <c r="AO62" s="125">
        <f t="shared" si="42"/>
        <v>0</v>
      </c>
      <c r="AP62" s="127">
        <f>AR62+AT62+AV62+AX62</f>
        <v>9</v>
      </c>
      <c r="AQ62" s="127">
        <f>AS62+AU62+AW62+AY62</f>
        <v>9</v>
      </c>
      <c r="AR62" s="125">
        <v>9</v>
      </c>
      <c r="AS62" s="125">
        <v>9</v>
      </c>
      <c r="AT62" s="45"/>
      <c r="AU62" s="45"/>
      <c r="AV62" s="45"/>
      <c r="AW62" s="45"/>
      <c r="AX62" s="45"/>
      <c r="AY62" s="45"/>
      <c r="AZ62" s="127">
        <f>BA62+BB62+BC62+BD62</f>
        <v>8.4</v>
      </c>
      <c r="BA62" s="127">
        <v>8.4</v>
      </c>
      <c r="BB62" s="126"/>
      <c r="BC62" s="126"/>
      <c r="BD62" s="126"/>
      <c r="BE62" s="100">
        <f>BF62+BG62+BH62+BI62</f>
        <v>100.3</v>
      </c>
      <c r="BF62" s="100">
        <v>100.3</v>
      </c>
      <c r="BG62" s="102"/>
      <c r="BH62" s="102"/>
      <c r="BI62" s="102"/>
      <c r="BJ62" s="43">
        <f>BK62+BL62+BM62+BN62</f>
        <v>3.4</v>
      </c>
      <c r="BK62" s="43">
        <v>3.4</v>
      </c>
      <c r="BL62" s="38"/>
      <c r="BM62" s="38"/>
      <c r="BN62" s="38"/>
      <c r="BO62" s="43">
        <f t="shared" si="49"/>
        <v>3.4</v>
      </c>
      <c r="BP62" s="38">
        <f t="shared" si="67"/>
        <v>3.4</v>
      </c>
      <c r="BQ62" s="43">
        <f t="shared" si="51"/>
        <v>0</v>
      </c>
      <c r="BR62" s="43">
        <f t="shared" ref="BR62" si="90">SUM(BR63:BR74)</f>
        <v>0</v>
      </c>
      <c r="BS62" s="43">
        <f t="shared" si="52"/>
        <v>0</v>
      </c>
    </row>
    <row r="63" spans="2:72" ht="81" x14ac:dyDescent="0.25">
      <c r="B63" s="16" t="s">
        <v>155</v>
      </c>
      <c r="C63" s="22" t="s">
        <v>205</v>
      </c>
      <c r="D63" s="181" t="s">
        <v>331</v>
      </c>
      <c r="E63" s="182"/>
      <c r="F63" s="181"/>
      <c r="G63" s="182"/>
      <c r="H63" s="33"/>
      <c r="I63" s="33" t="s">
        <v>339</v>
      </c>
      <c r="J63" s="27" t="s">
        <v>237</v>
      </c>
      <c r="K63" s="34" t="s">
        <v>304</v>
      </c>
      <c r="L63" s="43">
        <f>N63+P63+R63+T63</f>
        <v>578</v>
      </c>
      <c r="M63" s="43">
        <f>O63+Q63+S63+U63</f>
        <v>546.70000000000005</v>
      </c>
      <c r="N63" s="29">
        <v>578</v>
      </c>
      <c r="O63" s="29">
        <v>546.70000000000005</v>
      </c>
      <c r="P63" s="26"/>
      <c r="Q63" s="26"/>
      <c r="R63" s="26"/>
      <c r="S63" s="26"/>
      <c r="T63" s="26"/>
      <c r="U63" s="26"/>
      <c r="V63" s="125">
        <f>W63+X63+Y63+Z63</f>
        <v>578.29999999999995</v>
      </c>
      <c r="W63" s="125">
        <v>578.29999999999995</v>
      </c>
      <c r="X63" s="45"/>
      <c r="Y63" s="45"/>
      <c r="Z63" s="45"/>
      <c r="AA63" s="125">
        <f>AB63+AC63+AD63+AE63</f>
        <v>608</v>
      </c>
      <c r="AB63" s="125">
        <v>608</v>
      </c>
      <c r="AC63" s="45"/>
      <c r="AD63" s="45"/>
      <c r="AE63" s="45"/>
      <c r="AF63" s="125">
        <f>AG63+AH63+AI63+AJ63</f>
        <v>631.6</v>
      </c>
      <c r="AG63" s="127">
        <v>631.6</v>
      </c>
      <c r="AH63" s="126"/>
      <c r="AI63" s="126"/>
      <c r="AJ63" s="126"/>
      <c r="AK63" s="125">
        <f t="shared" si="42"/>
        <v>631.6</v>
      </c>
      <c r="AL63" s="125">
        <f t="shared" si="42"/>
        <v>631.6</v>
      </c>
      <c r="AM63" s="125">
        <f t="shared" si="42"/>
        <v>0</v>
      </c>
      <c r="AN63" s="125">
        <f t="shared" si="42"/>
        <v>0</v>
      </c>
      <c r="AO63" s="125">
        <f t="shared" si="42"/>
        <v>0</v>
      </c>
      <c r="AP63" s="127">
        <f>AR63+AT63+AV63+AX63</f>
        <v>578</v>
      </c>
      <c r="AQ63" s="127">
        <f>AS63+AU63+AW63+AY63</f>
        <v>546.70000000000005</v>
      </c>
      <c r="AR63" s="125">
        <v>578</v>
      </c>
      <c r="AS63" s="125">
        <v>546.70000000000005</v>
      </c>
      <c r="AT63" s="45"/>
      <c r="AU63" s="45"/>
      <c r="AV63" s="45"/>
      <c r="AW63" s="45"/>
      <c r="AX63" s="45"/>
      <c r="AY63" s="45"/>
      <c r="AZ63" s="127">
        <f>BA63+BB63+BC63+BD63</f>
        <v>578.29999999999995</v>
      </c>
      <c r="BA63" s="127">
        <v>578.29999999999995</v>
      </c>
      <c r="BB63" s="126"/>
      <c r="BC63" s="126"/>
      <c r="BD63" s="126"/>
      <c r="BE63" s="100">
        <f>BF63+BG63+BH63+BI63</f>
        <v>608</v>
      </c>
      <c r="BF63" s="100">
        <v>608</v>
      </c>
      <c r="BG63" s="102"/>
      <c r="BH63" s="102"/>
      <c r="BI63" s="102"/>
      <c r="BJ63" s="43">
        <f>BK63+BL63+BM63+BN63</f>
        <v>631.6</v>
      </c>
      <c r="BK63" s="43">
        <v>631.6</v>
      </c>
      <c r="BL63" s="38"/>
      <c r="BM63" s="38"/>
      <c r="BN63" s="38"/>
      <c r="BO63" s="43">
        <f t="shared" si="49"/>
        <v>631.6</v>
      </c>
      <c r="BP63" s="38">
        <f t="shared" si="67"/>
        <v>631.6</v>
      </c>
      <c r="BQ63" s="43">
        <f t="shared" si="51"/>
        <v>0</v>
      </c>
      <c r="BR63" s="43">
        <f t="shared" ref="BR63" si="91">SUM(BR65:BR75)</f>
        <v>0</v>
      </c>
      <c r="BS63" s="43">
        <f t="shared" si="52"/>
        <v>0</v>
      </c>
    </row>
    <row r="64" spans="2:72" s="72" customFormat="1" ht="61.5" customHeight="1" x14ac:dyDescent="0.25">
      <c r="B64" s="67" t="s">
        <v>365</v>
      </c>
      <c r="C64" s="65">
        <v>1731</v>
      </c>
      <c r="D64" s="185" t="s">
        <v>301</v>
      </c>
      <c r="E64" s="186"/>
      <c r="F64" s="69"/>
      <c r="G64" s="70"/>
      <c r="H64" s="33"/>
      <c r="I64" s="33" t="s">
        <v>366</v>
      </c>
      <c r="J64" s="66" t="s">
        <v>237</v>
      </c>
      <c r="K64" s="34" t="s">
        <v>243</v>
      </c>
      <c r="L64" s="43"/>
      <c r="M64" s="43"/>
      <c r="N64" s="29"/>
      <c r="O64" s="29"/>
      <c r="P64" s="26"/>
      <c r="Q64" s="26"/>
      <c r="R64" s="26"/>
      <c r="S64" s="26"/>
      <c r="T64" s="26"/>
      <c r="U64" s="26"/>
      <c r="V64" s="125">
        <f>W64+X64+Y64+Z64</f>
        <v>241.6</v>
      </c>
      <c r="W64" s="125">
        <v>241.6</v>
      </c>
      <c r="X64" s="45"/>
      <c r="Y64" s="45"/>
      <c r="Z64" s="45"/>
      <c r="AA64" s="125"/>
      <c r="AB64" s="125"/>
      <c r="AC64" s="45"/>
      <c r="AD64" s="45"/>
      <c r="AE64" s="45"/>
      <c r="AF64" s="125"/>
      <c r="AG64" s="127"/>
      <c r="AH64" s="126"/>
      <c r="AI64" s="126"/>
      <c r="AJ64" s="126"/>
      <c r="AK64" s="125"/>
      <c r="AL64" s="125"/>
      <c r="AM64" s="125"/>
      <c r="AN64" s="125"/>
      <c r="AO64" s="125"/>
      <c r="AP64" s="127"/>
      <c r="AQ64" s="127"/>
      <c r="AR64" s="125"/>
      <c r="AS64" s="125"/>
      <c r="AT64" s="45"/>
      <c r="AU64" s="45"/>
      <c r="AV64" s="45"/>
      <c r="AW64" s="45"/>
      <c r="AX64" s="45"/>
      <c r="AY64" s="45"/>
      <c r="AZ64" s="127">
        <f>BA64+BB64+BC64+BD64</f>
        <v>241.6</v>
      </c>
      <c r="BA64" s="127">
        <v>241.6</v>
      </c>
      <c r="BB64" s="126"/>
      <c r="BC64" s="126"/>
      <c r="BD64" s="126"/>
      <c r="BE64" s="100"/>
      <c r="BF64" s="100"/>
      <c r="BG64" s="102"/>
      <c r="BH64" s="102"/>
      <c r="BI64" s="102"/>
      <c r="BJ64" s="43"/>
      <c r="BK64" s="43"/>
      <c r="BL64" s="38"/>
      <c r="BM64" s="38"/>
      <c r="BN64" s="38"/>
      <c r="BO64" s="43"/>
      <c r="BP64" s="38"/>
      <c r="BQ64" s="43"/>
      <c r="BR64" s="43"/>
      <c r="BS64" s="43"/>
      <c r="BT64" s="85"/>
    </row>
    <row r="65" spans="2:72" ht="27" x14ac:dyDescent="0.25">
      <c r="B65" s="16" t="s">
        <v>105</v>
      </c>
      <c r="C65" s="22" t="s">
        <v>106</v>
      </c>
      <c r="D65" s="181"/>
      <c r="E65" s="182"/>
      <c r="F65" s="181"/>
      <c r="G65" s="182"/>
      <c r="H65" s="33"/>
      <c r="I65" s="33"/>
      <c r="J65" s="27" t="s">
        <v>88</v>
      </c>
      <c r="K65" s="34"/>
      <c r="L65" s="43">
        <f>SUM(L66:L75)</f>
        <v>120170.1</v>
      </c>
      <c r="M65" s="43">
        <f t="shared" ref="M65:BN65" si="92">SUM(M66:M75)</f>
        <v>117446.59999999999</v>
      </c>
      <c r="N65" s="43">
        <f t="shared" si="92"/>
        <v>0</v>
      </c>
      <c r="O65" s="43">
        <f t="shared" si="92"/>
        <v>0</v>
      </c>
      <c r="P65" s="43">
        <f t="shared" si="92"/>
        <v>120170.1</v>
      </c>
      <c r="Q65" s="43">
        <f t="shared" si="92"/>
        <v>117446.59999999999</v>
      </c>
      <c r="R65" s="43">
        <f t="shared" si="92"/>
        <v>0</v>
      </c>
      <c r="S65" s="43">
        <f t="shared" si="92"/>
        <v>0</v>
      </c>
      <c r="T65" s="43">
        <f t="shared" si="92"/>
        <v>0</v>
      </c>
      <c r="U65" s="43">
        <f t="shared" si="92"/>
        <v>0</v>
      </c>
      <c r="V65" s="127">
        <f t="shared" si="92"/>
        <v>131417.90000000002</v>
      </c>
      <c r="W65" s="127">
        <f t="shared" si="92"/>
        <v>0</v>
      </c>
      <c r="X65" s="127">
        <f>SUM(X66:X75)</f>
        <v>131417.90000000002</v>
      </c>
      <c r="Y65" s="127">
        <f t="shared" si="92"/>
        <v>0</v>
      </c>
      <c r="Z65" s="127">
        <f t="shared" si="92"/>
        <v>0</v>
      </c>
      <c r="AA65" s="127">
        <f t="shared" si="92"/>
        <v>141381.1</v>
      </c>
      <c r="AB65" s="127">
        <f t="shared" si="92"/>
        <v>0</v>
      </c>
      <c r="AC65" s="127">
        <f t="shared" si="92"/>
        <v>141381.1</v>
      </c>
      <c r="AD65" s="127">
        <f t="shared" si="92"/>
        <v>0</v>
      </c>
      <c r="AE65" s="127">
        <f t="shared" si="92"/>
        <v>0</v>
      </c>
      <c r="AF65" s="127">
        <f t="shared" si="92"/>
        <v>142023.30000000002</v>
      </c>
      <c r="AG65" s="127">
        <f t="shared" si="92"/>
        <v>0</v>
      </c>
      <c r="AH65" s="127">
        <f t="shared" si="92"/>
        <v>142023.30000000002</v>
      </c>
      <c r="AI65" s="127">
        <f t="shared" si="92"/>
        <v>0</v>
      </c>
      <c r="AJ65" s="127">
        <f t="shared" si="92"/>
        <v>0</v>
      </c>
      <c r="AK65" s="125">
        <f t="shared" si="42"/>
        <v>142023.30000000002</v>
      </c>
      <c r="AL65" s="125">
        <f t="shared" si="42"/>
        <v>0</v>
      </c>
      <c r="AM65" s="125">
        <f t="shared" si="42"/>
        <v>142023.30000000002</v>
      </c>
      <c r="AN65" s="125">
        <f t="shared" si="42"/>
        <v>0</v>
      </c>
      <c r="AO65" s="125">
        <f t="shared" si="42"/>
        <v>0</v>
      </c>
      <c r="AP65" s="127">
        <f>SUM(AP66:AP75)</f>
        <v>120170.1</v>
      </c>
      <c r="AQ65" s="127">
        <f t="shared" ref="AQ65:AY65" si="93">SUM(AQ66:AQ75)</f>
        <v>117446.59999999999</v>
      </c>
      <c r="AR65" s="127">
        <f t="shared" si="93"/>
        <v>0</v>
      </c>
      <c r="AS65" s="127">
        <f t="shared" si="93"/>
        <v>0</v>
      </c>
      <c r="AT65" s="127">
        <f t="shared" si="93"/>
        <v>120170.1</v>
      </c>
      <c r="AU65" s="127">
        <f t="shared" si="93"/>
        <v>117446.59999999999</v>
      </c>
      <c r="AV65" s="127">
        <f t="shared" si="93"/>
        <v>0</v>
      </c>
      <c r="AW65" s="127">
        <f t="shared" si="93"/>
        <v>0</v>
      </c>
      <c r="AX65" s="127">
        <f t="shared" si="93"/>
        <v>0</v>
      </c>
      <c r="AY65" s="127">
        <f t="shared" si="93"/>
        <v>0</v>
      </c>
      <c r="AZ65" s="127">
        <f t="shared" si="92"/>
        <v>131417.90000000002</v>
      </c>
      <c r="BA65" s="127">
        <f t="shared" si="92"/>
        <v>0</v>
      </c>
      <c r="BB65" s="127">
        <f t="shared" si="92"/>
        <v>131417.90000000002</v>
      </c>
      <c r="BC65" s="127">
        <f t="shared" si="92"/>
        <v>0</v>
      </c>
      <c r="BD65" s="127">
        <f t="shared" si="92"/>
        <v>0</v>
      </c>
      <c r="BE65" s="100">
        <f t="shared" si="92"/>
        <v>141381.1</v>
      </c>
      <c r="BF65" s="100">
        <f t="shared" si="92"/>
        <v>0</v>
      </c>
      <c r="BG65" s="100">
        <f t="shared" si="92"/>
        <v>141381.1</v>
      </c>
      <c r="BH65" s="100">
        <f t="shared" si="92"/>
        <v>0</v>
      </c>
      <c r="BI65" s="100">
        <f t="shared" si="92"/>
        <v>0</v>
      </c>
      <c r="BJ65" s="43">
        <f t="shared" si="92"/>
        <v>142023.30000000002</v>
      </c>
      <c r="BK65" s="43">
        <f t="shared" si="92"/>
        <v>0</v>
      </c>
      <c r="BL65" s="43">
        <f t="shared" si="92"/>
        <v>142023.30000000002</v>
      </c>
      <c r="BM65" s="43">
        <f t="shared" si="92"/>
        <v>0</v>
      </c>
      <c r="BN65" s="43">
        <f t="shared" si="92"/>
        <v>0</v>
      </c>
      <c r="BO65" s="43">
        <f t="shared" si="49"/>
        <v>142023.30000000002</v>
      </c>
      <c r="BP65" s="38">
        <f t="shared" si="67"/>
        <v>0</v>
      </c>
      <c r="BQ65" s="43">
        <f t="shared" si="51"/>
        <v>142023.30000000002</v>
      </c>
      <c r="BR65" s="43">
        <f t="shared" ref="BR65" si="94">SUM(BR66:BR76)</f>
        <v>0</v>
      </c>
      <c r="BS65" s="43">
        <f t="shared" si="52"/>
        <v>0</v>
      </c>
    </row>
    <row r="66" spans="2:72" ht="91.5" customHeight="1" x14ac:dyDescent="0.25">
      <c r="B66" s="16" t="s">
        <v>156</v>
      </c>
      <c r="C66" s="22" t="s">
        <v>206</v>
      </c>
      <c r="D66" s="181" t="s">
        <v>301</v>
      </c>
      <c r="E66" s="182"/>
      <c r="F66" s="181"/>
      <c r="G66" s="182"/>
      <c r="H66" s="33"/>
      <c r="I66" s="33" t="s">
        <v>339</v>
      </c>
      <c r="J66" s="27" t="s">
        <v>223</v>
      </c>
      <c r="K66" s="34" t="s">
        <v>305</v>
      </c>
      <c r="L66" s="43">
        <f>P66</f>
        <v>1716.7</v>
      </c>
      <c r="M66" s="43">
        <f>Q66</f>
        <v>1200.4000000000001</v>
      </c>
      <c r="N66" s="26"/>
      <c r="O66" s="26"/>
      <c r="P66" s="29">
        <v>1716.7</v>
      </c>
      <c r="Q66" s="29">
        <v>1200.4000000000001</v>
      </c>
      <c r="R66" s="26"/>
      <c r="S66" s="26"/>
      <c r="T66" s="26"/>
      <c r="U66" s="26"/>
      <c r="V66" s="125">
        <f>W66+X66</f>
        <v>2461.6999999999998</v>
      </c>
      <c r="W66" s="135"/>
      <c r="X66" s="125">
        <v>2461.6999999999998</v>
      </c>
      <c r="Y66" s="45"/>
      <c r="Z66" s="45"/>
      <c r="AA66" s="125">
        <f>AC66</f>
        <v>2591.9</v>
      </c>
      <c r="AB66" s="45"/>
      <c r="AC66" s="125">
        <v>2591.9</v>
      </c>
      <c r="AD66" s="45"/>
      <c r="AE66" s="45"/>
      <c r="AF66" s="125">
        <f>AH66</f>
        <v>2522.1</v>
      </c>
      <c r="AG66" s="126"/>
      <c r="AH66" s="127">
        <v>2522.1</v>
      </c>
      <c r="AI66" s="126"/>
      <c r="AJ66" s="126"/>
      <c r="AK66" s="125">
        <f t="shared" si="42"/>
        <v>2522.1</v>
      </c>
      <c r="AL66" s="125">
        <f t="shared" si="42"/>
        <v>0</v>
      </c>
      <c r="AM66" s="125">
        <f t="shared" si="42"/>
        <v>2522.1</v>
      </c>
      <c r="AN66" s="125">
        <f t="shared" si="42"/>
        <v>0</v>
      </c>
      <c r="AO66" s="125">
        <f t="shared" si="42"/>
        <v>0</v>
      </c>
      <c r="AP66" s="127">
        <f>AT66</f>
        <v>1716.7</v>
      </c>
      <c r="AQ66" s="127">
        <f>AU66</f>
        <v>1200.4000000000001</v>
      </c>
      <c r="AR66" s="45"/>
      <c r="AS66" s="45"/>
      <c r="AT66" s="125">
        <v>1716.7</v>
      </c>
      <c r="AU66" s="125">
        <v>1200.4000000000001</v>
      </c>
      <c r="AV66" s="45"/>
      <c r="AW66" s="45"/>
      <c r="AX66" s="45"/>
      <c r="AY66" s="45"/>
      <c r="AZ66" s="127">
        <f>BA66+BB66</f>
        <v>2461.6999999999998</v>
      </c>
      <c r="BA66" s="259"/>
      <c r="BB66" s="127">
        <v>2461.6999999999998</v>
      </c>
      <c r="BC66" s="126"/>
      <c r="BD66" s="126"/>
      <c r="BE66" s="100">
        <f>BG66</f>
        <v>2591.9</v>
      </c>
      <c r="BF66" s="102"/>
      <c r="BG66" s="100">
        <v>2591.9</v>
      </c>
      <c r="BH66" s="102"/>
      <c r="BI66" s="102"/>
      <c r="BJ66" s="43">
        <f>BL66</f>
        <v>2522.1</v>
      </c>
      <c r="BK66" s="38"/>
      <c r="BL66" s="43">
        <v>2522.1</v>
      </c>
      <c r="BM66" s="38"/>
      <c r="BN66" s="38"/>
      <c r="BO66" s="43">
        <f t="shared" si="49"/>
        <v>2522.1</v>
      </c>
      <c r="BP66" s="38">
        <f t="shared" si="67"/>
        <v>0</v>
      </c>
      <c r="BQ66" s="43">
        <f t="shared" si="51"/>
        <v>2522.1</v>
      </c>
      <c r="BR66" s="43">
        <f t="shared" ref="BR66" si="95">SUM(BR67:BR77)</f>
        <v>0</v>
      </c>
      <c r="BS66" s="43">
        <f t="shared" si="52"/>
        <v>0</v>
      </c>
    </row>
    <row r="67" spans="2:72" ht="99" customHeight="1" x14ac:dyDescent="0.25">
      <c r="B67" s="16" t="s">
        <v>157</v>
      </c>
      <c r="C67" s="22" t="s">
        <v>207</v>
      </c>
      <c r="D67" s="181" t="s">
        <v>301</v>
      </c>
      <c r="E67" s="182"/>
      <c r="F67" s="181"/>
      <c r="G67" s="182"/>
      <c r="H67" s="33"/>
      <c r="I67" s="33" t="s">
        <v>339</v>
      </c>
      <c r="J67" s="27" t="s">
        <v>223</v>
      </c>
      <c r="K67" s="34" t="s">
        <v>305</v>
      </c>
      <c r="L67" s="43">
        <f t="shared" ref="L67:M75" si="96">P67</f>
        <v>3708.1</v>
      </c>
      <c r="M67" s="43">
        <f t="shared" ref="M67:M74" si="97">Q67</f>
        <v>3432</v>
      </c>
      <c r="N67" s="26"/>
      <c r="O67" s="26"/>
      <c r="P67" s="29">
        <v>3708.1</v>
      </c>
      <c r="Q67" s="29">
        <v>3432</v>
      </c>
      <c r="R67" s="26"/>
      <c r="S67" s="26"/>
      <c r="T67" s="26"/>
      <c r="U67" s="26"/>
      <c r="V67" s="125">
        <f t="shared" ref="V67:V75" si="98">X67</f>
        <v>4468.1000000000004</v>
      </c>
      <c r="W67" s="45"/>
      <c r="X67" s="125">
        <v>4468.1000000000004</v>
      </c>
      <c r="Y67" s="45"/>
      <c r="Z67" s="45"/>
      <c r="AA67" s="125">
        <f t="shared" ref="AA67:AA75" si="99">AC67</f>
        <v>4236.7</v>
      </c>
      <c r="AB67" s="45"/>
      <c r="AC67" s="125">
        <v>4236.7</v>
      </c>
      <c r="AD67" s="45"/>
      <c r="AE67" s="45"/>
      <c r="AF67" s="125">
        <f t="shared" ref="AF67:AF75" si="100">AH67</f>
        <v>4236.7</v>
      </c>
      <c r="AG67" s="126"/>
      <c r="AH67" s="127">
        <v>4236.7</v>
      </c>
      <c r="AI67" s="126"/>
      <c r="AJ67" s="126"/>
      <c r="AK67" s="125">
        <f t="shared" si="42"/>
        <v>4236.7</v>
      </c>
      <c r="AL67" s="125">
        <f t="shared" si="42"/>
        <v>0</v>
      </c>
      <c r="AM67" s="125">
        <f t="shared" si="42"/>
        <v>4236.7</v>
      </c>
      <c r="AN67" s="125">
        <f t="shared" si="42"/>
        <v>0</v>
      </c>
      <c r="AO67" s="125">
        <f t="shared" si="42"/>
        <v>0</v>
      </c>
      <c r="AP67" s="127">
        <f t="shared" ref="AP67:AP75" si="101">AT67</f>
        <v>3708.1</v>
      </c>
      <c r="AQ67" s="127">
        <f t="shared" ref="AQ67:AQ75" si="102">AU67</f>
        <v>3432</v>
      </c>
      <c r="AR67" s="45"/>
      <c r="AS67" s="45"/>
      <c r="AT67" s="125">
        <v>3708.1</v>
      </c>
      <c r="AU67" s="125">
        <v>3432</v>
      </c>
      <c r="AV67" s="45"/>
      <c r="AW67" s="45"/>
      <c r="AX67" s="45"/>
      <c r="AY67" s="45"/>
      <c r="AZ67" s="127">
        <f t="shared" ref="AZ67:AZ75" si="103">BB67</f>
        <v>4468.1000000000004</v>
      </c>
      <c r="BA67" s="126"/>
      <c r="BB67" s="127">
        <v>4468.1000000000004</v>
      </c>
      <c r="BC67" s="126"/>
      <c r="BD67" s="126"/>
      <c r="BE67" s="100">
        <f t="shared" ref="BE67:BE75" si="104">BG67</f>
        <v>4236.7</v>
      </c>
      <c r="BF67" s="102"/>
      <c r="BG67" s="100">
        <v>4236.7</v>
      </c>
      <c r="BH67" s="102"/>
      <c r="BI67" s="102"/>
      <c r="BJ67" s="43">
        <f t="shared" ref="BJ67:BJ75" si="105">BL67</f>
        <v>4236.7</v>
      </c>
      <c r="BK67" s="38"/>
      <c r="BL67" s="43">
        <v>4236.7</v>
      </c>
      <c r="BM67" s="38"/>
      <c r="BN67" s="38"/>
      <c r="BO67" s="43">
        <f t="shared" si="49"/>
        <v>4236.7</v>
      </c>
      <c r="BP67" s="38">
        <f t="shared" si="67"/>
        <v>0</v>
      </c>
      <c r="BQ67" s="43">
        <f t="shared" si="51"/>
        <v>4236.7</v>
      </c>
      <c r="BR67" s="43">
        <f t="shared" ref="BR67" si="106">SUM(BR68:BR78)</f>
        <v>0</v>
      </c>
      <c r="BS67" s="43">
        <f t="shared" si="52"/>
        <v>0</v>
      </c>
    </row>
    <row r="68" spans="2:72" ht="121.5" x14ac:dyDescent="0.25">
      <c r="B68" s="16" t="s">
        <v>158</v>
      </c>
      <c r="C68" s="22" t="s">
        <v>208</v>
      </c>
      <c r="D68" s="181" t="s">
        <v>301</v>
      </c>
      <c r="E68" s="182"/>
      <c r="F68" s="181"/>
      <c r="G68" s="182"/>
      <c r="H68" s="33"/>
      <c r="I68" s="33" t="s">
        <v>339</v>
      </c>
      <c r="J68" s="27" t="s">
        <v>239</v>
      </c>
      <c r="K68" s="34" t="s">
        <v>306</v>
      </c>
      <c r="L68" s="43">
        <f t="shared" si="96"/>
        <v>0</v>
      </c>
      <c r="M68" s="43">
        <f t="shared" si="97"/>
        <v>0</v>
      </c>
      <c r="N68" s="26"/>
      <c r="O68" s="26"/>
      <c r="P68" s="29"/>
      <c r="Q68" s="29"/>
      <c r="R68" s="26"/>
      <c r="S68" s="26"/>
      <c r="T68" s="26"/>
      <c r="U68" s="26"/>
      <c r="V68" s="125">
        <f t="shared" si="98"/>
        <v>0</v>
      </c>
      <c r="W68" s="45"/>
      <c r="X68" s="45"/>
      <c r="Y68" s="45"/>
      <c r="Z68" s="45"/>
      <c r="AA68" s="125">
        <f t="shared" si="99"/>
        <v>0</v>
      </c>
      <c r="AB68" s="45"/>
      <c r="AC68" s="45"/>
      <c r="AD68" s="45"/>
      <c r="AE68" s="45"/>
      <c r="AF68" s="125">
        <f t="shared" si="100"/>
        <v>0</v>
      </c>
      <c r="AG68" s="126"/>
      <c r="AH68" s="126"/>
      <c r="AI68" s="126"/>
      <c r="AJ68" s="126"/>
      <c r="AK68" s="125">
        <f t="shared" si="42"/>
        <v>0</v>
      </c>
      <c r="AL68" s="125">
        <f t="shared" si="42"/>
        <v>0</v>
      </c>
      <c r="AM68" s="125">
        <f t="shared" si="42"/>
        <v>0</v>
      </c>
      <c r="AN68" s="125">
        <f t="shared" si="42"/>
        <v>0</v>
      </c>
      <c r="AO68" s="125">
        <f t="shared" si="42"/>
        <v>0</v>
      </c>
      <c r="AP68" s="127">
        <f t="shared" si="101"/>
        <v>0</v>
      </c>
      <c r="AQ68" s="127">
        <f t="shared" si="102"/>
        <v>0</v>
      </c>
      <c r="AR68" s="45"/>
      <c r="AS68" s="45"/>
      <c r="AT68" s="125"/>
      <c r="AU68" s="125"/>
      <c r="AV68" s="45"/>
      <c r="AW68" s="45"/>
      <c r="AX68" s="45"/>
      <c r="AY68" s="45"/>
      <c r="AZ68" s="127">
        <f t="shared" si="103"/>
        <v>0</v>
      </c>
      <c r="BA68" s="126"/>
      <c r="BB68" s="126"/>
      <c r="BC68" s="126"/>
      <c r="BD68" s="126"/>
      <c r="BE68" s="100">
        <f t="shared" si="104"/>
        <v>0</v>
      </c>
      <c r="BF68" s="102"/>
      <c r="BG68" s="102"/>
      <c r="BH68" s="102"/>
      <c r="BI68" s="102"/>
      <c r="BJ68" s="43">
        <f t="shared" si="105"/>
        <v>0</v>
      </c>
      <c r="BK68" s="38"/>
      <c r="BL68" s="38"/>
      <c r="BM68" s="38"/>
      <c r="BN68" s="38"/>
      <c r="BO68" s="43">
        <f t="shared" si="49"/>
        <v>0</v>
      </c>
      <c r="BP68" s="38">
        <f t="shared" si="67"/>
        <v>0</v>
      </c>
      <c r="BQ68" s="43">
        <f t="shared" si="51"/>
        <v>0</v>
      </c>
      <c r="BR68" s="43">
        <f t="shared" ref="BR68" si="107">SUM(BR69:BR79)</f>
        <v>0</v>
      </c>
      <c r="BS68" s="43">
        <f t="shared" si="52"/>
        <v>0</v>
      </c>
    </row>
    <row r="69" spans="2:72" ht="131.25" customHeight="1" x14ac:dyDescent="0.25">
      <c r="B69" s="16" t="s">
        <v>159</v>
      </c>
      <c r="C69" s="22" t="s">
        <v>209</v>
      </c>
      <c r="D69" s="181" t="s">
        <v>301</v>
      </c>
      <c r="E69" s="182"/>
      <c r="F69" s="181"/>
      <c r="G69" s="182"/>
      <c r="H69" s="33"/>
      <c r="I69" s="33" t="s">
        <v>339</v>
      </c>
      <c r="J69" s="27" t="s">
        <v>239</v>
      </c>
      <c r="K69" s="34" t="s">
        <v>92</v>
      </c>
      <c r="L69" s="43">
        <f t="shared" si="96"/>
        <v>0</v>
      </c>
      <c r="M69" s="43">
        <f t="shared" si="97"/>
        <v>0</v>
      </c>
      <c r="N69" s="26"/>
      <c r="O69" s="26"/>
      <c r="P69" s="29"/>
      <c r="Q69" s="29"/>
      <c r="R69" s="26"/>
      <c r="S69" s="26"/>
      <c r="T69" s="26"/>
      <c r="U69" s="26"/>
      <c r="V69" s="125">
        <f t="shared" si="98"/>
        <v>0</v>
      </c>
      <c r="W69" s="45"/>
      <c r="X69" s="45"/>
      <c r="Y69" s="45"/>
      <c r="Z69" s="45"/>
      <c r="AA69" s="125">
        <f t="shared" si="99"/>
        <v>0</v>
      </c>
      <c r="AB69" s="45"/>
      <c r="AC69" s="45"/>
      <c r="AD69" s="45"/>
      <c r="AE69" s="45"/>
      <c r="AF69" s="125">
        <f t="shared" si="100"/>
        <v>0</v>
      </c>
      <c r="AG69" s="126"/>
      <c r="AH69" s="126"/>
      <c r="AI69" s="126"/>
      <c r="AJ69" s="126"/>
      <c r="AK69" s="125">
        <f t="shared" si="42"/>
        <v>0</v>
      </c>
      <c r="AL69" s="125">
        <f t="shared" si="42"/>
        <v>0</v>
      </c>
      <c r="AM69" s="125">
        <f t="shared" si="42"/>
        <v>0</v>
      </c>
      <c r="AN69" s="125">
        <f t="shared" si="42"/>
        <v>0</v>
      </c>
      <c r="AO69" s="125">
        <f t="shared" si="42"/>
        <v>0</v>
      </c>
      <c r="AP69" s="127">
        <f t="shared" si="101"/>
        <v>0</v>
      </c>
      <c r="AQ69" s="127">
        <f t="shared" si="102"/>
        <v>0</v>
      </c>
      <c r="AR69" s="45"/>
      <c r="AS69" s="45"/>
      <c r="AT69" s="125"/>
      <c r="AU69" s="125"/>
      <c r="AV69" s="45"/>
      <c r="AW69" s="45"/>
      <c r="AX69" s="45"/>
      <c r="AY69" s="45"/>
      <c r="AZ69" s="127">
        <f t="shared" si="103"/>
        <v>0</v>
      </c>
      <c r="BA69" s="126"/>
      <c r="BB69" s="126"/>
      <c r="BC69" s="126"/>
      <c r="BD69" s="126"/>
      <c r="BE69" s="100">
        <f t="shared" si="104"/>
        <v>0</v>
      </c>
      <c r="BF69" s="102"/>
      <c r="BG69" s="102"/>
      <c r="BH69" s="102"/>
      <c r="BI69" s="102"/>
      <c r="BJ69" s="43">
        <f t="shared" si="105"/>
        <v>0</v>
      </c>
      <c r="BK69" s="38"/>
      <c r="BL69" s="38"/>
      <c r="BM69" s="38"/>
      <c r="BN69" s="38"/>
      <c r="BO69" s="43">
        <f t="shared" si="49"/>
        <v>0</v>
      </c>
      <c r="BP69" s="38">
        <f t="shared" si="67"/>
        <v>0</v>
      </c>
      <c r="BQ69" s="43">
        <f t="shared" si="51"/>
        <v>0</v>
      </c>
      <c r="BR69" s="43">
        <f t="shared" ref="BR69" si="108">SUM(BR70:BR84)</f>
        <v>0</v>
      </c>
      <c r="BS69" s="43">
        <f t="shared" si="52"/>
        <v>0</v>
      </c>
    </row>
    <row r="70" spans="2:72" ht="131.25" customHeight="1" x14ac:dyDescent="0.25">
      <c r="B70" s="16" t="s">
        <v>160</v>
      </c>
      <c r="C70" s="22" t="s">
        <v>210</v>
      </c>
      <c r="D70" s="181" t="s">
        <v>301</v>
      </c>
      <c r="E70" s="182"/>
      <c r="F70" s="181"/>
      <c r="G70" s="182"/>
      <c r="H70" s="33" t="s">
        <v>307</v>
      </c>
      <c r="I70" s="33" t="s">
        <v>339</v>
      </c>
      <c r="J70" s="27" t="s">
        <v>239</v>
      </c>
      <c r="K70" s="36" t="s">
        <v>249</v>
      </c>
      <c r="L70" s="43">
        <f t="shared" si="96"/>
        <v>65.8</v>
      </c>
      <c r="M70" s="43">
        <f t="shared" si="97"/>
        <v>20.2</v>
      </c>
      <c r="N70" s="26"/>
      <c r="O70" s="26"/>
      <c r="P70" s="29">
        <v>65.8</v>
      </c>
      <c r="Q70" s="29">
        <v>20.2</v>
      </c>
      <c r="R70" s="26"/>
      <c r="S70" s="26"/>
      <c r="T70" s="26"/>
      <c r="U70" s="26"/>
      <c r="V70" s="125">
        <f t="shared" si="98"/>
        <v>31.7</v>
      </c>
      <c r="W70" s="45"/>
      <c r="X70" s="125">
        <v>31.7</v>
      </c>
      <c r="Y70" s="45"/>
      <c r="Z70" s="45"/>
      <c r="AA70" s="125">
        <f t="shared" si="99"/>
        <v>83.5</v>
      </c>
      <c r="AB70" s="45"/>
      <c r="AC70" s="125">
        <v>83.5</v>
      </c>
      <c r="AD70" s="45"/>
      <c r="AE70" s="45"/>
      <c r="AF70" s="125">
        <f t="shared" si="100"/>
        <v>83.5</v>
      </c>
      <c r="AG70" s="126"/>
      <c r="AH70" s="127">
        <v>83.5</v>
      </c>
      <c r="AI70" s="126"/>
      <c r="AJ70" s="126"/>
      <c r="AK70" s="125">
        <f t="shared" si="42"/>
        <v>83.5</v>
      </c>
      <c r="AL70" s="125">
        <f t="shared" si="42"/>
        <v>0</v>
      </c>
      <c r="AM70" s="125">
        <f t="shared" si="42"/>
        <v>83.5</v>
      </c>
      <c r="AN70" s="125">
        <f t="shared" si="42"/>
        <v>0</v>
      </c>
      <c r="AO70" s="125">
        <f t="shared" si="42"/>
        <v>0</v>
      </c>
      <c r="AP70" s="127">
        <f t="shared" si="101"/>
        <v>65.8</v>
      </c>
      <c r="AQ70" s="127">
        <f t="shared" si="102"/>
        <v>20.2</v>
      </c>
      <c r="AR70" s="45"/>
      <c r="AS70" s="45"/>
      <c r="AT70" s="125">
        <v>65.8</v>
      </c>
      <c r="AU70" s="125">
        <v>20.2</v>
      </c>
      <c r="AV70" s="45"/>
      <c r="AW70" s="45"/>
      <c r="AX70" s="45"/>
      <c r="AY70" s="45"/>
      <c r="AZ70" s="127">
        <f t="shared" si="103"/>
        <v>31.7</v>
      </c>
      <c r="BA70" s="126"/>
      <c r="BB70" s="127">
        <v>31.7</v>
      </c>
      <c r="BC70" s="126"/>
      <c r="BD70" s="126"/>
      <c r="BE70" s="100">
        <f t="shared" si="104"/>
        <v>83.5</v>
      </c>
      <c r="BF70" s="102"/>
      <c r="BG70" s="100">
        <v>83.5</v>
      </c>
      <c r="BH70" s="102"/>
      <c r="BI70" s="102"/>
      <c r="BJ70" s="43">
        <f t="shared" si="105"/>
        <v>83.5</v>
      </c>
      <c r="BK70" s="38"/>
      <c r="BL70" s="43">
        <v>83.5</v>
      </c>
      <c r="BM70" s="38"/>
      <c r="BN70" s="38"/>
      <c r="BO70" s="43">
        <f t="shared" si="49"/>
        <v>83.5</v>
      </c>
      <c r="BP70" s="38">
        <f t="shared" si="67"/>
        <v>0</v>
      </c>
      <c r="BQ70" s="43">
        <f t="shared" si="51"/>
        <v>83.5</v>
      </c>
      <c r="BR70" s="43">
        <f t="shared" ref="BR70" si="109">SUM(BR71:BR85)</f>
        <v>0</v>
      </c>
      <c r="BS70" s="43">
        <f t="shared" si="52"/>
        <v>0</v>
      </c>
    </row>
    <row r="71" spans="2:72" ht="158.25" customHeight="1" x14ac:dyDescent="0.25">
      <c r="B71" s="26" t="s">
        <v>161</v>
      </c>
      <c r="C71" s="22" t="s">
        <v>211</v>
      </c>
      <c r="D71" s="181" t="s">
        <v>301</v>
      </c>
      <c r="E71" s="182"/>
      <c r="F71" s="181"/>
      <c r="G71" s="182"/>
      <c r="H71" s="33"/>
      <c r="I71" s="33" t="s">
        <v>339</v>
      </c>
      <c r="J71" s="27" t="s">
        <v>239</v>
      </c>
      <c r="K71" s="36" t="s">
        <v>309</v>
      </c>
      <c r="L71" s="43">
        <f t="shared" si="96"/>
        <v>7641.6</v>
      </c>
      <c r="M71" s="43">
        <f t="shared" si="97"/>
        <v>7057.3</v>
      </c>
      <c r="N71" s="26"/>
      <c r="O71" s="26"/>
      <c r="P71" s="29">
        <v>7641.6</v>
      </c>
      <c r="Q71" s="29">
        <v>7057.3</v>
      </c>
      <c r="R71" s="26"/>
      <c r="S71" s="26"/>
      <c r="T71" s="26"/>
      <c r="U71" s="26"/>
      <c r="V71" s="125">
        <f t="shared" si="98"/>
        <v>7674.2</v>
      </c>
      <c r="W71" s="45"/>
      <c r="X71" s="125">
        <v>7674.2</v>
      </c>
      <c r="Y71" s="45"/>
      <c r="Z71" s="45"/>
      <c r="AA71" s="125">
        <f t="shared" si="99"/>
        <v>8360.2999999999993</v>
      </c>
      <c r="AB71" s="45"/>
      <c r="AC71" s="125">
        <v>8360.2999999999993</v>
      </c>
      <c r="AD71" s="45"/>
      <c r="AE71" s="45"/>
      <c r="AF71" s="125">
        <f t="shared" si="100"/>
        <v>9002.5</v>
      </c>
      <c r="AG71" s="126"/>
      <c r="AH71" s="127">
        <v>9002.5</v>
      </c>
      <c r="AI71" s="126"/>
      <c r="AJ71" s="126"/>
      <c r="AK71" s="125">
        <f t="shared" si="42"/>
        <v>9002.5</v>
      </c>
      <c r="AL71" s="125">
        <f t="shared" si="42"/>
        <v>0</v>
      </c>
      <c r="AM71" s="125">
        <f t="shared" si="42"/>
        <v>9002.5</v>
      </c>
      <c r="AN71" s="125">
        <f t="shared" si="42"/>
        <v>0</v>
      </c>
      <c r="AO71" s="125">
        <f t="shared" si="42"/>
        <v>0</v>
      </c>
      <c r="AP71" s="127">
        <f t="shared" si="101"/>
        <v>7641.6</v>
      </c>
      <c r="AQ71" s="127">
        <f t="shared" si="102"/>
        <v>7057.3</v>
      </c>
      <c r="AR71" s="45"/>
      <c r="AS71" s="45"/>
      <c r="AT71" s="125">
        <v>7641.6</v>
      </c>
      <c r="AU71" s="125">
        <v>7057.3</v>
      </c>
      <c r="AV71" s="45"/>
      <c r="AW71" s="45"/>
      <c r="AX71" s="45"/>
      <c r="AY71" s="45"/>
      <c r="AZ71" s="127">
        <f t="shared" si="103"/>
        <v>7674.2</v>
      </c>
      <c r="BA71" s="126"/>
      <c r="BB71" s="127">
        <v>7674.2</v>
      </c>
      <c r="BC71" s="126"/>
      <c r="BD71" s="126"/>
      <c r="BE71" s="100">
        <f t="shared" si="104"/>
        <v>8360.2999999999993</v>
      </c>
      <c r="BF71" s="102"/>
      <c r="BG71" s="100">
        <v>8360.2999999999993</v>
      </c>
      <c r="BH71" s="102"/>
      <c r="BI71" s="102"/>
      <c r="BJ71" s="43">
        <f t="shared" si="105"/>
        <v>9002.5</v>
      </c>
      <c r="BK71" s="38"/>
      <c r="BL71" s="43">
        <v>9002.5</v>
      </c>
      <c r="BM71" s="38"/>
      <c r="BN71" s="38"/>
      <c r="BO71" s="43">
        <f t="shared" si="49"/>
        <v>9002.5</v>
      </c>
      <c r="BP71" s="38">
        <f t="shared" si="67"/>
        <v>0</v>
      </c>
      <c r="BQ71" s="43">
        <f t="shared" si="51"/>
        <v>9002.5</v>
      </c>
      <c r="BR71" s="43">
        <f t="shared" ref="BR71" si="110">SUM(BR72:BR86)</f>
        <v>0</v>
      </c>
      <c r="BS71" s="43">
        <f t="shared" si="52"/>
        <v>0</v>
      </c>
    </row>
    <row r="72" spans="2:72" ht="86.25" customHeight="1" x14ac:dyDescent="0.25">
      <c r="B72" s="16" t="s">
        <v>162</v>
      </c>
      <c r="C72" s="22" t="s">
        <v>212</v>
      </c>
      <c r="D72" s="181" t="s">
        <v>301</v>
      </c>
      <c r="E72" s="182"/>
      <c r="F72" s="181"/>
      <c r="G72" s="182"/>
      <c r="H72" s="33"/>
      <c r="I72" s="33" t="s">
        <v>339</v>
      </c>
      <c r="J72" s="27" t="s">
        <v>226</v>
      </c>
      <c r="K72" s="36" t="s">
        <v>310</v>
      </c>
      <c r="L72" s="43">
        <f t="shared" si="96"/>
        <v>0</v>
      </c>
      <c r="M72" s="43">
        <f t="shared" si="97"/>
        <v>0</v>
      </c>
      <c r="N72" s="26"/>
      <c r="O72" s="26"/>
      <c r="P72" s="29"/>
      <c r="Q72" s="29"/>
      <c r="R72" s="26"/>
      <c r="S72" s="26"/>
      <c r="T72" s="26"/>
      <c r="U72" s="26"/>
      <c r="V72" s="125">
        <f t="shared" si="98"/>
        <v>2640.4</v>
      </c>
      <c r="W72" s="45"/>
      <c r="X72" s="125">
        <v>2640.4</v>
      </c>
      <c r="Y72" s="45"/>
      <c r="Z72" s="45"/>
      <c r="AA72" s="125">
        <f t="shared" si="99"/>
        <v>4115.6000000000004</v>
      </c>
      <c r="AB72" s="45"/>
      <c r="AC72" s="125">
        <v>4115.6000000000004</v>
      </c>
      <c r="AD72" s="45"/>
      <c r="AE72" s="45"/>
      <c r="AF72" s="125">
        <f t="shared" si="100"/>
        <v>4115.6000000000004</v>
      </c>
      <c r="AG72" s="126"/>
      <c r="AH72" s="127">
        <v>4115.6000000000004</v>
      </c>
      <c r="AI72" s="126"/>
      <c r="AJ72" s="126"/>
      <c r="AK72" s="125">
        <f t="shared" si="42"/>
        <v>4115.6000000000004</v>
      </c>
      <c r="AL72" s="125">
        <f t="shared" si="42"/>
        <v>0</v>
      </c>
      <c r="AM72" s="125">
        <f t="shared" si="42"/>
        <v>4115.6000000000004</v>
      </c>
      <c r="AN72" s="125">
        <f t="shared" si="42"/>
        <v>0</v>
      </c>
      <c r="AO72" s="125">
        <f t="shared" si="42"/>
        <v>0</v>
      </c>
      <c r="AP72" s="127">
        <f t="shared" si="101"/>
        <v>0</v>
      </c>
      <c r="AQ72" s="127">
        <f t="shared" si="102"/>
        <v>0</v>
      </c>
      <c r="AR72" s="45"/>
      <c r="AS72" s="45"/>
      <c r="AT72" s="125"/>
      <c r="AU72" s="125"/>
      <c r="AV72" s="45"/>
      <c r="AW72" s="45"/>
      <c r="AX72" s="45"/>
      <c r="AY72" s="45"/>
      <c r="AZ72" s="127">
        <f t="shared" si="103"/>
        <v>2640.4</v>
      </c>
      <c r="BA72" s="126"/>
      <c r="BB72" s="127">
        <v>2640.4</v>
      </c>
      <c r="BC72" s="126"/>
      <c r="BD72" s="126"/>
      <c r="BE72" s="100">
        <f t="shared" si="104"/>
        <v>4115.6000000000004</v>
      </c>
      <c r="BF72" s="102"/>
      <c r="BG72" s="100">
        <v>4115.6000000000004</v>
      </c>
      <c r="BH72" s="102"/>
      <c r="BI72" s="102"/>
      <c r="BJ72" s="43">
        <f t="shared" si="105"/>
        <v>4115.6000000000004</v>
      </c>
      <c r="BK72" s="38"/>
      <c r="BL72" s="43">
        <v>4115.6000000000004</v>
      </c>
      <c r="BM72" s="38"/>
      <c r="BN72" s="38"/>
      <c r="BO72" s="43">
        <f t="shared" si="49"/>
        <v>4115.6000000000004</v>
      </c>
      <c r="BP72" s="38">
        <f t="shared" si="67"/>
        <v>0</v>
      </c>
      <c r="BQ72" s="43">
        <f t="shared" si="51"/>
        <v>4115.6000000000004</v>
      </c>
      <c r="BR72" s="43">
        <f t="shared" ref="BR72" si="111">SUM(BR73:BR87)</f>
        <v>0</v>
      </c>
      <c r="BS72" s="43">
        <f t="shared" si="52"/>
        <v>0</v>
      </c>
    </row>
    <row r="73" spans="2:72" ht="113.25" customHeight="1" x14ac:dyDescent="0.25">
      <c r="B73" s="16" t="s">
        <v>163</v>
      </c>
      <c r="C73" s="22" t="s">
        <v>213</v>
      </c>
      <c r="D73" s="181" t="s">
        <v>301</v>
      </c>
      <c r="E73" s="182"/>
      <c r="F73" s="181"/>
      <c r="G73" s="182"/>
      <c r="H73" s="33"/>
      <c r="I73" s="33" t="s">
        <v>339</v>
      </c>
      <c r="J73" s="27" t="s">
        <v>241</v>
      </c>
      <c r="K73" s="36" t="s">
        <v>257</v>
      </c>
      <c r="L73" s="43">
        <f t="shared" si="96"/>
        <v>1578.5</v>
      </c>
      <c r="M73" s="43">
        <f t="shared" si="97"/>
        <v>1578.5</v>
      </c>
      <c r="N73" s="26"/>
      <c r="O73" s="26"/>
      <c r="P73" s="29">
        <v>1578.5</v>
      </c>
      <c r="Q73" s="29">
        <v>1578.5</v>
      </c>
      <c r="R73" s="26"/>
      <c r="S73" s="26"/>
      <c r="T73" s="26"/>
      <c r="U73" s="26"/>
      <c r="V73" s="125">
        <f t="shared" si="98"/>
        <v>1213</v>
      </c>
      <c r="W73" s="45"/>
      <c r="X73" s="125">
        <v>1213</v>
      </c>
      <c r="Y73" s="45"/>
      <c r="Z73" s="45"/>
      <c r="AA73" s="125">
        <f t="shared" si="99"/>
        <v>1213</v>
      </c>
      <c r="AB73" s="45"/>
      <c r="AC73" s="125">
        <v>1213</v>
      </c>
      <c r="AD73" s="45"/>
      <c r="AE73" s="45"/>
      <c r="AF73" s="125">
        <f t="shared" si="100"/>
        <v>1213</v>
      </c>
      <c r="AG73" s="126"/>
      <c r="AH73" s="127">
        <v>1213</v>
      </c>
      <c r="AI73" s="126"/>
      <c r="AJ73" s="126"/>
      <c r="AK73" s="125">
        <f t="shared" si="42"/>
        <v>1213</v>
      </c>
      <c r="AL73" s="125">
        <f t="shared" si="42"/>
        <v>0</v>
      </c>
      <c r="AM73" s="125">
        <f t="shared" si="42"/>
        <v>1213</v>
      </c>
      <c r="AN73" s="125">
        <f t="shared" si="42"/>
        <v>0</v>
      </c>
      <c r="AO73" s="125">
        <f t="shared" si="42"/>
        <v>0</v>
      </c>
      <c r="AP73" s="127">
        <f t="shared" si="101"/>
        <v>1578.5</v>
      </c>
      <c r="AQ73" s="127">
        <f t="shared" si="102"/>
        <v>1578.5</v>
      </c>
      <c r="AR73" s="45"/>
      <c r="AS73" s="45"/>
      <c r="AT73" s="125">
        <v>1578.5</v>
      </c>
      <c r="AU73" s="125">
        <v>1578.5</v>
      </c>
      <c r="AV73" s="45"/>
      <c r="AW73" s="45"/>
      <c r="AX73" s="45"/>
      <c r="AY73" s="45"/>
      <c r="AZ73" s="127">
        <f t="shared" si="103"/>
        <v>1213</v>
      </c>
      <c r="BA73" s="126"/>
      <c r="BB73" s="127">
        <v>1213</v>
      </c>
      <c r="BC73" s="126"/>
      <c r="BD73" s="126"/>
      <c r="BE73" s="100">
        <f t="shared" si="104"/>
        <v>1213</v>
      </c>
      <c r="BF73" s="102"/>
      <c r="BG73" s="100">
        <v>1213</v>
      </c>
      <c r="BH73" s="102"/>
      <c r="BI73" s="102"/>
      <c r="BJ73" s="43">
        <f t="shared" si="105"/>
        <v>1213</v>
      </c>
      <c r="BK73" s="38"/>
      <c r="BL73" s="43">
        <v>1213</v>
      </c>
      <c r="BM73" s="38"/>
      <c r="BN73" s="38"/>
      <c r="BO73" s="43">
        <f t="shared" si="49"/>
        <v>1213</v>
      </c>
      <c r="BP73" s="38">
        <f t="shared" si="67"/>
        <v>0</v>
      </c>
      <c r="BQ73" s="43">
        <f t="shared" si="51"/>
        <v>1213</v>
      </c>
      <c r="BR73" s="43">
        <f t="shared" ref="BR73" si="112">SUM(BR74:BR88)</f>
        <v>0</v>
      </c>
      <c r="BS73" s="43">
        <f t="shared" si="52"/>
        <v>0</v>
      </c>
    </row>
    <row r="74" spans="2:72" ht="94.5" x14ac:dyDescent="0.25">
      <c r="B74" s="16" t="s">
        <v>164</v>
      </c>
      <c r="C74" s="22" t="s">
        <v>214</v>
      </c>
      <c r="D74" s="181" t="s">
        <v>301</v>
      </c>
      <c r="E74" s="182"/>
      <c r="F74" s="181"/>
      <c r="G74" s="182"/>
      <c r="H74" s="33"/>
      <c r="I74" s="33" t="s">
        <v>339</v>
      </c>
      <c r="J74" s="27" t="s">
        <v>242</v>
      </c>
      <c r="K74" s="36" t="s">
        <v>308</v>
      </c>
      <c r="L74" s="43">
        <f t="shared" si="96"/>
        <v>101801.8</v>
      </c>
      <c r="M74" s="43">
        <f t="shared" si="97"/>
        <v>101521.8</v>
      </c>
      <c r="N74" s="26"/>
      <c r="O74" s="26"/>
      <c r="P74" s="29">
        <v>101801.8</v>
      </c>
      <c r="Q74" s="29">
        <v>101521.8</v>
      </c>
      <c r="R74" s="26"/>
      <c r="S74" s="26"/>
      <c r="T74" s="26"/>
      <c r="U74" s="26"/>
      <c r="V74" s="125">
        <f t="shared" si="98"/>
        <v>106725.8</v>
      </c>
      <c r="W74" s="45"/>
      <c r="X74" s="125">
        <v>106725.8</v>
      </c>
      <c r="Y74" s="45"/>
      <c r="Z74" s="45"/>
      <c r="AA74" s="125">
        <f t="shared" si="99"/>
        <v>116315.7</v>
      </c>
      <c r="AB74" s="45"/>
      <c r="AC74" s="125">
        <v>116315.7</v>
      </c>
      <c r="AD74" s="45"/>
      <c r="AE74" s="45"/>
      <c r="AF74" s="125">
        <f t="shared" si="100"/>
        <v>116315.7</v>
      </c>
      <c r="AG74" s="126"/>
      <c r="AH74" s="127">
        <v>116315.7</v>
      </c>
      <c r="AI74" s="126"/>
      <c r="AJ74" s="126"/>
      <c r="AK74" s="125">
        <f t="shared" si="42"/>
        <v>116315.7</v>
      </c>
      <c r="AL74" s="125">
        <f t="shared" si="42"/>
        <v>0</v>
      </c>
      <c r="AM74" s="125">
        <f t="shared" si="42"/>
        <v>116315.7</v>
      </c>
      <c r="AN74" s="125">
        <f t="shared" si="42"/>
        <v>0</v>
      </c>
      <c r="AO74" s="125">
        <f t="shared" si="42"/>
        <v>0</v>
      </c>
      <c r="AP74" s="127">
        <f t="shared" si="101"/>
        <v>101801.8</v>
      </c>
      <c r="AQ74" s="127">
        <f t="shared" si="102"/>
        <v>101521.8</v>
      </c>
      <c r="AR74" s="45"/>
      <c r="AS74" s="45"/>
      <c r="AT74" s="125">
        <v>101801.8</v>
      </c>
      <c r="AU74" s="125">
        <v>101521.8</v>
      </c>
      <c r="AV74" s="45"/>
      <c r="AW74" s="45"/>
      <c r="AX74" s="45"/>
      <c r="AY74" s="45"/>
      <c r="AZ74" s="127">
        <f t="shared" si="103"/>
        <v>106725.8</v>
      </c>
      <c r="BA74" s="126"/>
      <c r="BB74" s="127">
        <v>106725.8</v>
      </c>
      <c r="BC74" s="126"/>
      <c r="BD74" s="126"/>
      <c r="BE74" s="100">
        <f t="shared" si="104"/>
        <v>116315.7</v>
      </c>
      <c r="BF74" s="102"/>
      <c r="BG74" s="100">
        <v>116315.7</v>
      </c>
      <c r="BH74" s="102"/>
      <c r="BI74" s="102"/>
      <c r="BJ74" s="43">
        <f t="shared" si="105"/>
        <v>116315.7</v>
      </c>
      <c r="BK74" s="38"/>
      <c r="BL74" s="43">
        <v>116315.7</v>
      </c>
      <c r="BM74" s="38"/>
      <c r="BN74" s="38"/>
      <c r="BO74" s="43">
        <f t="shared" si="49"/>
        <v>116315.7</v>
      </c>
      <c r="BP74" s="38">
        <f t="shared" si="67"/>
        <v>0</v>
      </c>
      <c r="BQ74" s="43">
        <f t="shared" si="51"/>
        <v>116315.7</v>
      </c>
      <c r="BR74" s="43">
        <f t="shared" ref="BR74" si="113">SUM(BR75:BR89)</f>
        <v>0</v>
      </c>
      <c r="BS74" s="43">
        <f t="shared" si="52"/>
        <v>0</v>
      </c>
    </row>
    <row r="75" spans="2:72" ht="94.5" customHeight="1" x14ac:dyDescent="0.25">
      <c r="B75" s="16" t="s">
        <v>165</v>
      </c>
      <c r="C75" s="22" t="s">
        <v>215</v>
      </c>
      <c r="D75" s="181" t="s">
        <v>301</v>
      </c>
      <c r="E75" s="182"/>
      <c r="F75" s="181"/>
      <c r="G75" s="182"/>
      <c r="H75" s="33"/>
      <c r="I75" s="33" t="s">
        <v>339</v>
      </c>
      <c r="J75" s="27" t="s">
        <v>238</v>
      </c>
      <c r="K75" s="34" t="s">
        <v>362</v>
      </c>
      <c r="L75" s="43">
        <f t="shared" si="96"/>
        <v>3657.6</v>
      </c>
      <c r="M75" s="43">
        <f t="shared" si="96"/>
        <v>2636.4</v>
      </c>
      <c r="N75" s="26"/>
      <c r="O75" s="26"/>
      <c r="P75" s="29">
        <v>3657.6</v>
      </c>
      <c r="Q75" s="29">
        <v>2636.4</v>
      </c>
      <c r="R75" s="26"/>
      <c r="S75" s="26"/>
      <c r="T75" s="26"/>
      <c r="U75" s="26"/>
      <c r="V75" s="125">
        <f t="shared" si="98"/>
        <v>6203</v>
      </c>
      <c r="W75" s="45"/>
      <c r="X75" s="125">
        <v>6203</v>
      </c>
      <c r="Y75" s="45"/>
      <c r="Z75" s="45"/>
      <c r="AA75" s="125">
        <f t="shared" si="99"/>
        <v>4464.3999999999996</v>
      </c>
      <c r="AB75" s="45"/>
      <c r="AC75" s="45">
        <v>4464.3999999999996</v>
      </c>
      <c r="AD75" s="45"/>
      <c r="AE75" s="45"/>
      <c r="AF75" s="136">
        <f t="shared" si="100"/>
        <v>4534.2</v>
      </c>
      <c r="AG75" s="130"/>
      <c r="AH75" s="130">
        <v>4534.2</v>
      </c>
      <c r="AI75" s="130"/>
      <c r="AJ75" s="130"/>
      <c r="AK75" s="125">
        <f t="shared" si="42"/>
        <v>4534.2</v>
      </c>
      <c r="AL75" s="125">
        <f t="shared" si="42"/>
        <v>0</v>
      </c>
      <c r="AM75" s="125">
        <f t="shared" si="42"/>
        <v>4534.2</v>
      </c>
      <c r="AN75" s="125">
        <f t="shared" si="42"/>
        <v>0</v>
      </c>
      <c r="AO75" s="125">
        <f t="shared" si="42"/>
        <v>0</v>
      </c>
      <c r="AP75" s="127">
        <f t="shared" si="101"/>
        <v>3657.6</v>
      </c>
      <c r="AQ75" s="127">
        <f t="shared" si="102"/>
        <v>2636.4</v>
      </c>
      <c r="AR75" s="45"/>
      <c r="AS75" s="45"/>
      <c r="AT75" s="125">
        <v>3657.6</v>
      </c>
      <c r="AU75" s="125">
        <v>2636.4</v>
      </c>
      <c r="AV75" s="45"/>
      <c r="AW75" s="45"/>
      <c r="AX75" s="45"/>
      <c r="AY75" s="45"/>
      <c r="AZ75" s="130">
        <f t="shared" si="103"/>
        <v>6203</v>
      </c>
      <c r="BA75" s="130"/>
      <c r="BB75" s="130">
        <v>6203</v>
      </c>
      <c r="BC75" s="130"/>
      <c r="BD75" s="130"/>
      <c r="BE75" s="106">
        <f t="shared" si="104"/>
        <v>4464.3999999999996</v>
      </c>
      <c r="BF75" s="106"/>
      <c r="BG75" s="106">
        <v>4464.3999999999996</v>
      </c>
      <c r="BH75" s="106"/>
      <c r="BI75" s="106"/>
      <c r="BJ75" s="81">
        <f t="shared" si="105"/>
        <v>4534.2</v>
      </c>
      <c r="BK75" s="81"/>
      <c r="BL75" s="81">
        <v>4534.2</v>
      </c>
      <c r="BM75" s="81"/>
      <c r="BN75" s="81"/>
      <c r="BO75" s="43">
        <f t="shared" si="49"/>
        <v>4534.2</v>
      </c>
      <c r="BP75" s="81">
        <f t="shared" si="67"/>
        <v>0</v>
      </c>
      <c r="BQ75" s="43">
        <f t="shared" si="51"/>
        <v>4534.2</v>
      </c>
      <c r="BR75" s="43">
        <f t="shared" ref="BR75" si="114">SUM(BR76:BR90)</f>
        <v>0</v>
      </c>
      <c r="BS75" s="43">
        <f t="shared" si="52"/>
        <v>0</v>
      </c>
    </row>
    <row r="76" spans="2:72" ht="40.5" x14ac:dyDescent="0.25">
      <c r="B76" s="16" t="s">
        <v>107</v>
      </c>
      <c r="C76" s="22" t="s">
        <v>108</v>
      </c>
      <c r="D76" s="181"/>
      <c r="E76" s="182"/>
      <c r="F76" s="181"/>
      <c r="G76" s="182"/>
      <c r="H76" s="33"/>
      <c r="I76" s="33"/>
      <c r="J76" s="27" t="s">
        <v>88</v>
      </c>
      <c r="K76" s="36"/>
      <c r="L76" s="43">
        <f>L77+L78+L79</f>
        <v>245689.1</v>
      </c>
      <c r="M76" s="43">
        <f t="shared" ref="M76:BN76" si="115">M77+M78+M79</f>
        <v>233341.9</v>
      </c>
      <c r="N76" s="43">
        <f t="shared" si="115"/>
        <v>0</v>
      </c>
      <c r="O76" s="43">
        <f t="shared" si="115"/>
        <v>0</v>
      </c>
      <c r="P76" s="43">
        <f t="shared" si="115"/>
        <v>245689.1</v>
      </c>
      <c r="Q76" s="43">
        <f t="shared" si="115"/>
        <v>233341.9</v>
      </c>
      <c r="R76" s="43">
        <f t="shared" si="115"/>
        <v>0</v>
      </c>
      <c r="S76" s="43">
        <f t="shared" si="115"/>
        <v>0</v>
      </c>
      <c r="T76" s="43">
        <f t="shared" si="115"/>
        <v>0</v>
      </c>
      <c r="U76" s="43">
        <f t="shared" si="115"/>
        <v>0</v>
      </c>
      <c r="V76" s="127">
        <f t="shared" si="115"/>
        <v>252934.5</v>
      </c>
      <c r="W76" s="127">
        <f t="shared" si="115"/>
        <v>0</v>
      </c>
      <c r="X76" s="127">
        <f t="shared" si="115"/>
        <v>252934.5</v>
      </c>
      <c r="Y76" s="127">
        <f t="shared" si="115"/>
        <v>0</v>
      </c>
      <c r="Z76" s="127">
        <f t="shared" si="115"/>
        <v>0</v>
      </c>
      <c r="AA76" s="127">
        <f t="shared" si="115"/>
        <v>246382.5</v>
      </c>
      <c r="AB76" s="127">
        <f t="shared" si="115"/>
        <v>0</v>
      </c>
      <c r="AC76" s="127">
        <f t="shared" si="115"/>
        <v>246382.5</v>
      </c>
      <c r="AD76" s="127">
        <f t="shared" si="115"/>
        <v>0</v>
      </c>
      <c r="AE76" s="127">
        <f t="shared" si="115"/>
        <v>0</v>
      </c>
      <c r="AF76" s="127">
        <f t="shared" si="115"/>
        <v>246382.5</v>
      </c>
      <c r="AG76" s="127">
        <f t="shared" si="115"/>
        <v>0</v>
      </c>
      <c r="AH76" s="127">
        <f t="shared" si="115"/>
        <v>246382.5</v>
      </c>
      <c r="AI76" s="127">
        <f t="shared" si="115"/>
        <v>0</v>
      </c>
      <c r="AJ76" s="127">
        <f t="shared" si="115"/>
        <v>0</v>
      </c>
      <c r="AK76" s="125">
        <f t="shared" si="42"/>
        <v>246382.5</v>
      </c>
      <c r="AL76" s="125">
        <f t="shared" si="42"/>
        <v>0</v>
      </c>
      <c r="AM76" s="125">
        <f t="shared" si="42"/>
        <v>246382.5</v>
      </c>
      <c r="AN76" s="125">
        <f t="shared" si="42"/>
        <v>0</v>
      </c>
      <c r="AO76" s="125">
        <f t="shared" si="42"/>
        <v>0</v>
      </c>
      <c r="AP76" s="127">
        <f>AP77+AP78+AP79</f>
        <v>241911.69999999998</v>
      </c>
      <c r="AQ76" s="127">
        <f t="shared" ref="AQ76:AY76" si="116">AQ77+AQ78+AQ79</f>
        <v>229715.19999999998</v>
      </c>
      <c r="AR76" s="127">
        <f t="shared" si="116"/>
        <v>0</v>
      </c>
      <c r="AS76" s="127">
        <f t="shared" si="116"/>
        <v>0</v>
      </c>
      <c r="AT76" s="127">
        <f t="shared" si="116"/>
        <v>241911.69999999998</v>
      </c>
      <c r="AU76" s="127">
        <f t="shared" si="116"/>
        <v>229715.19999999998</v>
      </c>
      <c r="AV76" s="127">
        <f t="shared" si="116"/>
        <v>0</v>
      </c>
      <c r="AW76" s="127">
        <f t="shared" si="116"/>
        <v>0</v>
      </c>
      <c r="AX76" s="127">
        <f t="shared" si="116"/>
        <v>0</v>
      </c>
      <c r="AY76" s="127">
        <f t="shared" si="116"/>
        <v>0</v>
      </c>
      <c r="AZ76" s="127">
        <f t="shared" si="115"/>
        <v>247893.39999999997</v>
      </c>
      <c r="BA76" s="127">
        <f t="shared" si="115"/>
        <v>0</v>
      </c>
      <c r="BB76" s="127">
        <f t="shared" si="115"/>
        <v>247893.39999999997</v>
      </c>
      <c r="BC76" s="127">
        <f t="shared" si="115"/>
        <v>0</v>
      </c>
      <c r="BD76" s="127">
        <f t="shared" si="115"/>
        <v>0</v>
      </c>
      <c r="BE76" s="100">
        <f t="shared" si="115"/>
        <v>242965</v>
      </c>
      <c r="BF76" s="100">
        <f t="shared" si="115"/>
        <v>0</v>
      </c>
      <c r="BG76" s="100">
        <f t="shared" si="115"/>
        <v>242965</v>
      </c>
      <c r="BH76" s="100">
        <f t="shared" si="115"/>
        <v>0</v>
      </c>
      <c r="BI76" s="100">
        <f t="shared" si="115"/>
        <v>0</v>
      </c>
      <c r="BJ76" s="43">
        <f t="shared" si="115"/>
        <v>242965</v>
      </c>
      <c r="BK76" s="43">
        <f t="shared" si="115"/>
        <v>0</v>
      </c>
      <c r="BL76" s="43">
        <f t="shared" si="115"/>
        <v>242965</v>
      </c>
      <c r="BM76" s="43">
        <f t="shared" si="115"/>
        <v>0</v>
      </c>
      <c r="BN76" s="43">
        <f t="shared" si="115"/>
        <v>0</v>
      </c>
      <c r="BO76" s="43">
        <f t="shared" si="49"/>
        <v>242965</v>
      </c>
      <c r="BP76" s="81">
        <f t="shared" si="67"/>
        <v>0</v>
      </c>
      <c r="BQ76" s="43">
        <f t="shared" si="51"/>
        <v>242965</v>
      </c>
      <c r="BR76" s="43">
        <f t="shared" ref="BR76" si="117">SUM(BR77:BR91)</f>
        <v>0</v>
      </c>
      <c r="BS76" s="43">
        <f t="shared" si="52"/>
        <v>0</v>
      </c>
    </row>
    <row r="77" spans="2:72" ht="112.5" customHeight="1" x14ac:dyDescent="0.25">
      <c r="B77" s="16" t="s">
        <v>166</v>
      </c>
      <c r="C77" s="22" t="s">
        <v>216</v>
      </c>
      <c r="D77" s="181" t="s">
        <v>301</v>
      </c>
      <c r="E77" s="182"/>
      <c r="F77" s="181"/>
      <c r="G77" s="182"/>
      <c r="H77" s="33"/>
      <c r="I77" s="33" t="s">
        <v>339</v>
      </c>
      <c r="J77" s="27" t="s">
        <v>226</v>
      </c>
      <c r="K77" s="36" t="s">
        <v>250</v>
      </c>
      <c r="L77" s="43">
        <f t="shared" ref="L77:M79" si="118">P77</f>
        <v>149105.5</v>
      </c>
      <c r="M77" s="43">
        <f t="shared" si="118"/>
        <v>142525.9</v>
      </c>
      <c r="N77" s="26"/>
      <c r="O77" s="26"/>
      <c r="P77" s="29">
        <v>149105.5</v>
      </c>
      <c r="Q77" s="29">
        <v>142525.9</v>
      </c>
      <c r="R77" s="26"/>
      <c r="S77" s="26"/>
      <c r="T77" s="26"/>
      <c r="U77" s="26"/>
      <c r="V77" s="125">
        <f>X77</f>
        <v>160844.1</v>
      </c>
      <c r="W77" s="45"/>
      <c r="X77" s="125">
        <v>160844.1</v>
      </c>
      <c r="Y77" s="45"/>
      <c r="Z77" s="45"/>
      <c r="AA77" s="125">
        <f>AC77</f>
        <v>150869.5</v>
      </c>
      <c r="AB77" s="45"/>
      <c r="AC77" s="125">
        <v>150869.5</v>
      </c>
      <c r="AD77" s="45"/>
      <c r="AE77" s="45"/>
      <c r="AF77" s="125">
        <f>AH77</f>
        <v>150869.5</v>
      </c>
      <c r="AG77" s="126"/>
      <c r="AH77" s="127">
        <v>150869.5</v>
      </c>
      <c r="AI77" s="126"/>
      <c r="AJ77" s="126"/>
      <c r="AK77" s="125">
        <f t="shared" si="42"/>
        <v>150869.5</v>
      </c>
      <c r="AL77" s="125">
        <f t="shared" si="42"/>
        <v>0</v>
      </c>
      <c r="AM77" s="125">
        <f t="shared" si="42"/>
        <v>150869.5</v>
      </c>
      <c r="AN77" s="125">
        <f t="shared" si="42"/>
        <v>0</v>
      </c>
      <c r="AO77" s="125">
        <f t="shared" si="42"/>
        <v>0</v>
      </c>
      <c r="AP77" s="127">
        <f t="shared" ref="AP77:AP79" si="119">AT77</f>
        <v>146046.39999999999</v>
      </c>
      <c r="AQ77" s="127">
        <f t="shared" ref="AQ77:AQ79" si="120">AU77</f>
        <v>139561.60000000001</v>
      </c>
      <c r="AR77" s="45"/>
      <c r="AS77" s="45"/>
      <c r="AT77" s="125">
        <v>146046.39999999999</v>
      </c>
      <c r="AU77" s="125">
        <v>139561.60000000001</v>
      </c>
      <c r="AV77" s="45"/>
      <c r="AW77" s="45"/>
      <c r="AX77" s="45"/>
      <c r="AY77" s="45"/>
      <c r="AZ77" s="127">
        <f>BB77</f>
        <v>156291.79999999999</v>
      </c>
      <c r="BA77" s="126"/>
      <c r="BB77" s="127">
        <v>156291.79999999999</v>
      </c>
      <c r="BC77" s="126"/>
      <c r="BD77" s="126"/>
      <c r="BE77" s="100">
        <f>BG77</f>
        <v>148145</v>
      </c>
      <c r="BF77" s="102"/>
      <c r="BG77" s="100">
        <v>148145</v>
      </c>
      <c r="BH77" s="102"/>
      <c r="BI77" s="102"/>
      <c r="BJ77" s="43">
        <f>BL77</f>
        <v>148145</v>
      </c>
      <c r="BK77" s="38"/>
      <c r="BL77" s="43">
        <v>148145</v>
      </c>
      <c r="BM77" s="38"/>
      <c r="BN77" s="38"/>
      <c r="BO77" s="43">
        <f t="shared" si="49"/>
        <v>148145</v>
      </c>
      <c r="BP77" s="81">
        <f t="shared" si="67"/>
        <v>0</v>
      </c>
      <c r="BQ77" s="43">
        <f t="shared" si="51"/>
        <v>148145</v>
      </c>
      <c r="BR77" s="43">
        <f t="shared" ref="BR77" si="121">SUM(BR78:BR92)</f>
        <v>0</v>
      </c>
      <c r="BS77" s="43">
        <f t="shared" si="52"/>
        <v>0</v>
      </c>
    </row>
    <row r="78" spans="2:72" ht="111" customHeight="1" x14ac:dyDescent="0.25">
      <c r="B78" s="16" t="s">
        <v>167</v>
      </c>
      <c r="C78" s="22" t="s">
        <v>217</v>
      </c>
      <c r="D78" s="181" t="s">
        <v>301</v>
      </c>
      <c r="E78" s="182"/>
      <c r="F78" s="181"/>
      <c r="G78" s="182"/>
      <c r="H78" s="33"/>
      <c r="I78" s="33" t="s">
        <v>339</v>
      </c>
      <c r="J78" s="27" t="s">
        <v>226</v>
      </c>
      <c r="K78" s="36" t="s">
        <v>249</v>
      </c>
      <c r="L78" s="43">
        <f t="shared" si="118"/>
        <v>89043.199999999997</v>
      </c>
      <c r="M78" s="43">
        <f t="shared" si="118"/>
        <v>83275.600000000006</v>
      </c>
      <c r="N78" s="26"/>
      <c r="O78" s="26"/>
      <c r="P78" s="29">
        <v>89043.199999999997</v>
      </c>
      <c r="Q78" s="29">
        <v>83275.600000000006</v>
      </c>
      <c r="R78" s="26"/>
      <c r="S78" s="26"/>
      <c r="T78" s="26"/>
      <c r="U78" s="26"/>
      <c r="V78" s="125">
        <f>X78</f>
        <v>87007.6</v>
      </c>
      <c r="W78" s="45"/>
      <c r="X78" s="125">
        <v>87007.6</v>
      </c>
      <c r="Y78" s="45"/>
      <c r="Z78" s="45"/>
      <c r="AA78" s="125">
        <f>AC78</f>
        <v>85796.7</v>
      </c>
      <c r="AB78" s="45"/>
      <c r="AC78" s="125">
        <v>85796.7</v>
      </c>
      <c r="AD78" s="45"/>
      <c r="AE78" s="45"/>
      <c r="AF78" s="125">
        <f>AH78</f>
        <v>85796.7</v>
      </c>
      <c r="AG78" s="126"/>
      <c r="AH78" s="127">
        <v>85796.7</v>
      </c>
      <c r="AI78" s="126"/>
      <c r="AJ78" s="126"/>
      <c r="AK78" s="125">
        <f t="shared" si="42"/>
        <v>85796.7</v>
      </c>
      <c r="AL78" s="125">
        <f t="shared" si="42"/>
        <v>0</v>
      </c>
      <c r="AM78" s="125">
        <f t="shared" si="42"/>
        <v>85796.7</v>
      </c>
      <c r="AN78" s="125">
        <f t="shared" si="42"/>
        <v>0</v>
      </c>
      <c r="AO78" s="125">
        <f t="shared" si="42"/>
        <v>0</v>
      </c>
      <c r="AP78" s="127">
        <f t="shared" si="119"/>
        <v>88324.9</v>
      </c>
      <c r="AQ78" s="127">
        <f t="shared" si="120"/>
        <v>82613.2</v>
      </c>
      <c r="AR78" s="45"/>
      <c r="AS78" s="45"/>
      <c r="AT78" s="125">
        <v>88324.9</v>
      </c>
      <c r="AU78" s="125">
        <v>82613.2</v>
      </c>
      <c r="AV78" s="45"/>
      <c r="AW78" s="45"/>
      <c r="AX78" s="45"/>
      <c r="AY78" s="45"/>
      <c r="AZ78" s="127">
        <f>BB78</f>
        <v>86518.8</v>
      </c>
      <c r="BA78" s="126"/>
      <c r="BB78" s="127">
        <v>86518.8</v>
      </c>
      <c r="BC78" s="126"/>
      <c r="BD78" s="126"/>
      <c r="BE78" s="100">
        <f>BG78</f>
        <v>85103.7</v>
      </c>
      <c r="BF78" s="102"/>
      <c r="BG78" s="100">
        <v>85103.7</v>
      </c>
      <c r="BH78" s="102"/>
      <c r="BI78" s="102"/>
      <c r="BJ78" s="43">
        <f>BL78</f>
        <v>85103.7</v>
      </c>
      <c r="BK78" s="38"/>
      <c r="BL78" s="43">
        <v>85103.7</v>
      </c>
      <c r="BM78" s="38"/>
      <c r="BN78" s="38"/>
      <c r="BO78" s="43">
        <f t="shared" si="49"/>
        <v>85103.7</v>
      </c>
      <c r="BP78" s="81">
        <f t="shared" si="67"/>
        <v>0</v>
      </c>
      <c r="BQ78" s="43">
        <f t="shared" si="51"/>
        <v>85103.7</v>
      </c>
      <c r="BR78" s="43">
        <f t="shared" ref="BR78" si="122">SUM(BR79:BR93)</f>
        <v>0</v>
      </c>
      <c r="BS78" s="43">
        <f t="shared" si="52"/>
        <v>0</v>
      </c>
    </row>
    <row r="79" spans="2:72" s="39" customFormat="1" ht="174.75" customHeight="1" x14ac:dyDescent="0.25">
      <c r="B79" s="40" t="s">
        <v>335</v>
      </c>
      <c r="C79" s="22">
        <v>2004</v>
      </c>
      <c r="D79" s="181" t="s">
        <v>301</v>
      </c>
      <c r="E79" s="182"/>
      <c r="F79" s="181"/>
      <c r="G79" s="182"/>
      <c r="H79" s="33"/>
      <c r="I79" s="33" t="s">
        <v>339</v>
      </c>
      <c r="J79" s="41" t="s">
        <v>226</v>
      </c>
      <c r="K79" s="36" t="s">
        <v>334</v>
      </c>
      <c r="L79" s="43">
        <f t="shared" si="118"/>
        <v>7540.4</v>
      </c>
      <c r="M79" s="43">
        <f t="shared" si="118"/>
        <v>7540.4</v>
      </c>
      <c r="N79" s="26"/>
      <c r="O79" s="26"/>
      <c r="P79" s="29">
        <v>7540.4</v>
      </c>
      <c r="Q79" s="29">
        <v>7540.4</v>
      </c>
      <c r="R79" s="26"/>
      <c r="S79" s="26"/>
      <c r="T79" s="26"/>
      <c r="U79" s="26"/>
      <c r="V79" s="125">
        <f>X79</f>
        <v>5082.8</v>
      </c>
      <c r="W79" s="45"/>
      <c r="X79" s="125">
        <v>5082.8</v>
      </c>
      <c r="Y79" s="45"/>
      <c r="Z79" s="45"/>
      <c r="AA79" s="125">
        <f>AB79+AC79+AD79+AE79</f>
        <v>9716.2999999999993</v>
      </c>
      <c r="AB79" s="45"/>
      <c r="AC79" s="125">
        <v>9716.2999999999993</v>
      </c>
      <c r="AD79" s="45"/>
      <c r="AE79" s="45"/>
      <c r="AF79" s="125">
        <f>AG79+AH79+AI79+AJ79</f>
        <v>9716.2999999999993</v>
      </c>
      <c r="AG79" s="126"/>
      <c r="AH79" s="127">
        <v>9716.2999999999993</v>
      </c>
      <c r="AI79" s="126"/>
      <c r="AJ79" s="126"/>
      <c r="AK79" s="125">
        <f t="shared" si="42"/>
        <v>9716.2999999999993</v>
      </c>
      <c r="AL79" s="125">
        <f t="shared" si="42"/>
        <v>0</v>
      </c>
      <c r="AM79" s="125">
        <f t="shared" si="42"/>
        <v>9716.2999999999993</v>
      </c>
      <c r="AN79" s="125">
        <f t="shared" si="42"/>
        <v>0</v>
      </c>
      <c r="AO79" s="125">
        <f t="shared" si="42"/>
        <v>0</v>
      </c>
      <c r="AP79" s="127">
        <f t="shared" si="119"/>
        <v>7540.4</v>
      </c>
      <c r="AQ79" s="127">
        <f t="shared" si="120"/>
        <v>7540.4</v>
      </c>
      <c r="AR79" s="45"/>
      <c r="AS79" s="45"/>
      <c r="AT79" s="125">
        <v>7540.4</v>
      </c>
      <c r="AU79" s="125">
        <v>7540.4</v>
      </c>
      <c r="AV79" s="45"/>
      <c r="AW79" s="45"/>
      <c r="AX79" s="45"/>
      <c r="AY79" s="45"/>
      <c r="AZ79" s="127">
        <f>BB79</f>
        <v>5082.8</v>
      </c>
      <c r="BA79" s="126"/>
      <c r="BB79" s="127">
        <v>5082.8</v>
      </c>
      <c r="BC79" s="126"/>
      <c r="BD79" s="126"/>
      <c r="BE79" s="100">
        <f>BF79+BG79+BH79+BI79</f>
        <v>9716.2999999999993</v>
      </c>
      <c r="BF79" s="102"/>
      <c r="BG79" s="100">
        <v>9716.2999999999993</v>
      </c>
      <c r="BH79" s="102"/>
      <c r="BI79" s="102"/>
      <c r="BJ79" s="43">
        <f>BK79+BL79+BM79+BN79</f>
        <v>9716.2999999999993</v>
      </c>
      <c r="BK79" s="38"/>
      <c r="BL79" s="43">
        <v>9716.2999999999993</v>
      </c>
      <c r="BM79" s="38"/>
      <c r="BN79" s="38"/>
      <c r="BO79" s="43">
        <f t="shared" si="49"/>
        <v>9716.2999999999993</v>
      </c>
      <c r="BP79" s="81">
        <f t="shared" si="67"/>
        <v>0</v>
      </c>
      <c r="BQ79" s="43">
        <f t="shared" si="51"/>
        <v>9716.2999999999993</v>
      </c>
      <c r="BR79" s="43">
        <f t="shared" ref="BR79" si="123">SUM(BR84:BR94)</f>
        <v>0</v>
      </c>
      <c r="BS79" s="43">
        <f t="shared" si="52"/>
        <v>0</v>
      </c>
      <c r="BT79" s="85"/>
    </row>
    <row r="80" spans="2:72" s="79" customFormat="1" ht="67.5" x14ac:dyDescent="0.25">
      <c r="B80" s="78" t="s">
        <v>373</v>
      </c>
      <c r="C80" s="22">
        <v>2100</v>
      </c>
      <c r="D80" s="181"/>
      <c r="E80" s="182"/>
      <c r="F80" s="183"/>
      <c r="G80" s="184"/>
      <c r="H80" s="33"/>
      <c r="I80" s="33"/>
      <c r="J80" s="77"/>
      <c r="K80" s="36"/>
      <c r="L80" s="81"/>
      <c r="M80" s="81"/>
      <c r="N80" s="82"/>
      <c r="O80" s="82"/>
      <c r="P80" s="82"/>
      <c r="Q80" s="82"/>
      <c r="R80" s="82"/>
      <c r="S80" s="82"/>
      <c r="T80" s="82"/>
      <c r="U80" s="82"/>
      <c r="V80" s="129">
        <f>W80+X80+Y80+Z80</f>
        <v>200000</v>
      </c>
      <c r="W80" s="129"/>
      <c r="X80" s="129"/>
      <c r="Y80" s="129"/>
      <c r="Z80" s="129">
        <f>Z81</f>
        <v>200000</v>
      </c>
      <c r="AA80" s="129"/>
      <c r="AB80" s="129"/>
      <c r="AC80" s="129"/>
      <c r="AD80" s="129"/>
      <c r="AE80" s="129"/>
      <c r="AF80" s="129"/>
      <c r="AG80" s="130"/>
      <c r="AH80" s="130"/>
      <c r="AI80" s="130"/>
      <c r="AJ80" s="130"/>
      <c r="AK80" s="129"/>
      <c r="AL80" s="129"/>
      <c r="AM80" s="129"/>
      <c r="AN80" s="129"/>
      <c r="AO80" s="129"/>
      <c r="AP80" s="130"/>
      <c r="AQ80" s="130"/>
      <c r="AR80" s="129"/>
      <c r="AS80" s="129"/>
      <c r="AT80" s="129"/>
      <c r="AU80" s="129"/>
      <c r="AV80" s="129"/>
      <c r="AW80" s="129"/>
      <c r="AX80" s="129"/>
      <c r="AY80" s="129"/>
      <c r="AZ80" s="130">
        <f>BA80+BB80+BC80+BD80</f>
        <v>200000</v>
      </c>
      <c r="BA80" s="130"/>
      <c r="BB80" s="130"/>
      <c r="BC80" s="130"/>
      <c r="BD80" s="130">
        <f>BD81</f>
        <v>200000</v>
      </c>
      <c r="BE80" s="106"/>
      <c r="BF80" s="106"/>
      <c r="BG80" s="106"/>
      <c r="BH80" s="106"/>
      <c r="BI80" s="106"/>
      <c r="BJ80" s="81"/>
      <c r="BK80" s="81"/>
      <c r="BL80" s="81"/>
      <c r="BM80" s="81"/>
      <c r="BN80" s="81"/>
      <c r="BO80" s="81"/>
      <c r="BP80" s="81"/>
      <c r="BQ80" s="81"/>
      <c r="BR80" s="81"/>
      <c r="BS80" s="81"/>
      <c r="BT80" s="85"/>
    </row>
    <row r="81" spans="2:72" s="79" customFormat="1" x14ac:dyDescent="0.25">
      <c r="B81" s="78" t="s">
        <v>371</v>
      </c>
      <c r="C81" s="22">
        <v>2200</v>
      </c>
      <c r="D81" s="181"/>
      <c r="E81" s="182"/>
      <c r="F81" s="183"/>
      <c r="G81" s="184"/>
      <c r="H81" s="33"/>
      <c r="I81" s="33"/>
      <c r="J81" s="77"/>
      <c r="K81" s="36"/>
      <c r="L81" s="81"/>
      <c r="M81" s="81"/>
      <c r="N81" s="82"/>
      <c r="O81" s="82"/>
      <c r="P81" s="82"/>
      <c r="Q81" s="82"/>
      <c r="R81" s="82"/>
      <c r="S81" s="82"/>
      <c r="T81" s="82"/>
      <c r="U81" s="82"/>
      <c r="V81" s="129">
        <f t="shared" ref="V81:V83" si="124">W81+X81+Y81+Z81</f>
        <v>200000</v>
      </c>
      <c r="W81" s="129"/>
      <c r="X81" s="129"/>
      <c r="Y81" s="129"/>
      <c r="Z81" s="129">
        <f>Z82</f>
        <v>200000</v>
      </c>
      <c r="AA81" s="129"/>
      <c r="AB81" s="129"/>
      <c r="AC81" s="129"/>
      <c r="AD81" s="129"/>
      <c r="AE81" s="129"/>
      <c r="AF81" s="129"/>
      <c r="AG81" s="130"/>
      <c r="AH81" s="130"/>
      <c r="AI81" s="130"/>
      <c r="AJ81" s="130"/>
      <c r="AK81" s="129"/>
      <c r="AL81" s="129"/>
      <c r="AM81" s="129"/>
      <c r="AN81" s="129"/>
      <c r="AO81" s="129"/>
      <c r="AP81" s="130"/>
      <c r="AQ81" s="130"/>
      <c r="AR81" s="129"/>
      <c r="AS81" s="129"/>
      <c r="AT81" s="129"/>
      <c r="AU81" s="129"/>
      <c r="AV81" s="129"/>
      <c r="AW81" s="129"/>
      <c r="AX81" s="129"/>
      <c r="AY81" s="129"/>
      <c r="AZ81" s="130">
        <f t="shared" ref="AZ81:AZ83" si="125">BA81+BB81+BC81+BD81</f>
        <v>200000</v>
      </c>
      <c r="BA81" s="130"/>
      <c r="BB81" s="130"/>
      <c r="BC81" s="130"/>
      <c r="BD81" s="130">
        <f>BD82</f>
        <v>200000</v>
      </c>
      <c r="BE81" s="106"/>
      <c r="BF81" s="106"/>
      <c r="BG81" s="106"/>
      <c r="BH81" s="106"/>
      <c r="BI81" s="106"/>
      <c r="BJ81" s="81"/>
      <c r="BK81" s="81"/>
      <c r="BL81" s="81"/>
      <c r="BM81" s="81"/>
      <c r="BN81" s="81"/>
      <c r="BO81" s="81"/>
      <c r="BP81" s="81"/>
      <c r="BQ81" s="81"/>
      <c r="BR81" s="81"/>
      <c r="BS81" s="81"/>
      <c r="BT81" s="85"/>
    </row>
    <row r="82" spans="2:72" s="79" customFormat="1" ht="27" x14ac:dyDescent="0.25">
      <c r="B82" s="78" t="s">
        <v>372</v>
      </c>
      <c r="C82" s="22">
        <v>2304</v>
      </c>
      <c r="D82" s="181"/>
      <c r="E82" s="182"/>
      <c r="F82" s="183"/>
      <c r="G82" s="184"/>
      <c r="H82" s="33"/>
      <c r="I82" s="33"/>
      <c r="J82" s="77"/>
      <c r="K82" s="36"/>
      <c r="L82" s="81"/>
      <c r="M82" s="81"/>
      <c r="N82" s="82"/>
      <c r="O82" s="82"/>
      <c r="P82" s="82"/>
      <c r="Q82" s="82"/>
      <c r="R82" s="82"/>
      <c r="S82" s="82"/>
      <c r="T82" s="82"/>
      <c r="U82" s="82"/>
      <c r="V82" s="129">
        <f t="shared" si="124"/>
        <v>200000</v>
      </c>
      <c r="W82" s="129"/>
      <c r="X82" s="129"/>
      <c r="Y82" s="129"/>
      <c r="Z82" s="129">
        <f>Z83</f>
        <v>200000</v>
      </c>
      <c r="AA82" s="129">
        <f t="shared" ref="AA82:BD82" si="126">AA83</f>
        <v>0</v>
      </c>
      <c r="AB82" s="129">
        <f t="shared" si="126"/>
        <v>0</v>
      </c>
      <c r="AC82" s="129">
        <f t="shared" si="126"/>
        <v>0</v>
      </c>
      <c r="AD82" s="129">
        <f t="shared" si="126"/>
        <v>0</v>
      </c>
      <c r="AE82" s="129">
        <f t="shared" si="126"/>
        <v>0</v>
      </c>
      <c r="AF82" s="129">
        <f t="shared" si="126"/>
        <v>0</v>
      </c>
      <c r="AG82" s="129">
        <f t="shared" si="126"/>
        <v>0</v>
      </c>
      <c r="AH82" s="129">
        <f t="shared" si="126"/>
        <v>0</v>
      </c>
      <c r="AI82" s="129">
        <f t="shared" si="126"/>
        <v>0</v>
      </c>
      <c r="AJ82" s="129">
        <f t="shared" si="126"/>
        <v>0</v>
      </c>
      <c r="AK82" s="129">
        <f t="shared" si="126"/>
        <v>0</v>
      </c>
      <c r="AL82" s="129">
        <f t="shared" si="126"/>
        <v>0</v>
      </c>
      <c r="AM82" s="129">
        <f t="shared" si="126"/>
        <v>0</v>
      </c>
      <c r="AN82" s="129">
        <f t="shared" si="126"/>
        <v>0</v>
      </c>
      <c r="AO82" s="129">
        <f t="shared" si="126"/>
        <v>0</v>
      </c>
      <c r="AP82" s="129"/>
      <c r="AQ82" s="129"/>
      <c r="AR82" s="129"/>
      <c r="AS82" s="129"/>
      <c r="AT82" s="129"/>
      <c r="AU82" s="129"/>
      <c r="AV82" s="129"/>
      <c r="AW82" s="129"/>
      <c r="AX82" s="129"/>
      <c r="AY82" s="129"/>
      <c r="AZ82" s="130">
        <f t="shared" si="125"/>
        <v>200000</v>
      </c>
      <c r="BA82" s="129"/>
      <c r="BB82" s="129"/>
      <c r="BC82" s="129"/>
      <c r="BD82" s="129">
        <f t="shared" si="126"/>
        <v>200000</v>
      </c>
      <c r="BE82" s="106"/>
      <c r="BF82" s="106"/>
      <c r="BG82" s="106"/>
      <c r="BH82" s="106"/>
      <c r="BI82" s="106"/>
      <c r="BJ82" s="81"/>
      <c r="BK82" s="81"/>
      <c r="BL82" s="81"/>
      <c r="BM82" s="81"/>
      <c r="BN82" s="81"/>
      <c r="BO82" s="81"/>
      <c r="BP82" s="81"/>
      <c r="BQ82" s="81"/>
      <c r="BR82" s="81"/>
      <c r="BS82" s="81"/>
      <c r="BT82" s="85"/>
    </row>
    <row r="83" spans="2:72" s="79" customFormat="1" ht="27" x14ac:dyDescent="0.25">
      <c r="B83" s="78" t="s">
        <v>374</v>
      </c>
      <c r="C83" s="22">
        <v>2400</v>
      </c>
      <c r="D83" s="181" t="s">
        <v>375</v>
      </c>
      <c r="E83" s="182"/>
      <c r="F83" s="183"/>
      <c r="G83" s="184"/>
      <c r="H83" s="33"/>
      <c r="I83" s="33" t="s">
        <v>291</v>
      </c>
      <c r="J83" s="77"/>
      <c r="K83" s="36" t="s">
        <v>376</v>
      </c>
      <c r="L83" s="81"/>
      <c r="M83" s="81"/>
      <c r="N83" s="82"/>
      <c r="O83" s="82"/>
      <c r="P83" s="82"/>
      <c r="Q83" s="82"/>
      <c r="R83" s="82"/>
      <c r="S83" s="82"/>
      <c r="T83" s="82"/>
      <c r="U83" s="82"/>
      <c r="V83" s="129">
        <f t="shared" si="124"/>
        <v>200000</v>
      </c>
      <c r="W83" s="129"/>
      <c r="X83" s="129"/>
      <c r="Y83" s="129"/>
      <c r="Z83" s="129">
        <v>200000</v>
      </c>
      <c r="AA83" s="129"/>
      <c r="AB83" s="129"/>
      <c r="AC83" s="129"/>
      <c r="AD83" s="129"/>
      <c r="AE83" s="129"/>
      <c r="AF83" s="129"/>
      <c r="AG83" s="130"/>
      <c r="AH83" s="130"/>
      <c r="AI83" s="130"/>
      <c r="AJ83" s="130"/>
      <c r="AK83" s="129"/>
      <c r="AL83" s="129"/>
      <c r="AM83" s="129"/>
      <c r="AN83" s="129"/>
      <c r="AO83" s="129"/>
      <c r="AP83" s="130"/>
      <c r="AQ83" s="130"/>
      <c r="AR83" s="129"/>
      <c r="AS83" s="129"/>
      <c r="AT83" s="129"/>
      <c r="AU83" s="129"/>
      <c r="AV83" s="129"/>
      <c r="AW83" s="129"/>
      <c r="AX83" s="129"/>
      <c r="AY83" s="129"/>
      <c r="AZ83" s="130">
        <f t="shared" si="125"/>
        <v>200000</v>
      </c>
      <c r="BA83" s="130"/>
      <c r="BB83" s="130"/>
      <c r="BC83" s="130"/>
      <c r="BD83" s="130">
        <v>200000</v>
      </c>
      <c r="BE83" s="106"/>
      <c r="BF83" s="106"/>
      <c r="BG83" s="106"/>
      <c r="BH83" s="106"/>
      <c r="BI83" s="106"/>
      <c r="BJ83" s="81"/>
      <c r="BK83" s="81"/>
      <c r="BL83" s="81"/>
      <c r="BM83" s="81"/>
      <c r="BN83" s="81"/>
      <c r="BO83" s="81"/>
      <c r="BP83" s="81"/>
      <c r="BQ83" s="81"/>
      <c r="BR83" s="81"/>
      <c r="BS83" s="81"/>
      <c r="BT83" s="85"/>
    </row>
    <row r="84" spans="2:72" ht="40.5" x14ac:dyDescent="0.25">
      <c r="B84" s="26" t="s">
        <v>109</v>
      </c>
      <c r="C84" s="22" t="s">
        <v>110</v>
      </c>
      <c r="D84" s="181"/>
      <c r="E84" s="182"/>
      <c r="F84" s="181"/>
      <c r="G84" s="182"/>
      <c r="H84" s="33"/>
      <c r="I84" s="33"/>
      <c r="J84" s="77" t="s">
        <v>88</v>
      </c>
      <c r="K84" s="36"/>
      <c r="L84" s="38"/>
      <c r="M84" s="26"/>
      <c r="N84" s="26"/>
      <c r="O84" s="26"/>
      <c r="P84" s="26"/>
      <c r="Q84" s="26"/>
      <c r="R84" s="26"/>
      <c r="S84" s="26"/>
      <c r="T84" s="26"/>
      <c r="U84" s="26"/>
      <c r="V84" s="45"/>
      <c r="W84" s="45"/>
      <c r="X84" s="45"/>
      <c r="Y84" s="45"/>
      <c r="Z84" s="45"/>
      <c r="AA84" s="125">
        <f>AB84+AC84+AD84+AE84</f>
        <v>343674.2</v>
      </c>
      <c r="AB84" s="45"/>
      <c r="AC84" s="45"/>
      <c r="AD84" s="45"/>
      <c r="AE84" s="125">
        <v>343674.2</v>
      </c>
      <c r="AF84" s="125">
        <f>AG84+AH84+AI84+AJ84</f>
        <v>739880.2</v>
      </c>
      <c r="AG84" s="126"/>
      <c r="AH84" s="126"/>
      <c r="AI84" s="126"/>
      <c r="AJ84" s="127">
        <v>739880.2</v>
      </c>
      <c r="AK84" s="125">
        <f t="shared" si="42"/>
        <v>739880.2</v>
      </c>
      <c r="AL84" s="125">
        <f t="shared" si="42"/>
        <v>0</v>
      </c>
      <c r="AM84" s="125">
        <f t="shared" si="42"/>
        <v>0</v>
      </c>
      <c r="AN84" s="125">
        <f t="shared" si="42"/>
        <v>0</v>
      </c>
      <c r="AO84" s="125">
        <f t="shared" si="42"/>
        <v>739880.2</v>
      </c>
      <c r="AP84" s="126"/>
      <c r="AQ84" s="45"/>
      <c r="AR84" s="45"/>
      <c r="AS84" s="45"/>
      <c r="AT84" s="45"/>
      <c r="AU84" s="45"/>
      <c r="AV84" s="45"/>
      <c r="AW84" s="45"/>
      <c r="AX84" s="45"/>
      <c r="AY84" s="45"/>
      <c r="AZ84" s="126"/>
      <c r="BA84" s="126"/>
      <c r="BB84" s="126"/>
      <c r="BC84" s="126"/>
      <c r="BD84" s="126"/>
      <c r="BE84" s="100">
        <f>BF84+BG84+BH84+BI84</f>
        <v>343674.2</v>
      </c>
      <c r="BF84" s="102"/>
      <c r="BG84" s="102"/>
      <c r="BH84" s="102"/>
      <c r="BI84" s="100">
        <v>343674.2</v>
      </c>
      <c r="BJ84" s="43">
        <f>BK84+BL84+BM84+BN84</f>
        <v>739880.2</v>
      </c>
      <c r="BK84" s="38"/>
      <c r="BL84" s="38"/>
      <c r="BM84" s="38"/>
      <c r="BN84" s="43">
        <v>739880.2</v>
      </c>
      <c r="BO84" s="43">
        <f t="shared" si="49"/>
        <v>739880.2</v>
      </c>
      <c r="BP84" s="81">
        <f t="shared" si="67"/>
        <v>0</v>
      </c>
      <c r="BQ84" s="43">
        <f t="shared" si="51"/>
        <v>0</v>
      </c>
      <c r="BR84" s="43">
        <f t="shared" ref="BR84" si="127">SUM(BR85:BR95)</f>
        <v>0</v>
      </c>
      <c r="BS84" s="43">
        <f t="shared" si="52"/>
        <v>739880.2</v>
      </c>
    </row>
    <row r="85" spans="2:72" ht="27" x14ac:dyDescent="0.25">
      <c r="B85" s="78" t="s">
        <v>111</v>
      </c>
      <c r="C85" s="22" t="s">
        <v>112</v>
      </c>
      <c r="D85" s="181"/>
      <c r="E85" s="182"/>
      <c r="F85" s="181"/>
      <c r="G85" s="182"/>
      <c r="H85" s="35"/>
      <c r="I85" s="35"/>
      <c r="J85" s="77" t="s">
        <v>88</v>
      </c>
      <c r="K85" s="37"/>
      <c r="L85" s="43">
        <f t="shared" ref="L85:U85" si="128">L10</f>
        <v>2217864</v>
      </c>
      <c r="M85" s="43">
        <f t="shared" si="128"/>
        <v>2113355.4000000004</v>
      </c>
      <c r="N85" s="43">
        <f t="shared" si="128"/>
        <v>12837.3</v>
      </c>
      <c r="O85" s="43">
        <f t="shared" si="128"/>
        <v>10517.600000000002</v>
      </c>
      <c r="P85" s="43">
        <f t="shared" si="128"/>
        <v>431765.9</v>
      </c>
      <c r="Q85" s="43">
        <f t="shared" si="128"/>
        <v>414847</v>
      </c>
      <c r="R85" s="43">
        <f t="shared" si="128"/>
        <v>8824.6999999999989</v>
      </c>
      <c r="S85" s="43">
        <f t="shared" si="128"/>
        <v>8824.6999999999989</v>
      </c>
      <c r="T85" s="43">
        <f t="shared" si="128"/>
        <v>1764436.0999999999</v>
      </c>
      <c r="U85" s="43">
        <f t="shared" si="128"/>
        <v>1679166.0999999999</v>
      </c>
      <c r="V85" s="127">
        <f>W85+X85+Y85+Z85</f>
        <v>3492933.4</v>
      </c>
      <c r="W85" s="127">
        <f>W10</f>
        <v>28312.799999999999</v>
      </c>
      <c r="X85" s="127">
        <f>X10</f>
        <v>473422.5</v>
      </c>
      <c r="Y85" s="127">
        <f>Y10</f>
        <v>5047.9000000000005</v>
      </c>
      <c r="Z85" s="127">
        <f>Z10</f>
        <v>2986150.1999999997</v>
      </c>
      <c r="AA85" s="125">
        <f t="shared" ref="AA85:AA86" si="129">AB85+AC85+AD85+AE85</f>
        <v>2540195.0999999996</v>
      </c>
      <c r="AB85" s="127">
        <f t="shared" ref="AB85:AJ85" si="130">AB10</f>
        <v>37183.699999999997</v>
      </c>
      <c r="AC85" s="127">
        <f t="shared" si="130"/>
        <v>430339.9</v>
      </c>
      <c r="AD85" s="127">
        <f t="shared" si="130"/>
        <v>42</v>
      </c>
      <c r="AE85" s="127">
        <f t="shared" si="130"/>
        <v>2072629.4999999998</v>
      </c>
      <c r="AF85" s="127">
        <f t="shared" si="130"/>
        <v>2568152.9</v>
      </c>
      <c r="AG85" s="127">
        <f t="shared" si="130"/>
        <v>33778.799999999996</v>
      </c>
      <c r="AH85" s="127">
        <f t="shared" si="130"/>
        <v>430834.6</v>
      </c>
      <c r="AI85" s="127">
        <f t="shared" si="130"/>
        <v>0</v>
      </c>
      <c r="AJ85" s="127">
        <f t="shared" si="130"/>
        <v>2103539.5</v>
      </c>
      <c r="AK85" s="125">
        <f t="shared" si="42"/>
        <v>2568152.9</v>
      </c>
      <c r="AL85" s="125">
        <f t="shared" si="42"/>
        <v>33778.799999999996</v>
      </c>
      <c r="AM85" s="125">
        <f t="shared" si="42"/>
        <v>430834.6</v>
      </c>
      <c r="AN85" s="125">
        <f t="shared" si="42"/>
        <v>0</v>
      </c>
      <c r="AO85" s="125">
        <f t="shared" si="42"/>
        <v>2103539.5</v>
      </c>
      <c r="AP85" s="127">
        <f>AR85+AT85+AV85+AX85</f>
        <v>2008034.4</v>
      </c>
      <c r="AQ85" s="127">
        <f t="shared" ref="AQ85:AY85" si="131">AQ10</f>
        <v>1942808.6</v>
      </c>
      <c r="AR85" s="127">
        <f t="shared" si="131"/>
        <v>12837.3</v>
      </c>
      <c r="AS85" s="127">
        <f t="shared" si="131"/>
        <v>10517.600000000002</v>
      </c>
      <c r="AT85" s="127">
        <f t="shared" si="131"/>
        <v>419804.19999999995</v>
      </c>
      <c r="AU85" s="127">
        <f t="shared" si="131"/>
        <v>403259.1</v>
      </c>
      <c r="AV85" s="127">
        <f t="shared" si="131"/>
        <v>8824.6999999999989</v>
      </c>
      <c r="AW85" s="127">
        <f t="shared" si="131"/>
        <v>8824.6999999999989</v>
      </c>
      <c r="AX85" s="127">
        <f t="shared" si="131"/>
        <v>1566568.2</v>
      </c>
      <c r="AY85" s="127">
        <f t="shared" si="131"/>
        <v>1520207.2000000002</v>
      </c>
      <c r="AZ85" s="127">
        <f>BA85+BB85+BC85+BD85</f>
        <v>2618736.2999999998</v>
      </c>
      <c r="BA85" s="127">
        <f t="shared" ref="BA85:BN85" si="132">BA10</f>
        <v>28278</v>
      </c>
      <c r="BB85" s="127">
        <f t="shared" si="132"/>
        <v>465909.3</v>
      </c>
      <c r="BC85" s="127">
        <f t="shared" si="132"/>
        <v>670.7</v>
      </c>
      <c r="BD85" s="127">
        <f>BD10+BD81</f>
        <v>2123878.2999999998</v>
      </c>
      <c r="BE85" s="100">
        <f t="shared" ref="BE85:BE86" si="133">BF85+BG85+BH85+BI85</f>
        <v>2246811.5</v>
      </c>
      <c r="BF85" s="100">
        <f t="shared" si="132"/>
        <v>37183.100000000006</v>
      </c>
      <c r="BG85" s="100">
        <f t="shared" si="132"/>
        <v>426610</v>
      </c>
      <c r="BH85" s="100">
        <f t="shared" si="132"/>
        <v>42</v>
      </c>
      <c r="BI85" s="100">
        <f t="shared" si="132"/>
        <v>1782976.4</v>
      </c>
      <c r="BJ85" s="43">
        <f t="shared" si="132"/>
        <v>2558497.2999999998</v>
      </c>
      <c r="BK85" s="43">
        <f t="shared" si="132"/>
        <v>33778.799999999996</v>
      </c>
      <c r="BL85" s="43">
        <f t="shared" si="132"/>
        <v>427104.7</v>
      </c>
      <c r="BM85" s="43">
        <f t="shared" si="132"/>
        <v>0</v>
      </c>
      <c r="BN85" s="43">
        <f t="shared" si="132"/>
        <v>2097613.7999999998</v>
      </c>
      <c r="BO85" s="43">
        <f t="shared" si="49"/>
        <v>2558497.2999999998</v>
      </c>
      <c r="BP85" s="81">
        <f t="shared" si="67"/>
        <v>33778.799999999996</v>
      </c>
      <c r="BQ85" s="43">
        <f t="shared" si="51"/>
        <v>427104.7</v>
      </c>
      <c r="BR85" s="43">
        <f t="shared" ref="BR85" si="134">SUM(BR86:BR96)</f>
        <v>0</v>
      </c>
      <c r="BS85" s="43">
        <f t="shared" si="52"/>
        <v>2097613.7999999998</v>
      </c>
    </row>
    <row r="86" spans="2:72" x14ac:dyDescent="0.25">
      <c r="B86" s="80" t="s">
        <v>113</v>
      </c>
      <c r="C86" s="23" t="s">
        <v>114</v>
      </c>
      <c r="D86" s="188"/>
      <c r="E86" s="189"/>
      <c r="F86" s="188"/>
      <c r="G86" s="189"/>
      <c r="H86" s="32"/>
      <c r="I86" s="32"/>
      <c r="J86" s="28" t="s">
        <v>88</v>
      </c>
      <c r="K86" s="36"/>
      <c r="L86" s="31">
        <f>L85</f>
        <v>2217864</v>
      </c>
      <c r="M86" s="31">
        <f t="shared" ref="M86:BN86" si="135">M85</f>
        <v>2113355.4000000004</v>
      </c>
      <c r="N86" s="31">
        <f t="shared" si="135"/>
        <v>12837.3</v>
      </c>
      <c r="O86" s="31">
        <f t="shared" si="135"/>
        <v>10517.600000000002</v>
      </c>
      <c r="P86" s="31">
        <f t="shared" si="135"/>
        <v>431765.9</v>
      </c>
      <c r="Q86" s="31">
        <f t="shared" si="135"/>
        <v>414847</v>
      </c>
      <c r="R86" s="31">
        <f t="shared" si="135"/>
        <v>8824.6999999999989</v>
      </c>
      <c r="S86" s="31">
        <f t="shared" si="135"/>
        <v>8824.6999999999989</v>
      </c>
      <c r="T86" s="31">
        <f t="shared" si="135"/>
        <v>1764436.0999999999</v>
      </c>
      <c r="U86" s="31">
        <f t="shared" si="135"/>
        <v>1679166.0999999999</v>
      </c>
      <c r="V86" s="137">
        <f>W86+X86+Y86+Z86</f>
        <v>3492933.4</v>
      </c>
      <c r="W86" s="138">
        <f t="shared" si="135"/>
        <v>28312.799999999999</v>
      </c>
      <c r="X86" s="138">
        <f t="shared" si="135"/>
        <v>473422.5</v>
      </c>
      <c r="Y86" s="138">
        <f t="shared" si="135"/>
        <v>5047.9000000000005</v>
      </c>
      <c r="Z86" s="138">
        <f t="shared" si="135"/>
        <v>2986150.1999999997</v>
      </c>
      <c r="AA86" s="139">
        <f t="shared" si="129"/>
        <v>2540195.0999999996</v>
      </c>
      <c r="AB86" s="138">
        <f t="shared" si="135"/>
        <v>37183.699999999997</v>
      </c>
      <c r="AC86" s="138">
        <f t="shared" si="135"/>
        <v>430339.9</v>
      </c>
      <c r="AD86" s="138">
        <f t="shared" si="135"/>
        <v>42</v>
      </c>
      <c r="AE86" s="138">
        <f t="shared" si="135"/>
        <v>2072629.4999999998</v>
      </c>
      <c r="AF86" s="138">
        <f t="shared" si="135"/>
        <v>2568152.9</v>
      </c>
      <c r="AG86" s="138">
        <f t="shared" si="135"/>
        <v>33778.799999999996</v>
      </c>
      <c r="AH86" s="138">
        <f t="shared" si="135"/>
        <v>430834.6</v>
      </c>
      <c r="AI86" s="138">
        <f t="shared" si="135"/>
        <v>0</v>
      </c>
      <c r="AJ86" s="140">
        <f t="shared" si="135"/>
        <v>2103539.5</v>
      </c>
      <c r="AK86" s="141">
        <f t="shared" si="42"/>
        <v>2568152.9</v>
      </c>
      <c r="AL86" s="141">
        <f t="shared" si="42"/>
        <v>33778.799999999996</v>
      </c>
      <c r="AM86" s="141">
        <f t="shared" si="42"/>
        <v>430834.6</v>
      </c>
      <c r="AN86" s="141">
        <f t="shared" si="42"/>
        <v>0</v>
      </c>
      <c r="AO86" s="141">
        <f t="shared" si="42"/>
        <v>2103539.5</v>
      </c>
      <c r="AP86" s="142">
        <f>AR86+AT86+AV86+AX86</f>
        <v>2008034.4</v>
      </c>
      <c r="AQ86" s="138">
        <f t="shared" ref="AQ86:AY86" si="136">AQ85</f>
        <v>1942808.6</v>
      </c>
      <c r="AR86" s="138">
        <f t="shared" si="136"/>
        <v>12837.3</v>
      </c>
      <c r="AS86" s="138">
        <f t="shared" si="136"/>
        <v>10517.600000000002</v>
      </c>
      <c r="AT86" s="138">
        <f t="shared" si="136"/>
        <v>419804.19999999995</v>
      </c>
      <c r="AU86" s="138">
        <f t="shared" si="136"/>
        <v>403259.1</v>
      </c>
      <c r="AV86" s="138">
        <f t="shared" si="136"/>
        <v>8824.6999999999989</v>
      </c>
      <c r="AW86" s="138">
        <f t="shared" si="136"/>
        <v>8824.6999999999989</v>
      </c>
      <c r="AX86" s="138">
        <f t="shared" si="136"/>
        <v>1566568.2</v>
      </c>
      <c r="AY86" s="138">
        <f t="shared" si="136"/>
        <v>1520207.2000000002</v>
      </c>
      <c r="AZ86" s="138">
        <f t="shared" si="135"/>
        <v>2618736.2999999998</v>
      </c>
      <c r="BA86" s="138">
        <f t="shared" si="135"/>
        <v>28278</v>
      </c>
      <c r="BB86" s="138">
        <f t="shared" si="135"/>
        <v>465909.3</v>
      </c>
      <c r="BC86" s="138">
        <f t="shared" si="135"/>
        <v>670.7</v>
      </c>
      <c r="BD86" s="138">
        <f t="shared" si="135"/>
        <v>2123878.2999999998</v>
      </c>
      <c r="BE86" s="110">
        <f t="shared" si="133"/>
        <v>2246811.5</v>
      </c>
      <c r="BF86" s="111">
        <f t="shared" si="135"/>
        <v>37183.100000000006</v>
      </c>
      <c r="BG86" s="111">
        <f t="shared" si="135"/>
        <v>426610</v>
      </c>
      <c r="BH86" s="111">
        <f t="shared" si="135"/>
        <v>42</v>
      </c>
      <c r="BI86" s="111">
        <f t="shared" si="135"/>
        <v>1782976.4</v>
      </c>
      <c r="BJ86" s="31">
        <f t="shared" si="135"/>
        <v>2558497.2999999998</v>
      </c>
      <c r="BK86" s="31">
        <f t="shared" si="135"/>
        <v>33778.799999999996</v>
      </c>
      <c r="BL86" s="31">
        <f t="shared" si="135"/>
        <v>427104.7</v>
      </c>
      <c r="BM86" s="31">
        <f t="shared" si="135"/>
        <v>0</v>
      </c>
      <c r="BN86" s="108">
        <f t="shared" si="135"/>
        <v>2097613.7999999998</v>
      </c>
      <c r="BO86" s="112">
        <f t="shared" si="49"/>
        <v>2558497.2999999998</v>
      </c>
      <c r="BP86" s="113">
        <f t="shared" si="67"/>
        <v>33778.799999999996</v>
      </c>
      <c r="BQ86" s="112">
        <f t="shared" si="51"/>
        <v>427104.7</v>
      </c>
      <c r="BR86" s="109">
        <f t="shared" ref="BR86" si="137">SUM(BR87:BR97)</f>
        <v>0</v>
      </c>
      <c r="BS86" s="107">
        <f t="shared" si="52"/>
        <v>2097613.7999999998</v>
      </c>
    </row>
    <row r="87" spans="2:72" x14ac:dyDescent="0.25">
      <c r="B87" s="79"/>
      <c r="C87" s="79"/>
      <c r="D87" s="79"/>
      <c r="E87" s="79"/>
      <c r="F87" s="79"/>
      <c r="G87" s="79"/>
      <c r="H87" s="79"/>
      <c r="I87" s="79"/>
      <c r="J87" s="79"/>
      <c r="L87" s="42"/>
      <c r="M87" s="42"/>
      <c r="Q87" s="42"/>
      <c r="V87" s="143"/>
      <c r="AA87" s="143"/>
      <c r="AF87" s="143"/>
      <c r="AP87" s="143"/>
      <c r="AQ87" s="143"/>
      <c r="AY87" s="143"/>
      <c r="AZ87" s="143"/>
      <c r="BB87" s="143"/>
      <c r="BD87" s="143"/>
      <c r="BG87" s="115"/>
      <c r="BO87" s="42"/>
      <c r="BP87" s="114"/>
      <c r="BQ87" s="42"/>
      <c r="BS87" s="42"/>
    </row>
    <row r="88" spans="2:72" ht="15.75" x14ac:dyDescent="0.25">
      <c r="B88" s="55" t="s">
        <v>333</v>
      </c>
      <c r="C88" s="55"/>
      <c r="D88" s="55"/>
      <c r="E88" s="55"/>
      <c r="F88" s="55"/>
      <c r="G88" s="55"/>
      <c r="H88" s="55"/>
      <c r="I88" s="55"/>
      <c r="J88" s="55"/>
      <c r="K88" s="55"/>
      <c r="L88" s="55"/>
      <c r="M88" s="55"/>
      <c r="N88" s="55"/>
      <c r="O88" s="55"/>
      <c r="P88" s="55"/>
      <c r="Q88" s="55"/>
      <c r="R88" s="55"/>
      <c r="S88" s="55"/>
      <c r="T88" s="55"/>
      <c r="U88" s="55"/>
      <c r="V88" s="144"/>
      <c r="W88" s="144"/>
      <c r="X88" s="144"/>
      <c r="Y88" s="144"/>
      <c r="Z88" s="145"/>
      <c r="AA88" s="143"/>
      <c r="AF88" s="143"/>
      <c r="AJ88" s="143"/>
      <c r="AZ88" s="143"/>
      <c r="BB88" s="143"/>
      <c r="BE88" s="42"/>
      <c r="BF88" s="42"/>
      <c r="BG88" s="42"/>
      <c r="BI88" s="42"/>
      <c r="BJ88" s="42"/>
    </row>
    <row r="89" spans="2:72" ht="15.75" x14ac:dyDescent="0.25">
      <c r="B89" s="55"/>
      <c r="C89" s="55"/>
      <c r="D89" s="55"/>
      <c r="E89" s="55"/>
      <c r="F89" s="55"/>
      <c r="G89" s="55"/>
      <c r="H89" s="55"/>
      <c r="I89" s="55"/>
      <c r="J89" s="56"/>
      <c r="K89" s="56"/>
      <c r="L89" s="56"/>
      <c r="M89" s="56"/>
      <c r="N89" s="56"/>
      <c r="O89" s="56"/>
      <c r="P89" s="56"/>
      <c r="Q89" s="56"/>
      <c r="R89" s="56"/>
      <c r="S89" s="56"/>
      <c r="T89" s="56"/>
      <c r="U89" s="56"/>
      <c r="V89" s="146"/>
      <c r="W89" s="147"/>
      <c r="X89" s="147"/>
      <c r="Y89" s="147"/>
    </row>
    <row r="90" spans="2:72" ht="15.75" x14ac:dyDescent="0.25">
      <c r="B90" s="187" t="s">
        <v>219</v>
      </c>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BD90" s="143"/>
    </row>
  </sheetData>
  <mergeCells count="366">
    <mergeCell ref="BS34:BS36"/>
    <mergeCell ref="J34:J36"/>
    <mergeCell ref="I34:I36"/>
    <mergeCell ref="H34:H36"/>
    <mergeCell ref="G34:G36"/>
    <mergeCell ref="K34:K36"/>
    <mergeCell ref="BQ34:BQ36"/>
    <mergeCell ref="AY34:AY36"/>
    <mergeCell ref="AZ34:AZ36"/>
    <mergeCell ref="AV34:AV36"/>
    <mergeCell ref="AU34:AU36"/>
    <mergeCell ref="AT34:AT36"/>
    <mergeCell ref="AQ34:AQ36"/>
    <mergeCell ref="L34:L36"/>
    <mergeCell ref="M34:M36"/>
    <mergeCell ref="N34:N36"/>
    <mergeCell ref="O34:O36"/>
    <mergeCell ref="P34:P36"/>
    <mergeCell ref="Q34:Q36"/>
    <mergeCell ref="R34:R36"/>
    <mergeCell ref="S34:S36"/>
    <mergeCell ref="T34:T36"/>
    <mergeCell ref="U34:U36"/>
    <mergeCell ref="V34:V36"/>
    <mergeCell ref="C34:C36"/>
    <mergeCell ref="B34:B36"/>
    <mergeCell ref="BJ34:BJ36"/>
    <mergeCell ref="BK34:BK36"/>
    <mergeCell ref="BL34:BL36"/>
    <mergeCell ref="BM34:BM36"/>
    <mergeCell ref="BN34:BN36"/>
    <mergeCell ref="BO34:BO36"/>
    <mergeCell ref="BP34:BP36"/>
    <mergeCell ref="BA34:BA36"/>
    <mergeCell ref="BC34:BC36"/>
    <mergeCell ref="BD34:BD36"/>
    <mergeCell ref="BE34:BE36"/>
    <mergeCell ref="BF34:BF36"/>
    <mergeCell ref="BG34:BG36"/>
    <mergeCell ref="BH34:BH36"/>
    <mergeCell ref="BI34:BI36"/>
    <mergeCell ref="AN34:AN36"/>
    <mergeCell ref="AO34:AO36"/>
    <mergeCell ref="AP34:AP36"/>
    <mergeCell ref="AR34:AR36"/>
    <mergeCell ref="AS34:AS36"/>
    <mergeCell ref="AW34:AW36"/>
    <mergeCell ref="AX34:AX36"/>
    <mergeCell ref="W34:W36"/>
    <mergeCell ref="AC34:AC36"/>
    <mergeCell ref="AD34:AD36"/>
    <mergeCell ref="AE34:AE36"/>
    <mergeCell ref="AM26:AM27"/>
    <mergeCell ref="AG26:AG27"/>
    <mergeCell ref="AH26:AH27"/>
    <mergeCell ref="AI26:AI27"/>
    <mergeCell ref="AJ26:AJ27"/>
    <mergeCell ref="AK26:AK27"/>
    <mergeCell ref="AL26:AL27"/>
    <mergeCell ref="AC26:AC27"/>
    <mergeCell ref="AI34:AI36"/>
    <mergeCell ref="AJ34:AJ36"/>
    <mergeCell ref="AK34:AK36"/>
    <mergeCell ref="AL34:AL36"/>
    <mergeCell ref="AM34:AM36"/>
    <mergeCell ref="AV26:AV27"/>
    <mergeCell ref="AW26:AW27"/>
    <mergeCell ref="BA26:BA27"/>
    <mergeCell ref="BB26:BB27"/>
    <mergeCell ref="BC26:BC27"/>
    <mergeCell ref="BD26:BD27"/>
    <mergeCell ref="AD26:AD27"/>
    <mergeCell ref="AE26:AE27"/>
    <mergeCell ref="AF26:AF27"/>
    <mergeCell ref="AO26:AO27"/>
    <mergeCell ref="AP26:AP27"/>
    <mergeCell ref="AQ26:AQ27"/>
    <mergeCell ref="AR26:AR27"/>
    <mergeCell ref="AS26:AS27"/>
    <mergeCell ref="AT26:AT27"/>
    <mergeCell ref="AU26:AU27"/>
    <mergeCell ref="AN26:AN27"/>
    <mergeCell ref="BO26:BO27"/>
    <mergeCell ref="BP26:BP27"/>
    <mergeCell ref="BR26:BR27"/>
    <mergeCell ref="BE26:BE27"/>
    <mergeCell ref="BF26:BF27"/>
    <mergeCell ref="BG26:BG27"/>
    <mergeCell ref="BH26:BH27"/>
    <mergeCell ref="BI26:BI27"/>
    <mergeCell ref="BJ26:BJ27"/>
    <mergeCell ref="BK26:BK27"/>
    <mergeCell ref="BL26:BL27"/>
    <mergeCell ref="BM26:BM27"/>
    <mergeCell ref="BQ26:BQ27"/>
    <mergeCell ref="B26:B27"/>
    <mergeCell ref="C26:C27"/>
    <mergeCell ref="F26:G27"/>
    <mergeCell ref="D26:E27"/>
    <mergeCell ref="H26:H27"/>
    <mergeCell ref="I26:I27"/>
    <mergeCell ref="J26:J27"/>
    <mergeCell ref="K26:K27"/>
    <mergeCell ref="C15:C17"/>
    <mergeCell ref="D15:E17"/>
    <mergeCell ref="L7:M7"/>
    <mergeCell ref="D25:E25"/>
    <mergeCell ref="J5:J8"/>
    <mergeCell ref="B15:B17"/>
    <mergeCell ref="H15:H17"/>
    <mergeCell ref="J15:J17"/>
    <mergeCell ref="K15:K17"/>
    <mergeCell ref="L15:L17"/>
    <mergeCell ref="M15:M17"/>
    <mergeCell ref="I15:I17"/>
    <mergeCell ref="F18:G18"/>
    <mergeCell ref="D14:E14"/>
    <mergeCell ref="F14:G14"/>
    <mergeCell ref="D19:E19"/>
    <mergeCell ref="F19:G19"/>
    <mergeCell ref="F25:G25"/>
    <mergeCell ref="D18:E18"/>
    <mergeCell ref="D21:E21"/>
    <mergeCell ref="F21:G21"/>
    <mergeCell ref="D20:E20"/>
    <mergeCell ref="F20:G20"/>
    <mergeCell ref="D22:E22"/>
    <mergeCell ref="F22:G22"/>
    <mergeCell ref="BJ7:BN7"/>
    <mergeCell ref="BO7:BS7"/>
    <mergeCell ref="BJ6:BS6"/>
    <mergeCell ref="D24:E24"/>
    <mergeCell ref="F24:G24"/>
    <mergeCell ref="D23:E23"/>
    <mergeCell ref="F23:G23"/>
    <mergeCell ref="Q15:Q17"/>
    <mergeCell ref="R15:R17"/>
    <mergeCell ref="S15:S17"/>
    <mergeCell ref="T15:T17"/>
    <mergeCell ref="U15:U17"/>
    <mergeCell ref="W15:W17"/>
    <mergeCell ref="X15:X17"/>
    <mergeCell ref="Y15:Y17"/>
    <mergeCell ref="Z15:Z17"/>
    <mergeCell ref="AA15:AA17"/>
    <mergeCell ref="AB15:AB17"/>
    <mergeCell ref="AC15:AC17"/>
    <mergeCell ref="AD15:AD17"/>
    <mergeCell ref="AZ15:AZ17"/>
    <mergeCell ref="BA15:BA17"/>
    <mergeCell ref="BB15:BB17"/>
    <mergeCell ref="BC15:BC17"/>
    <mergeCell ref="N7:O7"/>
    <mergeCell ref="P7:Q7"/>
    <mergeCell ref="R7:S7"/>
    <mergeCell ref="T7:U7"/>
    <mergeCell ref="AQ15:AQ17"/>
    <mergeCell ref="AR15:AR17"/>
    <mergeCell ref="AS15:AS17"/>
    <mergeCell ref="AT15:AT17"/>
    <mergeCell ref="AU15:AU17"/>
    <mergeCell ref="N15:N17"/>
    <mergeCell ref="O15:O17"/>
    <mergeCell ref="P15:P17"/>
    <mergeCell ref="AK15:AK17"/>
    <mergeCell ref="AM15:AM17"/>
    <mergeCell ref="AN15:AN17"/>
    <mergeCell ref="AO15:AO17"/>
    <mergeCell ref="AP15:AP17"/>
    <mergeCell ref="AL15:AL17"/>
    <mergeCell ref="AE15:AE17"/>
    <mergeCell ref="AF15:AF17"/>
    <mergeCell ref="AG15:AG17"/>
    <mergeCell ref="AH15:AH17"/>
    <mergeCell ref="AI15:AI17"/>
    <mergeCell ref="AJ15:AJ17"/>
    <mergeCell ref="B2:Q2"/>
    <mergeCell ref="B3:Q3"/>
    <mergeCell ref="L6:U6"/>
    <mergeCell ref="V6:Z6"/>
    <mergeCell ref="AA6:AE6"/>
    <mergeCell ref="AF6:AO6"/>
    <mergeCell ref="AP6:AY6"/>
    <mergeCell ref="AZ6:BD6"/>
    <mergeCell ref="BE6:BI6"/>
    <mergeCell ref="B4:Z4"/>
    <mergeCell ref="D5:I5"/>
    <mergeCell ref="L5:AO5"/>
    <mergeCell ref="K5:K7"/>
    <mergeCell ref="D7:E8"/>
    <mergeCell ref="F7:G8"/>
    <mergeCell ref="AV7:AW7"/>
    <mergeCell ref="AX7:AY7"/>
    <mergeCell ref="H7:H8"/>
    <mergeCell ref="AF7:AJ7"/>
    <mergeCell ref="AK7:AO7"/>
    <mergeCell ref="AP7:AQ7"/>
    <mergeCell ref="AR7:AS7"/>
    <mergeCell ref="AT7:AU7"/>
    <mergeCell ref="AP5:BS5"/>
    <mergeCell ref="D41:E41"/>
    <mergeCell ref="F41:G41"/>
    <mergeCell ref="D29:E29"/>
    <mergeCell ref="F29:G29"/>
    <mergeCell ref="D6:G6"/>
    <mergeCell ref="I7:I8"/>
    <mergeCell ref="D12:E12"/>
    <mergeCell ref="F12:G12"/>
    <mergeCell ref="D11:E11"/>
    <mergeCell ref="F11:G11"/>
    <mergeCell ref="D10:E10"/>
    <mergeCell ref="F10:G10"/>
    <mergeCell ref="D13:E13"/>
    <mergeCell ref="F13:G13"/>
    <mergeCell ref="D9:E9"/>
    <mergeCell ref="F9:G9"/>
    <mergeCell ref="D30:E30"/>
    <mergeCell ref="F30:G30"/>
    <mergeCell ref="D37:E37"/>
    <mergeCell ref="F37:G37"/>
    <mergeCell ref="D40:E40"/>
    <mergeCell ref="F40:G40"/>
    <mergeCell ref="D39:E39"/>
    <mergeCell ref="F39:G39"/>
    <mergeCell ref="D38:E38"/>
    <mergeCell ref="F38:G38"/>
    <mergeCell ref="D56:E56"/>
    <mergeCell ref="F56:G56"/>
    <mergeCell ref="D57:E57"/>
    <mergeCell ref="F57:G57"/>
    <mergeCell ref="D58:E58"/>
    <mergeCell ref="D42:E42"/>
    <mergeCell ref="F42:G42"/>
    <mergeCell ref="D43:E43"/>
    <mergeCell ref="F43:G43"/>
    <mergeCell ref="D44:E44"/>
    <mergeCell ref="F44:G44"/>
    <mergeCell ref="D45:E45"/>
    <mergeCell ref="F45:G45"/>
    <mergeCell ref="D55:E55"/>
    <mergeCell ref="F55:G5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B90:Y90"/>
    <mergeCell ref="D86:E86"/>
    <mergeCell ref="F86:G86"/>
    <mergeCell ref="D85:E85"/>
    <mergeCell ref="F85:G85"/>
    <mergeCell ref="D84:E84"/>
    <mergeCell ref="F84:G84"/>
    <mergeCell ref="D76:E76"/>
    <mergeCell ref="F76:G76"/>
    <mergeCell ref="D77:E77"/>
    <mergeCell ref="F77:G77"/>
    <mergeCell ref="D78:E78"/>
    <mergeCell ref="F78:G78"/>
    <mergeCell ref="D79:E79"/>
    <mergeCell ref="F79:G79"/>
    <mergeCell ref="D80:E80"/>
    <mergeCell ref="F80:G80"/>
    <mergeCell ref="D81:E81"/>
    <mergeCell ref="F81:G81"/>
    <mergeCell ref="F82:G82"/>
    <mergeCell ref="D82:E82"/>
    <mergeCell ref="D83:E83"/>
    <mergeCell ref="F83:G83"/>
    <mergeCell ref="F58:G58"/>
    <mergeCell ref="D59:E59"/>
    <mergeCell ref="F59:G59"/>
    <mergeCell ref="D69:E69"/>
    <mergeCell ref="F69:G69"/>
    <mergeCell ref="D70:E70"/>
    <mergeCell ref="F70:G70"/>
    <mergeCell ref="D73:E73"/>
    <mergeCell ref="D66:E66"/>
    <mergeCell ref="F65:G65"/>
    <mergeCell ref="D65:E65"/>
    <mergeCell ref="D71:E71"/>
    <mergeCell ref="F71:G71"/>
    <mergeCell ref="D64:E64"/>
    <mergeCell ref="AV15:AV17"/>
    <mergeCell ref="AW15:AW17"/>
    <mergeCell ref="AX15:AX17"/>
    <mergeCell ref="AY15:AY17"/>
    <mergeCell ref="F75:G75"/>
    <mergeCell ref="D75:E75"/>
    <mergeCell ref="F72:G72"/>
    <mergeCell ref="D72:E72"/>
    <mergeCell ref="D60:E60"/>
    <mergeCell ref="F60:G60"/>
    <mergeCell ref="D61:E61"/>
    <mergeCell ref="F61:G61"/>
    <mergeCell ref="D62:E62"/>
    <mergeCell ref="F62:G62"/>
    <mergeCell ref="F73:G73"/>
    <mergeCell ref="D74:E74"/>
    <mergeCell ref="F74:G74"/>
    <mergeCell ref="D67:E67"/>
    <mergeCell ref="F67:G67"/>
    <mergeCell ref="D68:E68"/>
    <mergeCell ref="F68:G68"/>
    <mergeCell ref="F66:G66"/>
    <mergeCell ref="D63:E63"/>
    <mergeCell ref="F63:G63"/>
    <mergeCell ref="F33:G33"/>
    <mergeCell ref="D28:E28"/>
    <mergeCell ref="F28:G28"/>
    <mergeCell ref="L26:L27"/>
    <mergeCell ref="M26:M27"/>
    <mergeCell ref="N26:N27"/>
    <mergeCell ref="O26:O27"/>
    <mergeCell ref="P26:P27"/>
    <mergeCell ref="BS15:BS17"/>
    <mergeCell ref="BJ15:BJ17"/>
    <mergeCell ref="BG15:BG17"/>
    <mergeCell ref="BH15:BH17"/>
    <mergeCell ref="BI15:BI17"/>
    <mergeCell ref="BK15:BK17"/>
    <mergeCell ref="BM15:BM17"/>
    <mergeCell ref="BN15:BN17"/>
    <mergeCell ref="BO15:BO17"/>
    <mergeCell ref="BP15:BP17"/>
    <mergeCell ref="BR15:BR17"/>
    <mergeCell ref="V15:V17"/>
    <mergeCell ref="BL15:BL17"/>
    <mergeCell ref="BE15:BE17"/>
    <mergeCell ref="BF15:BF17"/>
    <mergeCell ref="BD15:BD17"/>
    <mergeCell ref="Q26:Q27"/>
    <mergeCell ref="R26:R27"/>
    <mergeCell ref="S26:S27"/>
    <mergeCell ref="AA26:AA27"/>
    <mergeCell ref="AB26:AB27"/>
    <mergeCell ref="D34:E36"/>
    <mergeCell ref="AF34:AF36"/>
    <mergeCell ref="AG34:AG36"/>
    <mergeCell ref="AH34:AH36"/>
    <mergeCell ref="D32:E32"/>
    <mergeCell ref="F32:G32"/>
    <mergeCell ref="D31:E31"/>
    <mergeCell ref="F31:G31"/>
    <mergeCell ref="V26:V27"/>
    <mergeCell ref="W26:W27"/>
    <mergeCell ref="X26:X27"/>
    <mergeCell ref="Y26:Y27"/>
    <mergeCell ref="Z26:Z27"/>
    <mergeCell ref="X34:X36"/>
    <mergeCell ref="Y34:Y36"/>
    <mergeCell ref="Z34:Z36"/>
    <mergeCell ref="AA34:AA36"/>
    <mergeCell ref="AB34:AB36"/>
    <mergeCell ref="D33:E33"/>
  </mergeCells>
  <pageMargins left="0" right="0" top="1.1811023622047245" bottom="0" header="0.39370078740157483" footer="0.39370078740157483"/>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2022-02-22T09:31:48Z</cp:lastPrinted>
  <dcterms:created xsi:type="dcterms:W3CDTF">2019-06-05T04:41:06Z</dcterms:created>
  <dcterms:modified xsi:type="dcterms:W3CDTF">2022-02-22T09:32:53Z</dcterms:modified>
</cp:coreProperties>
</file>