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360" yWindow="345" windowWidth="18330" windowHeight="1282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_FilterDatabase" localSheetId="0" hidden="1">Лист1!$A$789:$M$789</definedName>
    <definedName name="_xlnm.Print_Titles" localSheetId="0">Лист1!$6:$10</definedName>
    <definedName name="_xlnm.Print_Area" localSheetId="0">Лист1!$A$1:$I$899</definedName>
  </definedNames>
  <calcPr calcId="125725" iterateDelta="1E-4"/>
</workbook>
</file>

<file path=xl/calcChain.xml><?xml version="1.0" encoding="utf-8"?>
<calcChain xmlns="http://schemas.openxmlformats.org/spreadsheetml/2006/main">
  <c r="E11" i="1"/>
  <c r="D11"/>
  <c r="F129"/>
  <c r="E129"/>
  <c r="D129"/>
  <c r="F786"/>
  <c r="E786"/>
  <c r="D786"/>
  <c r="F177"/>
  <c r="E177"/>
  <c r="D177"/>
  <c r="F179"/>
  <c r="E179"/>
  <c r="D179"/>
  <c r="I180"/>
  <c r="H180"/>
  <c r="G180"/>
  <c r="G175"/>
  <c r="H175"/>
  <c r="I175"/>
  <c r="F174"/>
  <c r="I174" s="1"/>
  <c r="E174"/>
  <c r="D174"/>
  <c r="F168"/>
  <c r="E168"/>
  <c r="D168"/>
  <c r="D890"/>
  <c r="H179" l="1"/>
  <c r="G177"/>
  <c r="H177"/>
  <c r="G179"/>
  <c r="I177"/>
  <c r="I179"/>
  <c r="G174"/>
  <c r="H174"/>
  <c r="F772"/>
  <c r="E772"/>
  <c r="D772"/>
  <c r="I773"/>
  <c r="I774"/>
  <c r="I775"/>
  <c r="I776"/>
  <c r="I777"/>
  <c r="I778"/>
  <c r="I779"/>
  <c r="I780"/>
  <c r="I781"/>
  <c r="I782"/>
  <c r="I783"/>
  <c r="I784"/>
  <c r="H773"/>
  <c r="H774"/>
  <c r="H775"/>
  <c r="H776"/>
  <c r="H777"/>
  <c r="H778"/>
  <c r="H779"/>
  <c r="H780"/>
  <c r="H781"/>
  <c r="H782"/>
  <c r="H783"/>
  <c r="H784"/>
  <c r="I759"/>
  <c r="I760"/>
  <c r="I761"/>
  <c r="I762"/>
  <c r="I763"/>
  <c r="I764"/>
  <c r="I765"/>
  <c r="H759"/>
  <c r="H760"/>
  <c r="H761"/>
  <c r="H762"/>
  <c r="H763"/>
  <c r="H764"/>
  <c r="H765"/>
  <c r="H766"/>
  <c r="H698"/>
  <c r="G698"/>
  <c r="G699"/>
  <c r="F697"/>
  <c r="E697"/>
  <c r="D697"/>
  <c r="F684"/>
  <c r="E684"/>
  <c r="D684"/>
  <c r="I772" l="1"/>
  <c r="H772"/>
  <c r="F680"/>
  <c r="E680"/>
  <c r="H697"/>
  <c r="D680"/>
  <c r="G697"/>
  <c r="I697"/>
  <c r="I659"/>
  <c r="I660"/>
  <c r="I661"/>
  <c r="I662"/>
  <c r="H659"/>
  <c r="H660"/>
  <c r="H661"/>
  <c r="H662"/>
  <c r="G659"/>
  <c r="G660"/>
  <c r="G661"/>
  <c r="I637"/>
  <c r="I638"/>
  <c r="I639"/>
  <c r="I640"/>
  <c r="I641"/>
  <c r="I642"/>
  <c r="I643"/>
  <c r="I644"/>
  <c r="I645"/>
  <c r="I646"/>
  <c r="H637"/>
  <c r="H638"/>
  <c r="H639"/>
  <c r="H640"/>
  <c r="H641"/>
  <c r="H642"/>
  <c r="H643"/>
  <c r="H644"/>
  <c r="H645"/>
  <c r="H646"/>
  <c r="G637"/>
  <c r="G638"/>
  <c r="G639"/>
  <c r="G640"/>
  <c r="G641"/>
  <c r="G642"/>
  <c r="G643"/>
  <c r="G644"/>
  <c r="G645"/>
  <c r="G646"/>
  <c r="I618"/>
  <c r="I619"/>
  <c r="I620"/>
  <c r="I621"/>
  <c r="I622"/>
  <c r="H618"/>
  <c r="H619"/>
  <c r="H620"/>
  <c r="H621"/>
  <c r="G618"/>
  <c r="G619"/>
  <c r="G620"/>
  <c r="G621"/>
  <c r="F577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E579"/>
  <c r="F579"/>
  <c r="D579"/>
  <c r="I578"/>
  <c r="H578"/>
  <c r="G578"/>
  <c r="E577"/>
  <c r="D577"/>
  <c r="I565"/>
  <c r="I566"/>
  <c r="I567"/>
  <c r="I568"/>
  <c r="I569"/>
  <c r="I570"/>
  <c r="I571"/>
  <c r="I572"/>
  <c r="H565"/>
  <c r="H566"/>
  <c r="H567"/>
  <c r="H568"/>
  <c r="H569"/>
  <c r="H570"/>
  <c r="H571"/>
  <c r="H572"/>
  <c r="G565"/>
  <c r="G566"/>
  <c r="G567"/>
  <c r="G568"/>
  <c r="G569"/>
  <c r="G570"/>
  <c r="G571"/>
  <c r="G572"/>
  <c r="I564"/>
  <c r="H564"/>
  <c r="G564"/>
  <c r="F563"/>
  <c r="E563"/>
  <c r="D563"/>
  <c r="G680" l="1"/>
  <c r="H680"/>
  <c r="I680"/>
  <c r="H563"/>
  <c r="I563"/>
  <c r="G577"/>
  <c r="G563"/>
  <c r="G579"/>
  <c r="I577"/>
  <c r="H577"/>
  <c r="H579"/>
  <c r="I579"/>
  <c r="H395" l="1"/>
  <c r="I395"/>
  <c r="I389"/>
  <c r="I390"/>
  <c r="I391"/>
  <c r="I392"/>
  <c r="H389"/>
  <c r="H390"/>
  <c r="H391"/>
  <c r="H392"/>
  <c r="G395"/>
  <c r="G389"/>
  <c r="G390"/>
  <c r="G391"/>
  <c r="G392"/>
  <c r="I339"/>
  <c r="H339"/>
  <c r="G339"/>
  <c r="H284"/>
  <c r="H285"/>
  <c r="H286"/>
  <c r="H287"/>
  <c r="H268"/>
  <c r="H269"/>
  <c r="H270"/>
  <c r="H271"/>
  <c r="H272"/>
  <c r="H273"/>
  <c r="H274"/>
  <c r="H275"/>
  <c r="I268"/>
  <c r="I269"/>
  <c r="I270"/>
  <c r="I271"/>
  <c r="I272"/>
  <c r="I273"/>
  <c r="I274"/>
  <c r="I275"/>
  <c r="G267"/>
  <c r="G268"/>
  <c r="G269"/>
  <c r="G270"/>
  <c r="G271"/>
  <c r="G272"/>
  <c r="G273"/>
  <c r="G274"/>
  <c r="I225"/>
  <c r="I226"/>
  <c r="I227"/>
  <c r="I228"/>
  <c r="I229"/>
  <c r="I230"/>
  <c r="I231"/>
  <c r="I232"/>
  <c r="I233"/>
  <c r="I234"/>
  <c r="I235"/>
  <c r="H225"/>
  <c r="H226"/>
  <c r="H227"/>
  <c r="H228"/>
  <c r="H229"/>
  <c r="H230"/>
  <c r="H231"/>
  <c r="H232"/>
  <c r="H233"/>
  <c r="H234"/>
  <c r="H235"/>
  <c r="G225"/>
  <c r="G226"/>
  <c r="G227"/>
  <c r="G228"/>
  <c r="G229"/>
  <c r="G230"/>
  <c r="G231"/>
  <c r="G232"/>
  <c r="G233"/>
  <c r="G234"/>
  <c r="G235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G48"/>
  <c r="G49"/>
  <c r="G50"/>
  <c r="G51"/>
  <c r="G52"/>
  <c r="G53"/>
  <c r="G54"/>
  <c r="G55"/>
  <c r="G56"/>
  <c r="G57"/>
  <c r="G58"/>
  <c r="G59"/>
  <c r="G60"/>
  <c r="G61"/>
  <c r="G62"/>
  <c r="G63"/>
  <c r="G64"/>
  <c r="I37"/>
  <c r="H37"/>
  <c r="G37"/>
  <c r="F890" l="1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93"/>
  <c r="I394"/>
  <c r="I396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93"/>
  <c r="H394"/>
  <c r="H396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93"/>
  <c r="G394"/>
  <c r="G396"/>
  <c r="G237"/>
  <c r="I173"/>
  <c r="H173"/>
  <c r="G173"/>
  <c r="F172"/>
  <c r="E172"/>
  <c r="D172"/>
  <c r="D170"/>
  <c r="G171"/>
  <c r="H171"/>
  <c r="I159"/>
  <c r="I160"/>
  <c r="I161"/>
  <c r="I162"/>
  <c r="I163"/>
  <c r="I164"/>
  <c r="I165"/>
  <c r="I166"/>
  <c r="I167"/>
  <c r="H159"/>
  <c r="H160"/>
  <c r="H161"/>
  <c r="H162"/>
  <c r="H163"/>
  <c r="H164"/>
  <c r="H165"/>
  <c r="H166"/>
  <c r="H167"/>
  <c r="G159"/>
  <c r="G160"/>
  <c r="G161"/>
  <c r="G162"/>
  <c r="G163"/>
  <c r="G164"/>
  <c r="G165"/>
  <c r="G166"/>
  <c r="G167"/>
  <c r="I143"/>
  <c r="I144"/>
  <c r="I145"/>
  <c r="H143"/>
  <c r="H144"/>
  <c r="H145"/>
  <c r="G143"/>
  <c r="G144"/>
  <c r="G145"/>
  <c r="I134"/>
  <c r="I135"/>
  <c r="I136"/>
  <c r="I137"/>
  <c r="I138"/>
  <c r="I139"/>
  <c r="I140"/>
  <c r="H134"/>
  <c r="H135"/>
  <c r="H136"/>
  <c r="H137"/>
  <c r="H138"/>
  <c r="H139"/>
  <c r="H140"/>
  <c r="G134"/>
  <c r="G135"/>
  <c r="G136"/>
  <c r="G137"/>
  <c r="G138"/>
  <c r="G139"/>
  <c r="G140"/>
  <c r="I892"/>
  <c r="I891"/>
  <c r="H892"/>
  <c r="H891"/>
  <c r="G892"/>
  <c r="G891"/>
  <c r="E890"/>
  <c r="I858"/>
  <c r="I859"/>
  <c r="I860"/>
  <c r="I861"/>
  <c r="I862"/>
  <c r="I863"/>
  <c r="H858"/>
  <c r="H859"/>
  <c r="H860"/>
  <c r="H861"/>
  <c r="H862"/>
  <c r="H863"/>
  <c r="G858"/>
  <c r="G859"/>
  <c r="G860"/>
  <c r="G861"/>
  <c r="G862"/>
  <c r="G863"/>
  <c r="I825"/>
  <c r="I826"/>
  <c r="I827"/>
  <c r="I828"/>
  <c r="I829"/>
  <c r="I830"/>
  <c r="I831"/>
  <c r="I832"/>
  <c r="I833"/>
  <c r="I834"/>
  <c r="I835"/>
  <c r="I836"/>
  <c r="I837"/>
  <c r="I838"/>
  <c r="I839"/>
  <c r="H825"/>
  <c r="H826"/>
  <c r="H827"/>
  <c r="H828"/>
  <c r="H829"/>
  <c r="H830"/>
  <c r="H831"/>
  <c r="H832"/>
  <c r="H833"/>
  <c r="H834"/>
  <c r="H835"/>
  <c r="H836"/>
  <c r="H837"/>
  <c r="H838"/>
  <c r="H839"/>
  <c r="G825"/>
  <c r="G826"/>
  <c r="G827"/>
  <c r="G828"/>
  <c r="G829"/>
  <c r="G830"/>
  <c r="G831"/>
  <c r="G832"/>
  <c r="G833"/>
  <c r="G834"/>
  <c r="G835"/>
  <c r="G836"/>
  <c r="G837"/>
  <c r="G838"/>
  <c r="G839"/>
  <c r="I767"/>
  <c r="I768"/>
  <c r="I769"/>
  <c r="I770"/>
  <c r="H767"/>
  <c r="H768"/>
  <c r="H769"/>
  <c r="H770"/>
  <c r="I752"/>
  <c r="I753"/>
  <c r="I754"/>
  <c r="I755"/>
  <c r="I756"/>
  <c r="I757"/>
  <c r="H752"/>
  <c r="H753"/>
  <c r="H754"/>
  <c r="H755"/>
  <c r="H756"/>
  <c r="H757"/>
  <c r="I731"/>
  <c r="I732"/>
  <c r="I733"/>
  <c r="I734"/>
  <c r="I735"/>
  <c r="I736"/>
  <c r="I737"/>
  <c r="I738"/>
  <c r="I739"/>
  <c r="I740"/>
  <c r="I741"/>
  <c r="I742"/>
  <c r="I743"/>
  <c r="I744"/>
  <c r="H731"/>
  <c r="H732"/>
  <c r="H733"/>
  <c r="H734"/>
  <c r="H735"/>
  <c r="H736"/>
  <c r="H737"/>
  <c r="H738"/>
  <c r="H739"/>
  <c r="H740"/>
  <c r="H741"/>
  <c r="H742"/>
  <c r="H743"/>
  <c r="H744"/>
  <c r="G731"/>
  <c r="G732"/>
  <c r="G733"/>
  <c r="G734"/>
  <c r="G735"/>
  <c r="G736"/>
  <c r="G737"/>
  <c r="G738"/>
  <c r="G739"/>
  <c r="G740"/>
  <c r="G741"/>
  <c r="G742"/>
  <c r="G743"/>
  <c r="G744"/>
  <c r="I720"/>
  <c r="H720"/>
  <c r="G720"/>
  <c r="I708"/>
  <c r="I709"/>
  <c r="I710"/>
  <c r="I711"/>
  <c r="I712"/>
  <c r="I713"/>
  <c r="I714"/>
  <c r="I715"/>
  <c r="I716"/>
  <c r="I717"/>
  <c r="H708"/>
  <c r="H709"/>
  <c r="H710"/>
  <c r="H711"/>
  <c r="H712"/>
  <c r="H713"/>
  <c r="H714"/>
  <c r="H715"/>
  <c r="H716"/>
  <c r="H717"/>
  <c r="G708"/>
  <c r="G709"/>
  <c r="G710"/>
  <c r="G711"/>
  <c r="G712"/>
  <c r="G713"/>
  <c r="G714"/>
  <c r="G715"/>
  <c r="G716"/>
  <c r="G717"/>
  <c r="I687"/>
  <c r="I688"/>
  <c r="I689"/>
  <c r="I690"/>
  <c r="I691"/>
  <c r="I692"/>
  <c r="I693"/>
  <c r="I694"/>
  <c r="I695"/>
  <c r="I696"/>
  <c r="I698"/>
  <c r="I699"/>
  <c r="H687"/>
  <c r="H688"/>
  <c r="H689"/>
  <c r="H690"/>
  <c r="H691"/>
  <c r="H692"/>
  <c r="H693"/>
  <c r="H694"/>
  <c r="H695"/>
  <c r="H696"/>
  <c r="H699"/>
  <c r="G687"/>
  <c r="G688"/>
  <c r="G689"/>
  <c r="G690"/>
  <c r="G691"/>
  <c r="G692"/>
  <c r="G693"/>
  <c r="G694"/>
  <c r="G695"/>
  <c r="G696"/>
  <c r="I669"/>
  <c r="I670"/>
  <c r="I671"/>
  <c r="I672"/>
  <c r="I673"/>
  <c r="I674"/>
  <c r="I675"/>
  <c r="I676"/>
  <c r="I677"/>
  <c r="H669"/>
  <c r="H670"/>
  <c r="H671"/>
  <c r="H672"/>
  <c r="H673"/>
  <c r="H674"/>
  <c r="H675"/>
  <c r="H676"/>
  <c r="H677"/>
  <c r="G669"/>
  <c r="G670"/>
  <c r="G671"/>
  <c r="G672"/>
  <c r="G673"/>
  <c r="G674"/>
  <c r="G675"/>
  <c r="G676"/>
  <c r="G677"/>
  <c r="I631"/>
  <c r="I632"/>
  <c r="I633"/>
  <c r="I634"/>
  <c r="I635"/>
  <c r="I636"/>
  <c r="I647"/>
  <c r="I648"/>
  <c r="I649"/>
  <c r="I650"/>
  <c r="I651"/>
  <c r="I652"/>
  <c r="I653"/>
  <c r="I654"/>
  <c r="I655"/>
  <c r="I656"/>
  <c r="H631"/>
  <c r="H632"/>
  <c r="H633"/>
  <c r="H634"/>
  <c r="H635"/>
  <c r="H636"/>
  <c r="H647"/>
  <c r="H648"/>
  <c r="H649"/>
  <c r="H650"/>
  <c r="H651"/>
  <c r="H652"/>
  <c r="H653"/>
  <c r="H654"/>
  <c r="H655"/>
  <c r="H656"/>
  <c r="G631"/>
  <c r="G632"/>
  <c r="G633"/>
  <c r="G634"/>
  <c r="G635"/>
  <c r="G636"/>
  <c r="G647"/>
  <c r="G648"/>
  <c r="G649"/>
  <c r="G650"/>
  <c r="G651"/>
  <c r="G652"/>
  <c r="G653"/>
  <c r="G654"/>
  <c r="G655"/>
  <c r="G656"/>
  <c r="I616"/>
  <c r="I617"/>
  <c r="I623"/>
  <c r="I624"/>
  <c r="I625"/>
  <c r="I626"/>
  <c r="H616"/>
  <c r="H617"/>
  <c r="H622"/>
  <c r="H623"/>
  <c r="H624"/>
  <c r="H625"/>
  <c r="H626"/>
  <c r="G616"/>
  <c r="G617"/>
  <c r="G622"/>
  <c r="G623"/>
  <c r="G624"/>
  <c r="G625"/>
  <c r="G626"/>
  <c r="I551"/>
  <c r="I552"/>
  <c r="I553"/>
  <c r="I554"/>
  <c r="I555"/>
  <c r="H551"/>
  <c r="H552"/>
  <c r="H553"/>
  <c r="H554"/>
  <c r="H555"/>
  <c r="G551"/>
  <c r="G552"/>
  <c r="G553"/>
  <c r="G554"/>
  <c r="G555"/>
  <c r="I558"/>
  <c r="H558"/>
  <c r="H559"/>
  <c r="G558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I506"/>
  <c r="I507"/>
  <c r="I508"/>
  <c r="I509"/>
  <c r="I510"/>
  <c r="I511"/>
  <c r="H506"/>
  <c r="H507"/>
  <c r="H508"/>
  <c r="H509"/>
  <c r="H510"/>
  <c r="H511"/>
  <c r="G506"/>
  <c r="G507"/>
  <c r="G508"/>
  <c r="G509"/>
  <c r="G510"/>
  <c r="G511"/>
  <c r="I482"/>
  <c r="I483"/>
  <c r="I484"/>
  <c r="I485"/>
  <c r="I486"/>
  <c r="I487"/>
  <c r="I488"/>
  <c r="I489"/>
  <c r="I490"/>
  <c r="I494"/>
  <c r="H482"/>
  <c r="H483"/>
  <c r="H484"/>
  <c r="H485"/>
  <c r="H486"/>
  <c r="H487"/>
  <c r="H488"/>
  <c r="H489"/>
  <c r="H490"/>
  <c r="H494"/>
  <c r="G482"/>
  <c r="G483"/>
  <c r="G484"/>
  <c r="G485"/>
  <c r="G486"/>
  <c r="G487"/>
  <c r="G488"/>
  <c r="G489"/>
  <c r="G490"/>
  <c r="G494"/>
  <c r="I459"/>
  <c r="I460"/>
  <c r="I461"/>
  <c r="I462"/>
  <c r="I463"/>
  <c r="I464"/>
  <c r="I465"/>
  <c r="I466"/>
  <c r="I467"/>
  <c r="I468"/>
  <c r="H459"/>
  <c r="H460"/>
  <c r="H461"/>
  <c r="H462"/>
  <c r="H463"/>
  <c r="H464"/>
  <c r="H465"/>
  <c r="H466"/>
  <c r="H467"/>
  <c r="H468"/>
  <c r="G459"/>
  <c r="G460"/>
  <c r="G461"/>
  <c r="G462"/>
  <c r="G463"/>
  <c r="G464"/>
  <c r="G465"/>
  <c r="G466"/>
  <c r="G467"/>
  <c r="I172" l="1"/>
  <c r="H172"/>
  <c r="G172"/>
  <c r="I171"/>
  <c r="F170"/>
  <c r="H170" s="1"/>
  <c r="I415"/>
  <c r="I416"/>
  <c r="I417"/>
  <c r="I418"/>
  <c r="I419"/>
  <c r="I420"/>
  <c r="I421"/>
  <c r="I422"/>
  <c r="I423"/>
  <c r="I424"/>
  <c r="I425"/>
  <c r="I426"/>
  <c r="I427"/>
  <c r="I428"/>
  <c r="H415"/>
  <c r="H416"/>
  <c r="H417"/>
  <c r="H418"/>
  <c r="H419"/>
  <c r="H420"/>
  <c r="H421"/>
  <c r="H422"/>
  <c r="H423"/>
  <c r="H424"/>
  <c r="H425"/>
  <c r="H426"/>
  <c r="H427"/>
  <c r="H428"/>
  <c r="G415"/>
  <c r="G416"/>
  <c r="G417"/>
  <c r="G418"/>
  <c r="G419"/>
  <c r="G420"/>
  <c r="G421"/>
  <c r="G422"/>
  <c r="G423"/>
  <c r="G424"/>
  <c r="G425"/>
  <c r="G426"/>
  <c r="G427"/>
  <c r="G428"/>
  <c r="I401"/>
  <c r="I402"/>
  <c r="I403"/>
  <c r="I404"/>
  <c r="I405"/>
  <c r="I406"/>
  <c r="I407"/>
  <c r="I408"/>
  <c r="I409"/>
  <c r="H401"/>
  <c r="H402"/>
  <c r="H403"/>
  <c r="H404"/>
  <c r="H405"/>
  <c r="H406"/>
  <c r="H407"/>
  <c r="H408"/>
  <c r="H409"/>
  <c r="G401"/>
  <c r="G402"/>
  <c r="G403"/>
  <c r="G404"/>
  <c r="G405"/>
  <c r="G406"/>
  <c r="G407"/>
  <c r="G408"/>
  <c r="G409"/>
  <c r="G399"/>
  <c r="I315"/>
  <c r="I316"/>
  <c r="I317"/>
  <c r="I318"/>
  <c r="I319"/>
  <c r="I320"/>
  <c r="I321"/>
  <c r="I322"/>
  <c r="I323"/>
  <c r="I324"/>
  <c r="I325"/>
  <c r="I326"/>
  <c r="I327"/>
  <c r="I328"/>
  <c r="I329"/>
  <c r="H315"/>
  <c r="H316"/>
  <c r="H317"/>
  <c r="H318"/>
  <c r="H319"/>
  <c r="H320"/>
  <c r="H321"/>
  <c r="H322"/>
  <c r="H323"/>
  <c r="H324"/>
  <c r="H325"/>
  <c r="H326"/>
  <c r="H327"/>
  <c r="H328"/>
  <c r="H329"/>
  <c r="G315"/>
  <c r="G316"/>
  <c r="G317"/>
  <c r="G318"/>
  <c r="G319"/>
  <c r="G320"/>
  <c r="G321"/>
  <c r="G322"/>
  <c r="G323"/>
  <c r="G324"/>
  <c r="G325"/>
  <c r="G326"/>
  <c r="G327"/>
  <c r="G328"/>
  <c r="G329"/>
  <c r="I254"/>
  <c r="I255"/>
  <c r="I256"/>
  <c r="I257"/>
  <c r="I258"/>
  <c r="I259"/>
  <c r="I260"/>
  <c r="I261"/>
  <c r="I262"/>
  <c r="I263"/>
  <c r="I264"/>
  <c r="I265"/>
  <c r="I266"/>
  <c r="H254"/>
  <c r="H255"/>
  <c r="H256"/>
  <c r="H257"/>
  <c r="H258"/>
  <c r="H259"/>
  <c r="H260"/>
  <c r="H261"/>
  <c r="H262"/>
  <c r="H263"/>
  <c r="H264"/>
  <c r="H265"/>
  <c r="H266"/>
  <c r="G254"/>
  <c r="G255"/>
  <c r="G256"/>
  <c r="G257"/>
  <c r="G258"/>
  <c r="G259"/>
  <c r="G260"/>
  <c r="G261"/>
  <c r="G262"/>
  <c r="G263"/>
  <c r="G264"/>
  <c r="G265"/>
  <c r="G266"/>
  <c r="I216"/>
  <c r="H217"/>
  <c r="H216"/>
  <c r="G216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F184"/>
  <c r="I114"/>
  <c r="I115"/>
  <c r="I116"/>
  <c r="I117"/>
  <c r="I118"/>
  <c r="I119"/>
  <c r="I120"/>
  <c r="I121"/>
  <c r="I122"/>
  <c r="I123"/>
  <c r="I124"/>
  <c r="I125"/>
  <c r="I126"/>
  <c r="I127"/>
  <c r="H114"/>
  <c r="H115"/>
  <c r="H116"/>
  <c r="H117"/>
  <c r="H118"/>
  <c r="H119"/>
  <c r="H120"/>
  <c r="H121"/>
  <c r="H122"/>
  <c r="H123"/>
  <c r="H124"/>
  <c r="H125"/>
  <c r="H126"/>
  <c r="H127"/>
  <c r="G114"/>
  <c r="G115"/>
  <c r="G116"/>
  <c r="G117"/>
  <c r="G118"/>
  <c r="G119"/>
  <c r="G120"/>
  <c r="G121"/>
  <c r="G122"/>
  <c r="G123"/>
  <c r="G124"/>
  <c r="G125"/>
  <c r="G126"/>
  <c r="G127"/>
  <c r="G170" l="1"/>
  <c r="I170"/>
  <c r="E15" l="1"/>
  <c r="I27"/>
  <c r="H27"/>
  <c r="G27"/>
  <c r="H246" l="1"/>
  <c r="H247"/>
  <c r="H248"/>
  <c r="H249"/>
  <c r="H250"/>
  <c r="G246"/>
  <c r="G247"/>
  <c r="G248"/>
  <c r="D131"/>
  <c r="I132"/>
  <c r="I133"/>
  <c r="H132"/>
  <c r="H133"/>
  <c r="G132"/>
  <c r="G133"/>
  <c r="F131"/>
  <c r="E131"/>
  <c r="F896"/>
  <c r="D682"/>
  <c r="F682"/>
  <c r="E682"/>
  <c r="I615"/>
  <c r="H615"/>
  <c r="G615"/>
  <c r="D614"/>
  <c r="F614"/>
  <c r="E614"/>
  <c r="F612"/>
  <c r="E612"/>
  <c r="D612"/>
  <c r="E556"/>
  <c r="F556"/>
  <c r="D556"/>
  <c r="I559"/>
  <c r="G559"/>
  <c r="I239"/>
  <c r="H239"/>
  <c r="G239"/>
  <c r="D238"/>
  <c r="F238"/>
  <c r="E238"/>
  <c r="F215"/>
  <c r="E215"/>
  <c r="D215"/>
  <c r="E236"/>
  <c r="D236"/>
  <c r="F236"/>
  <c r="F218"/>
  <c r="E218"/>
  <c r="D218"/>
  <c r="I224"/>
  <c r="H224"/>
  <c r="G221"/>
  <c r="G222"/>
  <c r="G223"/>
  <c r="G224"/>
  <c r="G17"/>
  <c r="G18"/>
  <c r="G19"/>
  <c r="G20"/>
  <c r="G21"/>
  <c r="G22"/>
  <c r="G23"/>
  <c r="G24"/>
  <c r="G25"/>
  <c r="G26"/>
  <c r="I289"/>
  <c r="H289"/>
  <c r="G289"/>
  <c r="G35"/>
  <c r="G36"/>
  <c r="G38"/>
  <c r="E896"/>
  <c r="E894" s="1"/>
  <c r="D896"/>
  <c r="D894" s="1"/>
  <c r="I885"/>
  <c r="I886"/>
  <c r="I887"/>
  <c r="H885"/>
  <c r="H886"/>
  <c r="H887"/>
  <c r="G885"/>
  <c r="G886"/>
  <c r="G887"/>
  <c r="F856"/>
  <c r="E856"/>
  <c r="G238" l="1"/>
  <c r="H238"/>
  <c r="I238"/>
  <c r="I746"/>
  <c r="H746"/>
  <c r="G746"/>
  <c r="F745"/>
  <c r="E745"/>
  <c r="D745"/>
  <c r="H682"/>
  <c r="G686"/>
  <c r="I628"/>
  <c r="I629"/>
  <c r="I630"/>
  <c r="H628"/>
  <c r="H629"/>
  <c r="H630"/>
  <c r="G628"/>
  <c r="G629"/>
  <c r="G630"/>
  <c r="F627"/>
  <c r="E627"/>
  <c r="D627"/>
  <c r="I613"/>
  <c r="H613"/>
  <c r="G613"/>
  <c r="I612"/>
  <c r="I610"/>
  <c r="I611"/>
  <c r="H610"/>
  <c r="H611"/>
  <c r="G610"/>
  <c r="G611"/>
  <c r="F609"/>
  <c r="E609"/>
  <c r="D609"/>
  <c r="I574"/>
  <c r="H574"/>
  <c r="G574"/>
  <c r="F573"/>
  <c r="E573"/>
  <c r="D573"/>
  <c r="I557"/>
  <c r="H557"/>
  <c r="G557"/>
  <c r="D549"/>
  <c r="E549"/>
  <c r="F549"/>
  <c r="I503"/>
  <c r="I504"/>
  <c r="I505"/>
  <c r="H503"/>
  <c r="H504"/>
  <c r="H505"/>
  <c r="G503"/>
  <c r="G504"/>
  <c r="G505"/>
  <c r="I413"/>
  <c r="I414"/>
  <c r="H413"/>
  <c r="H414"/>
  <c r="G412"/>
  <c r="G413"/>
  <c r="G414"/>
  <c r="I291"/>
  <c r="I292"/>
  <c r="H291"/>
  <c r="H292"/>
  <c r="G291"/>
  <c r="G292"/>
  <c r="F290"/>
  <c r="E290"/>
  <c r="D290"/>
  <c r="F243"/>
  <c r="D243"/>
  <c r="I236"/>
  <c r="I237"/>
  <c r="H236"/>
  <c r="H237"/>
  <c r="G236"/>
  <c r="F141"/>
  <c r="G131"/>
  <c r="G146"/>
  <c r="G147"/>
  <c r="G148"/>
  <c r="I73"/>
  <c r="H73"/>
  <c r="G73"/>
  <c r="I111"/>
  <c r="I112"/>
  <c r="I113"/>
  <c r="H111"/>
  <c r="H112"/>
  <c r="H113"/>
  <c r="G111"/>
  <c r="G112"/>
  <c r="G113"/>
  <c r="D39"/>
  <c r="I75"/>
  <c r="I76"/>
  <c r="I77"/>
  <c r="I78"/>
  <c r="I79"/>
  <c r="I80"/>
  <c r="I81"/>
  <c r="I82"/>
  <c r="I83"/>
  <c r="H75"/>
  <c r="H76"/>
  <c r="H77"/>
  <c r="H78"/>
  <c r="H79"/>
  <c r="H80"/>
  <c r="H81"/>
  <c r="H82"/>
  <c r="H83"/>
  <c r="H84"/>
  <c r="G75"/>
  <c r="G76"/>
  <c r="G77"/>
  <c r="G78"/>
  <c r="G79"/>
  <c r="G80"/>
  <c r="G81"/>
  <c r="G82"/>
  <c r="G83"/>
  <c r="G84"/>
  <c r="I36"/>
  <c r="I38"/>
  <c r="H36"/>
  <c r="H38"/>
  <c r="I25"/>
  <c r="I26"/>
  <c r="H25"/>
  <c r="H26"/>
  <c r="G682" l="1"/>
  <c r="I682"/>
  <c r="I609"/>
  <c r="G609"/>
  <c r="G612"/>
  <c r="H612"/>
  <c r="H609"/>
  <c r="G556"/>
  <c r="I573"/>
  <c r="H573"/>
  <c r="G573"/>
  <c r="I556"/>
  <c r="G549"/>
  <c r="H549"/>
  <c r="H556"/>
  <c r="I549"/>
  <c r="G290"/>
  <c r="H290"/>
  <c r="I290"/>
  <c r="I898"/>
  <c r="I899"/>
  <c r="H898"/>
  <c r="H899"/>
  <c r="G898"/>
  <c r="G899"/>
  <c r="I897"/>
  <c r="H897"/>
  <c r="G897"/>
  <c r="F894"/>
  <c r="I550"/>
  <c r="H550"/>
  <c r="G550"/>
  <c r="G896" l="1"/>
  <c r="H896"/>
  <c r="G894"/>
  <c r="H894"/>
  <c r="I896"/>
  <c r="I894"/>
  <c r="I469"/>
  <c r="I470"/>
  <c r="I471"/>
  <c r="I472"/>
  <c r="H469"/>
  <c r="H470"/>
  <c r="H471"/>
  <c r="H472"/>
  <c r="G468"/>
  <c r="G469"/>
  <c r="G470"/>
  <c r="G471"/>
  <c r="G472"/>
  <c r="I217"/>
  <c r="G217"/>
  <c r="I215"/>
  <c r="H215"/>
  <c r="G215"/>
  <c r="G219"/>
  <c r="G66"/>
  <c r="G65"/>
  <c r="F149" l="1"/>
  <c r="E149"/>
  <c r="D149"/>
  <c r="G142"/>
  <c r="I168"/>
  <c r="I169"/>
  <c r="H168"/>
  <c r="H169"/>
  <c r="G168"/>
  <c r="G169"/>
  <c r="H151"/>
  <c r="H152"/>
  <c r="H153"/>
  <c r="H154"/>
  <c r="H155"/>
  <c r="H156"/>
  <c r="H157"/>
  <c r="H158"/>
  <c r="H150"/>
  <c r="G151"/>
  <c r="G152"/>
  <c r="G153"/>
  <c r="G154"/>
  <c r="G155"/>
  <c r="G156"/>
  <c r="G157"/>
  <c r="G158"/>
  <c r="G150"/>
  <c r="H142"/>
  <c r="G245"/>
  <c r="H245"/>
  <c r="I245"/>
  <c r="E410"/>
  <c r="F410"/>
  <c r="D410"/>
  <c r="I412"/>
  <c r="H412"/>
  <c r="I411"/>
  <c r="H411"/>
  <c r="G411"/>
  <c r="I304"/>
  <c r="I305"/>
  <c r="I306"/>
  <c r="I307"/>
  <c r="I308"/>
  <c r="I309"/>
  <c r="I310"/>
  <c r="I311"/>
  <c r="I312"/>
  <c r="I313"/>
  <c r="I314"/>
  <c r="I330"/>
  <c r="I331"/>
  <c r="I332"/>
  <c r="I333"/>
  <c r="I334"/>
  <c r="I335"/>
  <c r="I336"/>
  <c r="I337"/>
  <c r="I338"/>
  <c r="I340"/>
  <c r="H304"/>
  <c r="H305"/>
  <c r="H306"/>
  <c r="H307"/>
  <c r="H308"/>
  <c r="H309"/>
  <c r="H310"/>
  <c r="H311"/>
  <c r="H312"/>
  <c r="H313"/>
  <c r="H314"/>
  <c r="H330"/>
  <c r="H331"/>
  <c r="H332"/>
  <c r="H333"/>
  <c r="H334"/>
  <c r="H335"/>
  <c r="H336"/>
  <c r="H337"/>
  <c r="H338"/>
  <c r="H340"/>
  <c r="G304"/>
  <c r="G305"/>
  <c r="G306"/>
  <c r="G307"/>
  <c r="G308"/>
  <c r="G309"/>
  <c r="G310"/>
  <c r="G311"/>
  <c r="G312"/>
  <c r="G313"/>
  <c r="G314"/>
  <c r="G330"/>
  <c r="G331"/>
  <c r="G332"/>
  <c r="G333"/>
  <c r="G334"/>
  <c r="G335"/>
  <c r="G336"/>
  <c r="G337"/>
  <c r="G338"/>
  <c r="G340"/>
  <c r="I222"/>
  <c r="I223"/>
  <c r="H222"/>
  <c r="H223"/>
  <c r="E184"/>
  <c r="E182" s="1"/>
  <c r="F182"/>
  <c r="D184"/>
  <c r="D182" s="1"/>
  <c r="G857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40"/>
  <c r="H841"/>
  <c r="H842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F749"/>
  <c r="E749"/>
  <c r="E724"/>
  <c r="E722" s="1"/>
  <c r="F724"/>
  <c r="D724"/>
  <c r="I729"/>
  <c r="H729"/>
  <c r="G729"/>
  <c r="E703"/>
  <c r="F703"/>
  <c r="D703"/>
  <c r="I705"/>
  <c r="I706"/>
  <c r="I707"/>
  <c r="I718"/>
  <c r="H705"/>
  <c r="H706"/>
  <c r="H707"/>
  <c r="H718"/>
  <c r="H719"/>
  <c r="G705"/>
  <c r="G706"/>
  <c r="G707"/>
  <c r="G718"/>
  <c r="G719"/>
  <c r="F665"/>
  <c r="E665"/>
  <c r="D665"/>
  <c r="E657"/>
  <c r="F657"/>
  <c r="D657"/>
  <c r="D607" s="1"/>
  <c r="I658"/>
  <c r="I663"/>
  <c r="I664"/>
  <c r="H658"/>
  <c r="H663"/>
  <c r="H664"/>
  <c r="G658"/>
  <c r="G662"/>
  <c r="G663"/>
  <c r="G664"/>
  <c r="E575"/>
  <c r="E561" s="1"/>
  <c r="F575"/>
  <c r="F561" s="1"/>
  <c r="D575"/>
  <c r="D561" s="1"/>
  <c r="I576"/>
  <c r="H576"/>
  <c r="F722" l="1"/>
  <c r="G182"/>
  <c r="F607"/>
  <c r="F11" s="1"/>
  <c r="E607"/>
  <c r="G684"/>
  <c r="H182"/>
  <c r="G575"/>
  <c r="G218"/>
  <c r="G149"/>
  <c r="H149"/>
  <c r="H410"/>
  <c r="G410"/>
  <c r="G576"/>
  <c r="E515"/>
  <c r="E513" s="1"/>
  <c r="F515"/>
  <c r="F513" s="1"/>
  <c r="D515"/>
  <c r="D513" s="1"/>
  <c r="E497"/>
  <c r="F497"/>
  <c r="D497"/>
  <c r="F473"/>
  <c r="E473"/>
  <c r="D473"/>
  <c r="I480"/>
  <c r="I481"/>
  <c r="H480"/>
  <c r="H481"/>
  <c r="G480"/>
  <c r="G481"/>
  <c r="I475"/>
  <c r="H475"/>
  <c r="G475"/>
  <c r="G607" l="1"/>
  <c r="F433"/>
  <c r="F431" s="1"/>
  <c r="E433"/>
  <c r="E431" s="1"/>
  <c r="D433"/>
  <c r="D431" s="1"/>
  <c r="G457"/>
  <c r="H457"/>
  <c r="I457"/>
  <c r="I444"/>
  <c r="I445"/>
  <c r="H444"/>
  <c r="H445"/>
  <c r="G444"/>
  <c r="G445"/>
  <c r="I439"/>
  <c r="I440"/>
  <c r="I441"/>
  <c r="I442"/>
  <c r="I443"/>
  <c r="H439"/>
  <c r="H440"/>
  <c r="H441"/>
  <c r="H442"/>
  <c r="H443"/>
  <c r="G439"/>
  <c r="G440"/>
  <c r="G441"/>
  <c r="G442"/>
  <c r="G443"/>
  <c r="I438"/>
  <c r="H438"/>
  <c r="G438"/>
  <c r="E243"/>
  <c r="I246"/>
  <c r="I247"/>
  <c r="D141" l="1"/>
  <c r="I151"/>
  <c r="I152"/>
  <c r="E141"/>
  <c r="I146"/>
  <c r="I147"/>
  <c r="I148"/>
  <c r="H146"/>
  <c r="H147"/>
  <c r="H148"/>
  <c r="G129" l="1"/>
  <c r="H129"/>
  <c r="I129"/>
  <c r="E67"/>
  <c r="H109"/>
  <c r="G110"/>
  <c r="G107"/>
  <c r="G108"/>
  <c r="G109"/>
  <c r="H107"/>
  <c r="H108"/>
  <c r="H110"/>
  <c r="I106"/>
  <c r="I107"/>
  <c r="I108"/>
  <c r="I109"/>
  <c r="I110"/>
  <c r="H106"/>
  <c r="G106"/>
  <c r="G105"/>
  <c r="H105"/>
  <c r="I105"/>
  <c r="G104"/>
  <c r="H104"/>
  <c r="I104"/>
  <c r="G103"/>
  <c r="H103"/>
  <c r="I103"/>
  <c r="I102"/>
  <c r="H102"/>
  <c r="G102"/>
  <c r="F67"/>
  <c r="D67"/>
  <c r="G97"/>
  <c r="H97"/>
  <c r="I97"/>
  <c r="G96"/>
  <c r="H96"/>
  <c r="I96"/>
  <c r="G95"/>
  <c r="H95"/>
  <c r="I95"/>
  <c r="G94"/>
  <c r="H94"/>
  <c r="I94"/>
  <c r="G93"/>
  <c r="H93"/>
  <c r="I93"/>
  <c r="G92"/>
  <c r="H92"/>
  <c r="G90"/>
  <c r="H90"/>
  <c r="G89"/>
  <c r="H89"/>
  <c r="I89"/>
  <c r="G88"/>
  <c r="H88"/>
  <c r="I88"/>
  <c r="I85" l="1"/>
  <c r="I86"/>
  <c r="I87"/>
  <c r="H85"/>
  <c r="H86"/>
  <c r="H87"/>
  <c r="G85"/>
  <c r="G86"/>
  <c r="G87"/>
  <c r="I68"/>
  <c r="H68"/>
  <c r="G68"/>
  <c r="I44"/>
  <c r="I45"/>
  <c r="H44"/>
  <c r="H45"/>
  <c r="G44"/>
  <c r="G45"/>
  <c r="F15"/>
  <c r="D15"/>
  <c r="I16"/>
  <c r="H16"/>
  <c r="G16"/>
  <c r="I19"/>
  <c r="I18"/>
  <c r="H19"/>
  <c r="H18"/>
  <c r="H17"/>
  <c r="I17"/>
  <c r="E788"/>
  <c r="H436"/>
  <c r="H437"/>
  <c r="H435"/>
  <c r="G434"/>
  <c r="G435"/>
  <c r="G436"/>
  <c r="G437"/>
  <c r="I435"/>
  <c r="I436"/>
  <c r="I249"/>
  <c r="I248"/>
  <c r="I771"/>
  <c r="I766"/>
  <c r="I758"/>
  <c r="I751"/>
  <c r="I750"/>
  <c r="H771"/>
  <c r="H758"/>
  <c r="H751"/>
  <c r="H750"/>
  <c r="I725"/>
  <c r="D749"/>
  <c r="D722" s="1"/>
  <c r="G730"/>
  <c r="G15" l="1"/>
  <c r="H15"/>
  <c r="G678"/>
  <c r="H678"/>
  <c r="I678"/>
  <c r="G668"/>
  <c r="H668"/>
  <c r="I668"/>
  <c r="I410" l="1"/>
  <c r="H857"/>
  <c r="I857"/>
  <c r="D864"/>
  <c r="E864"/>
  <c r="F864"/>
  <c r="G865"/>
  <c r="H865"/>
  <c r="I865"/>
  <c r="D788"/>
  <c r="G855"/>
  <c r="H855"/>
  <c r="I855"/>
  <c r="G854"/>
  <c r="H854"/>
  <c r="I854"/>
  <c r="G853"/>
  <c r="H853"/>
  <c r="I853"/>
  <c r="G850"/>
  <c r="H850"/>
  <c r="I850"/>
  <c r="I719"/>
  <c r="G496"/>
  <c r="H496"/>
  <c r="I496"/>
  <c r="G479"/>
  <c r="H479"/>
  <c r="I479"/>
  <c r="G478"/>
  <c r="H478"/>
  <c r="I478"/>
  <c r="G477"/>
  <c r="H477"/>
  <c r="I477"/>
  <c r="G458"/>
  <c r="H458"/>
  <c r="I458"/>
  <c r="G456"/>
  <c r="H456"/>
  <c r="I456"/>
  <c r="G455"/>
  <c r="H455"/>
  <c r="I455"/>
  <c r="G454"/>
  <c r="H454"/>
  <c r="I454"/>
  <c r="G453"/>
  <c r="H453"/>
  <c r="I453"/>
  <c r="G452"/>
  <c r="H452"/>
  <c r="I452"/>
  <c r="G451"/>
  <c r="H451"/>
  <c r="I451"/>
  <c r="G450"/>
  <c r="H450"/>
  <c r="I450"/>
  <c r="G449"/>
  <c r="H449"/>
  <c r="I449"/>
  <c r="G448"/>
  <c r="H448"/>
  <c r="I448"/>
  <c r="G447"/>
  <c r="H447"/>
  <c r="I447"/>
  <c r="G446"/>
  <c r="H446"/>
  <c r="I446"/>
  <c r="G279"/>
  <c r="H279"/>
  <c r="I279"/>
  <c r="D276"/>
  <c r="D241" s="1"/>
  <c r="G244"/>
  <c r="I244"/>
  <c r="H244"/>
  <c r="I864" l="1"/>
  <c r="H864"/>
  <c r="G864"/>
  <c r="I92" l="1"/>
  <c r="G91"/>
  <c r="H91"/>
  <c r="I91"/>
  <c r="H21" l="1"/>
  <c r="F888"/>
  <c r="E888"/>
  <c r="D888"/>
  <c r="I890"/>
  <c r="F788"/>
  <c r="F701"/>
  <c r="E701"/>
  <c r="D701"/>
  <c r="H497"/>
  <c r="G502"/>
  <c r="H502"/>
  <c r="I502"/>
  <c r="G501"/>
  <c r="H501"/>
  <c r="I501"/>
  <c r="G500"/>
  <c r="H500"/>
  <c r="I500"/>
  <c r="G499"/>
  <c r="H499"/>
  <c r="I499"/>
  <c r="I498"/>
  <c r="H498"/>
  <c r="G498"/>
  <c r="G474"/>
  <c r="H474"/>
  <c r="I474"/>
  <c r="G476"/>
  <c r="H476"/>
  <c r="I476"/>
  <c r="G30"/>
  <c r="H30"/>
  <c r="I30"/>
  <c r="G29"/>
  <c r="H29"/>
  <c r="I29"/>
  <c r="G28"/>
  <c r="H28"/>
  <c r="I28"/>
  <c r="G31"/>
  <c r="H31"/>
  <c r="I31"/>
  <c r="H22"/>
  <c r="I22"/>
  <c r="H23"/>
  <c r="I23"/>
  <c r="H24"/>
  <c r="I24"/>
  <c r="H890"/>
  <c r="G890"/>
  <c r="D856"/>
  <c r="G823"/>
  <c r="I823"/>
  <c r="G824"/>
  <c r="I824"/>
  <c r="G840"/>
  <c r="I840"/>
  <c r="G841"/>
  <c r="I841"/>
  <c r="G842"/>
  <c r="I842"/>
  <c r="G843"/>
  <c r="H843"/>
  <c r="I843"/>
  <c r="G844"/>
  <c r="H844"/>
  <c r="I844"/>
  <c r="G845"/>
  <c r="H845"/>
  <c r="I845"/>
  <c r="G846"/>
  <c r="H846"/>
  <c r="I846"/>
  <c r="G847"/>
  <c r="H847"/>
  <c r="I847"/>
  <c r="G848"/>
  <c r="H848"/>
  <c r="I848"/>
  <c r="G849"/>
  <c r="H849"/>
  <c r="I849"/>
  <c r="G728"/>
  <c r="H728"/>
  <c r="I728"/>
  <c r="H730"/>
  <c r="I730"/>
  <c r="H686"/>
  <c r="I686"/>
  <c r="G667"/>
  <c r="H667"/>
  <c r="I667"/>
  <c r="G520"/>
  <c r="H520"/>
  <c r="I520"/>
  <c r="G521"/>
  <c r="H521"/>
  <c r="I521"/>
  <c r="G522"/>
  <c r="H522"/>
  <c r="I522"/>
  <c r="G495"/>
  <c r="H495"/>
  <c r="I495"/>
  <c r="D398"/>
  <c r="G400"/>
  <c r="H400"/>
  <c r="I400"/>
  <c r="G344"/>
  <c r="G350"/>
  <c r="H350"/>
  <c r="I350"/>
  <c r="G351"/>
  <c r="H351"/>
  <c r="I351"/>
  <c r="G352"/>
  <c r="H352"/>
  <c r="I352"/>
  <c r="G353"/>
  <c r="H353"/>
  <c r="I353"/>
  <c r="G354"/>
  <c r="H354"/>
  <c r="I354"/>
  <c r="G355"/>
  <c r="H355"/>
  <c r="I355"/>
  <c r="G356"/>
  <c r="H356"/>
  <c r="I356"/>
  <c r="G357"/>
  <c r="H357"/>
  <c r="I357"/>
  <c r="G358"/>
  <c r="H358"/>
  <c r="I358"/>
  <c r="G359"/>
  <c r="H359"/>
  <c r="I359"/>
  <c r="G360"/>
  <c r="H360"/>
  <c r="I360"/>
  <c r="G361"/>
  <c r="H361"/>
  <c r="I361"/>
  <c r="G362"/>
  <c r="H362"/>
  <c r="I362"/>
  <c r="G363"/>
  <c r="H363"/>
  <c r="I363"/>
  <c r="G364"/>
  <c r="H364"/>
  <c r="I364"/>
  <c r="G365"/>
  <c r="H365"/>
  <c r="I365"/>
  <c r="G366"/>
  <c r="H366"/>
  <c r="I366"/>
  <c r="G367"/>
  <c r="H367"/>
  <c r="I367"/>
  <c r="G368"/>
  <c r="H368"/>
  <c r="I368"/>
  <c r="G369"/>
  <c r="H369"/>
  <c r="I369"/>
  <c r="G397"/>
  <c r="H397"/>
  <c r="I397"/>
  <c r="G250"/>
  <c r="I250"/>
  <c r="G251"/>
  <c r="H251"/>
  <c r="I251"/>
  <c r="G252"/>
  <c r="H252"/>
  <c r="I252"/>
  <c r="G253"/>
  <c r="H253"/>
  <c r="I253"/>
  <c r="H267"/>
  <c r="I267"/>
  <c r="G275"/>
  <c r="G194"/>
  <c r="H194"/>
  <c r="I194"/>
  <c r="G195"/>
  <c r="H195"/>
  <c r="I195"/>
  <c r="I153"/>
  <c r="I154"/>
  <c r="I155"/>
  <c r="I156"/>
  <c r="I157"/>
  <c r="I158"/>
  <c r="I150"/>
  <c r="I90"/>
  <c r="G98"/>
  <c r="H98"/>
  <c r="I98"/>
  <c r="D34"/>
  <c r="E34"/>
  <c r="F34"/>
  <c r="I889"/>
  <c r="H889"/>
  <c r="G889"/>
  <c r="I884"/>
  <c r="H884"/>
  <c r="G884"/>
  <c r="I883"/>
  <c r="H883"/>
  <c r="G883"/>
  <c r="I882"/>
  <c r="H882"/>
  <c r="G882"/>
  <c r="I881"/>
  <c r="H881"/>
  <c r="G881"/>
  <c r="I880"/>
  <c r="H880"/>
  <c r="G880"/>
  <c r="I879"/>
  <c r="H879"/>
  <c r="G879"/>
  <c r="I878"/>
  <c r="H878"/>
  <c r="G878"/>
  <c r="I877"/>
  <c r="H877"/>
  <c r="G877"/>
  <c r="I876"/>
  <c r="H876"/>
  <c r="G876"/>
  <c r="I875"/>
  <c r="H875"/>
  <c r="G875"/>
  <c r="I874"/>
  <c r="H874"/>
  <c r="G874"/>
  <c r="I873"/>
  <c r="H873"/>
  <c r="G873"/>
  <c r="I872"/>
  <c r="H872"/>
  <c r="G872"/>
  <c r="I871"/>
  <c r="H871"/>
  <c r="G871"/>
  <c r="I870"/>
  <c r="H870"/>
  <c r="G870"/>
  <c r="I869"/>
  <c r="H869"/>
  <c r="G869"/>
  <c r="I868"/>
  <c r="H868"/>
  <c r="G868"/>
  <c r="I867"/>
  <c r="H867"/>
  <c r="G867"/>
  <c r="I866"/>
  <c r="H866"/>
  <c r="G866"/>
  <c r="I796"/>
  <c r="H796"/>
  <c r="G796"/>
  <c r="I795"/>
  <c r="H795"/>
  <c r="G795"/>
  <c r="I794"/>
  <c r="H794"/>
  <c r="G794"/>
  <c r="I793"/>
  <c r="H793"/>
  <c r="G793"/>
  <c r="I792"/>
  <c r="H792"/>
  <c r="G792"/>
  <c r="I791"/>
  <c r="H791"/>
  <c r="G791"/>
  <c r="I790"/>
  <c r="H790"/>
  <c r="G790"/>
  <c r="I789"/>
  <c r="H789"/>
  <c r="G789"/>
  <c r="I748"/>
  <c r="H748"/>
  <c r="G748"/>
  <c r="I747"/>
  <c r="H747"/>
  <c r="G747"/>
  <c r="I727"/>
  <c r="H727"/>
  <c r="G727"/>
  <c r="I726"/>
  <c r="H726"/>
  <c r="G726"/>
  <c r="I704"/>
  <c r="H704"/>
  <c r="G704"/>
  <c r="I685"/>
  <c r="H685"/>
  <c r="G685"/>
  <c r="I666"/>
  <c r="H666"/>
  <c r="G666"/>
  <c r="I519"/>
  <c r="H519"/>
  <c r="G519"/>
  <c r="I518"/>
  <c r="H518"/>
  <c r="G518"/>
  <c r="I517"/>
  <c r="H517"/>
  <c r="G517"/>
  <c r="I516"/>
  <c r="H516"/>
  <c r="G516"/>
  <c r="I437"/>
  <c r="I434"/>
  <c r="H434"/>
  <c r="I399"/>
  <c r="H399"/>
  <c r="I349"/>
  <c r="H349"/>
  <c r="G349"/>
  <c r="I348"/>
  <c r="H348"/>
  <c r="G348"/>
  <c r="I347"/>
  <c r="H347"/>
  <c r="G347"/>
  <c r="I346"/>
  <c r="H346"/>
  <c r="G346"/>
  <c r="I345"/>
  <c r="H345"/>
  <c r="G345"/>
  <c r="I344"/>
  <c r="H344"/>
  <c r="I343"/>
  <c r="H343"/>
  <c r="G343"/>
  <c r="I342"/>
  <c r="H342"/>
  <c r="G342"/>
  <c r="I303"/>
  <c r="H303"/>
  <c r="G303"/>
  <c r="I302"/>
  <c r="H302"/>
  <c r="G302"/>
  <c r="I301"/>
  <c r="H301"/>
  <c r="G301"/>
  <c r="I300"/>
  <c r="H300"/>
  <c r="G300"/>
  <c r="I299"/>
  <c r="H299"/>
  <c r="G299"/>
  <c r="I298"/>
  <c r="H298"/>
  <c r="G298"/>
  <c r="I297"/>
  <c r="H297"/>
  <c r="G297"/>
  <c r="I288"/>
  <c r="H288"/>
  <c r="G288"/>
  <c r="I283"/>
  <c r="H283"/>
  <c r="I282"/>
  <c r="H282"/>
  <c r="G282"/>
  <c r="I281"/>
  <c r="H281"/>
  <c r="G281"/>
  <c r="I280"/>
  <c r="H280"/>
  <c r="G280"/>
  <c r="I278"/>
  <c r="H278"/>
  <c r="G278"/>
  <c r="I277"/>
  <c r="H277"/>
  <c r="G277"/>
  <c r="I221"/>
  <c r="H221"/>
  <c r="I220"/>
  <c r="H220"/>
  <c r="G220"/>
  <c r="I219"/>
  <c r="H219"/>
  <c r="I193"/>
  <c r="H193"/>
  <c r="G193"/>
  <c r="I192"/>
  <c r="H192"/>
  <c r="G192"/>
  <c r="I191"/>
  <c r="H191"/>
  <c r="G191"/>
  <c r="I190"/>
  <c r="H190"/>
  <c r="G190"/>
  <c r="I189"/>
  <c r="H189"/>
  <c r="G189"/>
  <c r="I188"/>
  <c r="H188"/>
  <c r="G188"/>
  <c r="I187"/>
  <c r="H187"/>
  <c r="G187"/>
  <c r="I186"/>
  <c r="H186"/>
  <c r="G186"/>
  <c r="I185"/>
  <c r="H185"/>
  <c r="G185"/>
  <c r="I142"/>
  <c r="I101"/>
  <c r="H101"/>
  <c r="G101"/>
  <c r="I74"/>
  <c r="H74"/>
  <c r="G74"/>
  <c r="I72"/>
  <c r="H72"/>
  <c r="G72"/>
  <c r="I71"/>
  <c r="H71"/>
  <c r="G71"/>
  <c r="I70"/>
  <c r="H70"/>
  <c r="G70"/>
  <c r="I69"/>
  <c r="H69"/>
  <c r="G69"/>
  <c r="I47"/>
  <c r="H47"/>
  <c r="G47"/>
  <c r="I46"/>
  <c r="H46"/>
  <c r="G46"/>
  <c r="I43"/>
  <c r="H43"/>
  <c r="G43"/>
  <c r="I42"/>
  <c r="H42"/>
  <c r="G42"/>
  <c r="I41"/>
  <c r="H41"/>
  <c r="G41"/>
  <c r="I40"/>
  <c r="H40"/>
  <c r="G40"/>
  <c r="I35"/>
  <c r="H35"/>
  <c r="I21"/>
  <c r="I20"/>
  <c r="H20"/>
  <c r="F398"/>
  <c r="F341"/>
  <c r="F296"/>
  <c r="F276"/>
  <c r="F241" s="1"/>
  <c r="F100"/>
  <c r="F39"/>
  <c r="G561" l="1"/>
  <c r="H561"/>
  <c r="F294"/>
  <c r="G703"/>
  <c r="G749"/>
  <c r="G665"/>
  <c r="H888"/>
  <c r="F13"/>
  <c r="I888"/>
  <c r="H218"/>
  <c r="G888"/>
  <c r="G497"/>
  <c r="I497"/>
  <c r="H473"/>
  <c r="G473"/>
  <c r="I473"/>
  <c r="G627"/>
  <c r="I39"/>
  <c r="I575"/>
  <c r="I701"/>
  <c r="I627"/>
  <c r="H684"/>
  <c r="H665"/>
  <c r="I665"/>
  <c r="I684"/>
  <c r="I34"/>
  <c r="H575"/>
  <c r="H749"/>
  <c r="I749"/>
  <c r="H627"/>
  <c r="H657"/>
  <c r="H745"/>
  <c r="H856"/>
  <c r="G515"/>
  <c r="G614"/>
  <c r="G724"/>
  <c r="G788"/>
  <c r="H614"/>
  <c r="H788"/>
  <c r="I657"/>
  <c r="I745"/>
  <c r="I856"/>
  <c r="G657"/>
  <c r="G745"/>
  <c r="G856"/>
  <c r="I515"/>
  <c r="I614"/>
  <c r="I724"/>
  <c r="H515"/>
  <c r="H703"/>
  <c r="H724"/>
  <c r="H722" s="1"/>
  <c r="I703"/>
  <c r="I788"/>
  <c r="E398"/>
  <c r="H398"/>
  <c r="E341"/>
  <c r="G341" s="1"/>
  <c r="D341"/>
  <c r="H341" s="1"/>
  <c r="E296"/>
  <c r="G296" s="1"/>
  <c r="D296"/>
  <c r="E276"/>
  <c r="H276"/>
  <c r="G141"/>
  <c r="H141"/>
  <c r="G276" l="1"/>
  <c r="E241"/>
  <c r="E294"/>
  <c r="G294" s="1"/>
  <c r="I722"/>
  <c r="I786"/>
  <c r="I561"/>
  <c r="D294"/>
  <c r="G398"/>
  <c r="G701"/>
  <c r="I433"/>
  <c r="I513"/>
  <c r="H701"/>
  <c r="G786"/>
  <c r="G784" s="1"/>
  <c r="G783" s="1"/>
  <c r="G782" s="1"/>
  <c r="G781" s="1"/>
  <c r="G780" s="1"/>
  <c r="G779" s="1"/>
  <c r="G778" s="1"/>
  <c r="G777" s="1"/>
  <c r="G776" s="1"/>
  <c r="G775" s="1"/>
  <c r="G774" s="1"/>
  <c r="G773" s="1"/>
  <c r="G772" s="1"/>
  <c r="I184"/>
  <c r="I182"/>
  <c r="I243"/>
  <c r="H241"/>
  <c r="G722"/>
  <c r="H786"/>
  <c r="I607"/>
  <c r="G184"/>
  <c r="G243"/>
  <c r="G433"/>
  <c r="G431"/>
  <c r="H607"/>
  <c r="I276"/>
  <c r="I149"/>
  <c r="G513"/>
  <c r="I398"/>
  <c r="H513"/>
  <c r="H131"/>
  <c r="I131"/>
  <c r="H184"/>
  <c r="H243"/>
  <c r="H296"/>
  <c r="H433"/>
  <c r="I296"/>
  <c r="I341"/>
  <c r="I218"/>
  <c r="I141"/>
  <c r="E100"/>
  <c r="D100"/>
  <c r="D13" s="1"/>
  <c r="G67"/>
  <c r="E39"/>
  <c r="G34"/>
  <c r="G241" l="1"/>
  <c r="H431"/>
  <c r="G39"/>
  <c r="E13"/>
  <c r="G100"/>
  <c r="I431"/>
  <c r="H294"/>
  <c r="I294"/>
  <c r="I241"/>
  <c r="H100"/>
  <c r="I100"/>
  <c r="H67"/>
  <c r="I67"/>
  <c r="H39"/>
  <c r="H34"/>
  <c r="I15"/>
  <c r="G13" l="1"/>
  <c r="G11"/>
  <c r="I13"/>
  <c r="H13"/>
  <c r="H11" l="1"/>
  <c r="I11"/>
</calcChain>
</file>

<file path=xl/sharedStrings.xml><?xml version="1.0" encoding="utf-8"?>
<sst xmlns="http://schemas.openxmlformats.org/spreadsheetml/2006/main" count="2212" uniqueCount="1462">
  <si>
    <t>Создание информационных центров в библиотеках района</t>
  </si>
  <si>
    <t>Всего по программе:</t>
  </si>
  <si>
    <t>-</t>
  </si>
  <si>
    <t>Сводный отчет о реализации муниципальных программ Северо-Енисейского района</t>
  </si>
  <si>
    <t>Всего по всем муниципальным программам:</t>
  </si>
  <si>
    <t>в том числе по подпрограммам и мероприятиям:</t>
  </si>
  <si>
    <t>Подпрограмма 1 "Обеспечение жизнедеятельности образовательных учреждений"</t>
  </si>
  <si>
    <t>Подпрограмма 2. "Одаренные дети"</t>
  </si>
  <si>
    <t>Организация проведения и обеспечение участия одаренных детей разных возрастных категорий в мероприятиях различных уровней</t>
  </si>
  <si>
    <t>КВСР</t>
  </si>
  <si>
    <t>КЦСР</t>
  </si>
  <si>
    <t>Подпрограмма 3. "Сохранение и укрепление здоровья детей"</t>
  </si>
  <si>
    <t>444</t>
  </si>
  <si>
    <t>Подпрограмма 4. "Развитие дошкольного, общего и дополнительного образования"</t>
  </si>
  <si>
    <t>452</t>
  </si>
  <si>
    <t>Подпрограмма 5. "Обеспечение реализации муниципальной программы"</t>
  </si>
  <si>
    <t>Подпрограмма 1. "Модернизация, реконструкция, капитальный ремонт объектов коммунальной инфраструктуры и обновление материально-технической базы предприятий жилищно-коммунального хозяйства Северо-Енисейского района"</t>
  </si>
  <si>
    <t>441</t>
  </si>
  <si>
    <t>Подпрограмма 3. "Доступность коммунально-бытовых услуг для населения Северо-Енисейского района"</t>
  </si>
  <si>
    <t>Подпрограмма 1. "Обеспечение предупреждения возникновения и развития чрезвычайных ситуаций природного и техногенного характера"</t>
  </si>
  <si>
    <t>Подпрограмма 1.  "Сохранение культурного наследия"</t>
  </si>
  <si>
    <t>Комплектование библиотечного фонда</t>
  </si>
  <si>
    <t>Создание временных экспозиций и выставок</t>
  </si>
  <si>
    <t>Подпрограмма 2. "Поддержка искусства и народного творчества"</t>
  </si>
  <si>
    <t>Подпрограмма 1. "Развитие массовой физической культуры и спорта"</t>
  </si>
  <si>
    <t>Пропаганда здорового образа жизни среди населения Северо-Енисейского района</t>
  </si>
  <si>
    <t>Подпрограмма 2. "Развитие молодежной политики в районе"</t>
  </si>
  <si>
    <t>445</t>
  </si>
  <si>
    <t>Подпрограмма 1. "Дороги Северо-Енисейского района"</t>
  </si>
  <si>
    <t>Подпрограмма 3. "Развитие транспортного комплекса Северо-Енисейского района"</t>
  </si>
  <si>
    <t>Подпрограмма 2. "Повышение безопасности дорожного движения в Северо-Енисейском районе"</t>
  </si>
  <si>
    <t>Подпрограмма 1. "Создание условий для обеспечения населения района услугами торговли"</t>
  </si>
  <si>
    <t>Подпрограмма 4. "Развитие среднеэтажного и малоэтажного жилищного строительства в Северо-Енисейском районе"</t>
  </si>
  <si>
    <t>Подпрограмма 6. "Реализация мероприятий в области градостроительной деятельности на территории Северо-Енисейского района"</t>
  </si>
  <si>
    <t>Подпрограмма 7. "Обеспечение условий реализации муниципальной программы"</t>
  </si>
  <si>
    <t>Подпрограмма 1. "Открытость власти и информирование населения Северо-Енисейского района о деятельности и решениях органов местного самоуправления Северо-Енисейского района и информационно-разъяснительная работа по актуальным социально значимым вопросам"</t>
  </si>
  <si>
    <t>Подпрограмма 1. "Повышение эффективности управления муниципальным имуществом, содержание и техническое обслуживание муниципального имущества"</t>
  </si>
  <si>
    <t>Подпрограмма 2. "Реализация мероприятий в области земельных отношений и природопользования"</t>
  </si>
  <si>
    <t>Работы по благоустройству и озеленению</t>
  </si>
  <si>
    <t>Подпрограмма 1. "Благоустройство территории района"</t>
  </si>
  <si>
    <t>Наименование муниципальной программы, подпрограммы, мероприятия</t>
  </si>
  <si>
    <t>Выполнено</t>
  </si>
  <si>
    <t>Подпрограмма 5. "Капитальный ремонт муниципальных жилых помещений и общего имущества в многоквартирных домах, расположенных на территории Северо-Енисейского района"</t>
  </si>
  <si>
    <t>440</t>
  </si>
  <si>
    <t>Обеспечение возможности участия детей в круглогодичных интенсивных школах и интеллектуальных смотрах различных направленностей</t>
  </si>
  <si>
    <t>Расходы на служебные командировки</t>
  </si>
  <si>
    <t>Расходы, связанные со служебными командировками</t>
  </si>
  <si>
    <t>Расходы на исполнение судебных актов, предусматривающих обращения взыскания на средства бюджета Северо-Енисейского района по денежным обязательствам муниципальных учреждений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</si>
  <si>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"Реформирование и модернизация жилищно-коммунального хозяйства и повышение энергетической эффективности"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21.10.2013 №515-п «Об утверждении муниципальной программы «Об утверждении муниципальной программы «Реформирование и модернизация жилищно-коммунального хозяйства и повышение энергетической эффективности»)</t>
    </r>
  </si>
  <si>
    <r>
      <rPr>
        <b/>
        <sz val="14"/>
        <rFont val="Times New Roman"/>
        <family val="1"/>
        <charset val="204"/>
      </rPr>
      <t>Муниципальная программа</t>
    </r>
    <r>
      <rPr>
        <b/>
        <u/>
        <sz val="14"/>
        <rFont val="Times New Roman"/>
        <family val="1"/>
        <charset val="204"/>
      </rPr>
      <t xml:space="preserve"> "Развитие образования" </t>
    </r>
    <r>
      <rPr>
        <sz val="14"/>
        <rFont val="Times New Roman"/>
        <family val="1"/>
        <charset val="204"/>
      </rPr>
      <t xml:space="preserve"> (постановление администрации Северо-Енисейского района от 29.10.2013 №566-п «Об утверждении муниципальной программы «Развитие образования»)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</si>
  <si>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>"Защита населения и территории Северо-Енисейского района от чрезвычайных ситуаций природного и техногенного характера"</t>
    </r>
    <r>
      <rPr>
        <sz val="14"/>
        <rFont val="Times New Roman"/>
        <family val="1"/>
        <charset val="204"/>
      </rPr>
      <t xml:space="preserve"> (постановление администрации Северо-Енисейского района от 21.10.2013 №526-п «Об утверждении муниципальной программы «Защита населения и территории Северо-Енисейского района от чрезвычайных ситуаций природного и техногенного характера»)</t>
    </r>
  </si>
  <si>
    <t>Подключение стартовых пакетов спутниковой связи ИРИДИУМ с годовым обслуживанием</t>
  </si>
  <si>
    <t>Расходы на проведение текущего ремонта</t>
  </si>
  <si>
    <t>Изготовление и прокат видео и телевизионной информации для населения района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</si>
  <si>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физической культуры, спорта и молодежной политики"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№563-п «Об утверждении муниципальной программы «Развитие физической культуры, спорта и молодежной политики»)</t>
    </r>
    <r>
      <rPr>
        <b/>
        <sz val="14"/>
        <rFont val="Times New Roman"/>
        <family val="1"/>
        <charset val="204"/>
      </rPr>
      <t xml:space="preserve"> </t>
    </r>
  </si>
  <si>
    <r>
      <t xml:space="preserve">Муниципальная прорамма </t>
    </r>
    <r>
      <rPr>
        <b/>
        <u/>
        <sz val="14"/>
        <rFont val="Times New Roman"/>
        <family val="1"/>
        <charset val="204"/>
      </rPr>
      <t xml:space="preserve">"Развитие культуры"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29.10.2013 №564-п «Об утверждении муниципальной программы «Развитие культуры») </t>
    </r>
  </si>
  <si>
    <t>Проведение циклов мероприятий культурно-досугового характера</t>
  </si>
  <si>
    <t>Модернизация библиотек района</t>
  </si>
  <si>
    <t>Проведение районного фестиваля «Театральная весна»</t>
  </si>
  <si>
    <t>Проведение районного фестиваля «Хлебосольный край» к празднованию Дня металлурга в Северо-Енисейском районе</t>
  </si>
  <si>
    <t>Организация и проведение физкультурных и комплексных спортивных мероприятий среди лиц средних и старших групп населенных пунктов района</t>
  </si>
  <si>
    <t>Проведение физкультурно-спортивных мероприятий с маломобильной категорией населения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</si>
  <si>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"Создание условий для обеспечения доступным и комфортным жильем граждан Северо-Енисейского района" 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№567/1-п «Об утверждении муниципальной программы «Об утверждении муниципальной программы «Обеспечение доступным и комфортным жильем жителей района»)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</si>
  <si>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транспортной системы Северо-Енисейского района"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28.10.2013 №561-п «Об утверждении муниципальной программы «Развитие транспортной системы Северо-Енисейского района»)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</si>
  <si>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>"Развитие местного самоуправления"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ад-министрации Северо-Енисейского района от 21.10.2013 №514-п «Об утверждении муниципальной программы «Развитие местного самоуправления»)</t>
    </r>
  </si>
  <si>
    <t>Возмещение части затрат гражданам, ведущим подсобное хозяйство на территории Северо-Енисейского района</t>
  </si>
  <si>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"Управление муниципальными финансами"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№536-п "Об утверждении муниципальной программы Северо-Енисейского района «Управление муниципальными финансами")</t>
    </r>
  </si>
  <si>
    <t>Подпрограмма 2. "Обеспечение реализации муниципальной программы и прочие мероприятия"</t>
  </si>
  <si>
    <r>
      <t xml:space="preserve"> </t>
    </r>
    <r>
      <rPr>
        <b/>
        <sz val="14"/>
        <rFont val="Times New Roman"/>
        <family val="1"/>
        <charset val="204"/>
      </rP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"Содействие развитию гражданского общества"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28.10.2013 №560-п «Об утверждении муниципальной программы «Содействие развитию гражданского общества»)</t>
    </r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</si>
  <si>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"Управление муниципальным имуществом"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(постановление администрации Северо-Енисейского района от 29.10.2013 №567-п «Об утверждении муниципальной программы «Управление муниципальным имуществом»)</t>
    </r>
  </si>
  <si>
    <t>Оформление технической и кадастровой документации на объекты недвижимости муниципальной собственности (жилищный фонд, нежилые помещения, здания, строения, сооружения, объекты внешнего благоустройства, объекты инженерной инфраструктуры), бесхозяйные объекты и объекты, принимаемые в муниципальную собственность</t>
  </si>
  <si>
    <t>Определение рыночной стоимости объектов муниципальной собственности</t>
  </si>
  <si>
    <t>Средства бюджета для уплаты обязательных взносов на капитальный ремонт общего имущества многоквартирных домов в муниципальной собственности</t>
  </si>
  <si>
    <t>Проведение поверки индивидуальных (квартирных) приборов учета горячей и холодной воды, установленных в жилых помещениях, принадлежащих муниципальному образованию Северо-Енисейский район на праве собственности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</si>
  <si>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"Благоустройство территории"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29.10.2013 №568/1-п «Об утверждении муниципальной программы «Об утверждении муниципальной программы «Благоустройство территории») </t>
    </r>
  </si>
  <si>
    <t>Приобретение и установка окон и входных дверей</t>
  </si>
  <si>
    <t>Оплата труда и начисления на оплату труда</t>
  </si>
  <si>
    <t>0240188000</t>
  </si>
  <si>
    <t>Гарантии и компенсации для лиц, работающих в Северо-Енисейском районе</t>
  </si>
  <si>
    <t>0240188010</t>
  </si>
  <si>
    <t>Услуги связи</t>
  </si>
  <si>
    <t>0240188030</t>
  </si>
  <si>
    <t>Транспортные услуги</t>
  </si>
  <si>
    <t>0240188040</t>
  </si>
  <si>
    <t>Коммунальные услуги</t>
  </si>
  <si>
    <t>0240188050</t>
  </si>
  <si>
    <t>Прочие расходы</t>
  </si>
  <si>
    <t>0240188070</t>
  </si>
  <si>
    <t>Увеличение стоимости основных средств</t>
  </si>
  <si>
    <t>0240188080</t>
  </si>
  <si>
    <t>Увеличение стоимости материальных запасов</t>
  </si>
  <si>
    <t>0240188090</t>
  </si>
  <si>
    <t>0250075520</t>
  </si>
  <si>
    <t>0250188000</t>
  </si>
  <si>
    <t>0250188010</t>
  </si>
  <si>
    <t>0250188020</t>
  </si>
  <si>
    <t>0250188030</t>
  </si>
  <si>
    <t>Транспортные расходы</t>
  </si>
  <si>
    <t>0250188040</t>
  </si>
  <si>
    <t>0250188050</t>
  </si>
  <si>
    <t>0250188070</t>
  </si>
  <si>
    <t>0250188080</t>
  </si>
  <si>
    <t>0250188090</t>
  </si>
  <si>
    <t>0250289000</t>
  </si>
  <si>
    <t>0250289010</t>
  </si>
  <si>
    <t>0250289020</t>
  </si>
  <si>
    <t>0250289030</t>
  </si>
  <si>
    <t>0250289080</t>
  </si>
  <si>
    <t>0250289090</t>
  </si>
  <si>
    <t>0250389000</t>
  </si>
  <si>
    <t>0240075640</t>
  </si>
  <si>
    <t>0240075560</t>
  </si>
  <si>
    <t>0240075540</t>
  </si>
  <si>
    <t>0240074090</t>
  </si>
  <si>
    <t>0240074080</t>
  </si>
  <si>
    <t>0240000000</t>
  </si>
  <si>
    <t>0230080410</t>
  </si>
  <si>
    <t>0230080140</t>
  </si>
  <si>
    <t>0230000000</t>
  </si>
  <si>
    <t>0220080070</t>
  </si>
  <si>
    <t>0220080060</t>
  </si>
  <si>
    <t>0210087350</t>
  </si>
  <si>
    <t>0210082230</t>
  </si>
  <si>
    <t>0210080510</t>
  </si>
  <si>
    <t>0210080500</t>
  </si>
  <si>
    <t>0210080370</t>
  </si>
  <si>
    <t>0210080040</t>
  </si>
  <si>
    <t>0210000000</t>
  </si>
  <si>
    <t>0200000000</t>
  </si>
  <si>
    <t>0440075700</t>
  </si>
  <si>
    <t>0430000000</t>
  </si>
  <si>
    <t>0410000000</t>
  </si>
  <si>
    <t>0400000000</t>
  </si>
  <si>
    <t>0440081520</t>
  </si>
  <si>
    <t>0440081540</t>
  </si>
  <si>
    <t>0440081560</t>
  </si>
  <si>
    <t>0440081570</t>
  </si>
  <si>
    <t>0440081580</t>
  </si>
  <si>
    <t>0440081590</t>
  </si>
  <si>
    <t>0440081600</t>
  </si>
  <si>
    <t>0440081610</t>
  </si>
  <si>
    <t>0440087810</t>
  </si>
  <si>
    <t>0500000000</t>
  </si>
  <si>
    <t>0510000000</t>
  </si>
  <si>
    <t>0510082060</t>
  </si>
  <si>
    <t>0510188000</t>
  </si>
  <si>
    <t>0510188010</t>
  </si>
  <si>
    <t>0510188020</t>
  </si>
  <si>
    <t>0510188030</t>
  </si>
  <si>
    <t>0510188050</t>
  </si>
  <si>
    <t>0510188060</t>
  </si>
  <si>
    <t>0510188070</t>
  </si>
  <si>
    <t>0510188090</t>
  </si>
  <si>
    <t>0520000000</t>
  </si>
  <si>
    <t>Подпрограмма 2. "Обеспечение первичных мер пожарной безопасности в населенных пунктах района"</t>
  </si>
  <si>
    <t>0520074120</t>
  </si>
  <si>
    <t>0520082090</t>
  </si>
  <si>
    <t>0520082100</t>
  </si>
  <si>
    <t>0520082170</t>
  </si>
  <si>
    <t>0520082180</t>
  </si>
  <si>
    <t>05200S4120</t>
  </si>
  <si>
    <t>0800000000</t>
  </si>
  <si>
    <t>0810000000</t>
  </si>
  <si>
    <t>0810082300</t>
  </si>
  <si>
    <t>0810082310</t>
  </si>
  <si>
    <t>0810082320</t>
  </si>
  <si>
    <t>0810082340</t>
  </si>
  <si>
    <t>0810082360</t>
  </si>
  <si>
    <t>0810188010</t>
  </si>
  <si>
    <t>0810188020</t>
  </si>
  <si>
    <t>0810188030</t>
  </si>
  <si>
    <t>0810188040</t>
  </si>
  <si>
    <t>0810188050</t>
  </si>
  <si>
    <t>0810188070</t>
  </si>
  <si>
    <t>0810188090</t>
  </si>
  <si>
    <t>Оплата труда и начисление на оплату труда</t>
  </si>
  <si>
    <t>0810188100</t>
  </si>
  <si>
    <t>0810188110</t>
  </si>
  <si>
    <t>0810188120</t>
  </si>
  <si>
    <t>0810188130</t>
  </si>
  <si>
    <t>0810188140</t>
  </si>
  <si>
    <t>0810188150</t>
  </si>
  <si>
    <t>0810188170</t>
  </si>
  <si>
    <t>0810188180</t>
  </si>
  <si>
    <t>0810188190</t>
  </si>
  <si>
    <t>0820000000</t>
  </si>
  <si>
    <t>Музыкальная гостиная</t>
  </si>
  <si>
    <t>0820082330</t>
  </si>
  <si>
    <t>0820082410</t>
  </si>
  <si>
    <t>0820082440</t>
  </si>
  <si>
    <t>0820082510</t>
  </si>
  <si>
    <t>0820082540</t>
  </si>
  <si>
    <t>0820082580</t>
  </si>
  <si>
    <t>0820082620</t>
  </si>
  <si>
    <t>0820082640</t>
  </si>
  <si>
    <t>0820188000</t>
  </si>
  <si>
    <t>0820188010</t>
  </si>
  <si>
    <t>0820188020</t>
  </si>
  <si>
    <t>0820188030</t>
  </si>
  <si>
    <t>0820188040</t>
  </si>
  <si>
    <t>0820188050</t>
  </si>
  <si>
    <t>0820188070</t>
  </si>
  <si>
    <t>0820188080</t>
  </si>
  <si>
    <t>0820188090</t>
  </si>
  <si>
    <t>0820188100</t>
  </si>
  <si>
    <t>0820188110</t>
  </si>
  <si>
    <t>0830289000</t>
  </si>
  <si>
    <t>0830289010</t>
  </si>
  <si>
    <t>0830289020</t>
  </si>
  <si>
    <t>0910083000</t>
  </si>
  <si>
    <t>0910083010</t>
  </si>
  <si>
    <t>0910083040</t>
  </si>
  <si>
    <t>0910083050</t>
  </si>
  <si>
    <t>0910083060</t>
  </si>
  <si>
    <t>0910083070</t>
  </si>
  <si>
    <t>0920074560</t>
  </si>
  <si>
    <t>Софинансирование субсидии бюджетам муниципальных образований на поддержку деятельности муниципальных молодежных центров в рамках подпрограммы «Вовлечение молодежи Красноярского края в социальную практику» государственной программы Красноярского края «Молодежь Красноярского края в ХХI веке»</t>
  </si>
  <si>
    <t>09200S4560</t>
  </si>
  <si>
    <t>0920188000</t>
  </si>
  <si>
    <t>0920188010</t>
  </si>
  <si>
    <t>0920188020</t>
  </si>
  <si>
    <t>0920188030</t>
  </si>
  <si>
    <t>0920188040</t>
  </si>
  <si>
    <t>0920188050</t>
  </si>
  <si>
    <t>0920188070</t>
  </si>
  <si>
    <t>0920188080</t>
  </si>
  <si>
    <t>0920188090</t>
  </si>
  <si>
    <t>0920000000</t>
  </si>
  <si>
    <t>0910000000</t>
  </si>
  <si>
    <t>0900000000</t>
  </si>
  <si>
    <t>1220000000</t>
  </si>
  <si>
    <t>1230000000</t>
  </si>
  <si>
    <t>1210000000</t>
  </si>
  <si>
    <t>1510000000</t>
  </si>
  <si>
    <t>1540000000</t>
  </si>
  <si>
    <t>1510084000</t>
  </si>
  <si>
    <t>1540084030</t>
  </si>
  <si>
    <t>1600000000</t>
  </si>
  <si>
    <t>1640000000</t>
  </si>
  <si>
    <t>1650000000</t>
  </si>
  <si>
    <t>1660000000</t>
  </si>
  <si>
    <t>1660084270</t>
  </si>
  <si>
    <t>1670188000</t>
  </si>
  <si>
    <t>1670188010</t>
  </si>
  <si>
    <t>1670188020</t>
  </si>
  <si>
    <t>1670188030</t>
  </si>
  <si>
    <t>1670188050</t>
  </si>
  <si>
    <t>1670188060</t>
  </si>
  <si>
    <t>1670188070</t>
  </si>
  <si>
    <t>1820289000</t>
  </si>
  <si>
    <t>1820289010</t>
  </si>
  <si>
    <t>1820289020</t>
  </si>
  <si>
    <t>1820289030</t>
  </si>
  <si>
    <t>1820289070</t>
  </si>
  <si>
    <t>1820289080</t>
  </si>
  <si>
    <t>1820289090</t>
  </si>
  <si>
    <t>1820000000</t>
  </si>
  <si>
    <t>2010085500</t>
  </si>
  <si>
    <t>2010085510</t>
  </si>
  <si>
    <t>2010188000</t>
  </si>
  <si>
    <t>2010188010</t>
  </si>
  <si>
    <t>2010188020</t>
  </si>
  <si>
    <t>2010188030</t>
  </si>
  <si>
    <t>2010188040</t>
  </si>
  <si>
    <t>2010188050</t>
  </si>
  <si>
    <t>2010188070</t>
  </si>
  <si>
    <t>2110000000</t>
  </si>
  <si>
    <t>2110085550</t>
  </si>
  <si>
    <t>2110085560</t>
  </si>
  <si>
    <t>2110085570</t>
  </si>
  <si>
    <t>2110085710</t>
  </si>
  <si>
    <t>Оплата расходов управляющей организации по содержанию и текущему ремонту общего имущества многоквартирных домов, отоплению, в которых расположены пустующие жилые муниципальные помещения</t>
  </si>
  <si>
    <t>2110085720</t>
  </si>
  <si>
    <t>2110289000</t>
  </si>
  <si>
    <t>2110289010</t>
  </si>
  <si>
    <t>2110289020</t>
  </si>
  <si>
    <t>2110289070</t>
  </si>
  <si>
    <t>2110289080</t>
  </si>
  <si>
    <t>2110289090</t>
  </si>
  <si>
    <t>2120085580</t>
  </si>
  <si>
    <t>2120085590</t>
  </si>
  <si>
    <t>Изготовление схем на земельные участки в рамках проведения муниципального земельного контроля</t>
  </si>
  <si>
    <t>2120085740</t>
  </si>
  <si>
    <t>Подпрограмма 3. "Строительство, реконструкция, капитальный ремонт и техническое оснащение муниципальных объектов административно-социальной сферы"</t>
  </si>
  <si>
    <t>2120000000</t>
  </si>
  <si>
    <t>2130000000</t>
  </si>
  <si>
    <t>2210086010</t>
  </si>
  <si>
    <t>2210086020</t>
  </si>
  <si>
    <t>2210086040</t>
  </si>
  <si>
    <t>2210086050</t>
  </si>
  <si>
    <t>2210086060</t>
  </si>
  <si>
    <t>2210086070</t>
  </si>
  <si>
    <t>2210086170</t>
  </si>
  <si>
    <t>2210086190</t>
  </si>
  <si>
    <t>2210086200</t>
  </si>
  <si>
    <t>2210086220</t>
  </si>
  <si>
    <t>2210086230</t>
  </si>
  <si>
    <t>2210086240</t>
  </si>
  <si>
    <t>2210086250</t>
  </si>
  <si>
    <t>2210086730</t>
  </si>
  <si>
    <t>2230086260</t>
  </si>
  <si>
    <t>2230086270</t>
  </si>
  <si>
    <t>2230086280</t>
  </si>
  <si>
    <t>2230086290</t>
  </si>
  <si>
    <t>2230086300</t>
  </si>
  <si>
    <t>2230086310</t>
  </si>
  <si>
    <t>2230086320</t>
  </si>
  <si>
    <t>2230086330</t>
  </si>
  <si>
    <t>2230086450</t>
  </si>
  <si>
    <t>2230086460</t>
  </si>
  <si>
    <t>2230086470</t>
  </si>
  <si>
    <t>2230086480</t>
  </si>
  <si>
    <t>2230086490</t>
  </si>
  <si>
    <t>2230086500</t>
  </si>
  <si>
    <t>2230086510</t>
  </si>
  <si>
    <t>2230086520</t>
  </si>
  <si>
    <t>2230086530</t>
  </si>
  <si>
    <t>2240086580</t>
  </si>
  <si>
    <t>2250075180</t>
  </si>
  <si>
    <t>2250000000</t>
  </si>
  <si>
    <t>2240000000</t>
  </si>
  <si>
    <t xml:space="preserve">Подпрограмма 5. "Обеспечение реализации муниципальной программы </t>
  </si>
  <si>
    <t>0230075660</t>
  </si>
  <si>
    <t>Иные выплаты персоналу учреждений, за исключением фонда оплаты труда</t>
  </si>
  <si>
    <t>0250188001</t>
  </si>
  <si>
    <t>0910188000</t>
  </si>
  <si>
    <t>0910188010</t>
  </si>
  <si>
    <t>0910188020</t>
  </si>
  <si>
    <t>0910188030</t>
  </si>
  <si>
    <t>0910188040</t>
  </si>
  <si>
    <t>0910188050</t>
  </si>
  <si>
    <t>0910188070</t>
  </si>
  <si>
    <t>0910188080</t>
  </si>
  <si>
    <t>0910188090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</si>
  <si>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ХХI веке»</t>
  </si>
  <si>
    <t>0920080072</t>
  </si>
  <si>
    <t>0920188001</t>
  </si>
  <si>
    <t>0950000000</t>
  </si>
  <si>
    <t>0950289000</t>
  </si>
  <si>
    <t>0950289020</t>
  </si>
  <si>
    <t>Расходы по подготовке проектов капитальных ремонтов объектов муниципальной собственности Северо-Енисейского района</t>
  </si>
  <si>
    <t>Расходы на проверку достоверности определения сметной стоимости капитального ремонта объектов муниципальной собственности Северо-Енисейского района</t>
  </si>
  <si>
    <t>Проведение районного фестиваля «Праздник Терпсихоры»</t>
  </si>
  <si>
    <t>0820080215</t>
  </si>
  <si>
    <t>0820080216</t>
  </si>
  <si>
    <t>0820082450</t>
  </si>
  <si>
    <t>Проведение цикла мероприятий, посвященных народным гуляниям «Открытие снежного городка»</t>
  </si>
  <si>
    <t>Проведение мероприятий, посвященных празднованию Дня Победы</t>
  </si>
  <si>
    <t>Проведение мероприятий, посвященных Дню памяти и скорби</t>
  </si>
  <si>
    <t>Подпрограмма 3. «Обеспечение содержания (эксплуатации) имущества муниципальных учреждений Северо-Енисейского района»</t>
  </si>
  <si>
    <t>0840000000</t>
  </si>
  <si>
    <t>0840188000</t>
  </si>
  <si>
    <t>0840188020</t>
  </si>
  <si>
    <t>0840188070</t>
  </si>
  <si>
    <t>0840188090</t>
  </si>
  <si>
    <t>0410080215</t>
  </si>
  <si>
    <t>0410080216</t>
  </si>
  <si>
    <t>1650080215</t>
  </si>
  <si>
    <t>1650080216</t>
  </si>
  <si>
    <t>2130080215</t>
  </si>
  <si>
    <t>2130080216</t>
  </si>
  <si>
    <r>
      <t xml:space="preserve">7 </t>
    </r>
    <r>
      <rPr>
        <sz val="10"/>
        <rFont val="Times New Roman"/>
        <family val="1"/>
        <charset val="204"/>
      </rPr>
      <t>(гр.5-гр.6)</t>
    </r>
  </si>
  <si>
    <t>8  (гр. 4- гр. 6)</t>
  </si>
  <si>
    <t>Текущие ремонты учреждений</t>
  </si>
  <si>
    <t>0210080216</t>
  </si>
  <si>
    <t>459</t>
  </si>
  <si>
    <t>Организация и проведение районных физкультурно-спортивных мероприятий на территории Северо-Енисейского района</t>
  </si>
  <si>
    <t>1670000000</t>
  </si>
  <si>
    <t>Приобретение и установка индивидуальных (квартирных) приборов учета горячей и холодной воды, электросчетчиков для обеспечения жилых помещений муниципального жилого фонда</t>
  </si>
  <si>
    <t>2110080275</t>
  </si>
  <si>
    <t>Содержание кладбища, гп Северо-Енисейский</t>
  </si>
  <si>
    <t>Содержание кладбища, п. Тея</t>
  </si>
  <si>
    <t>Содержание кладбища, п. Вангаш</t>
  </si>
  <si>
    <t>Содержание кладбища, п. Брянка</t>
  </si>
  <si>
    <t>Содержание кладбища, п. Вельмо</t>
  </si>
  <si>
    <t>Устройство и демонтаж зимнего городка, п. Брянка</t>
  </si>
  <si>
    <t>Устройство и демонтаж зимнего городка, гп Северо-Енисейский</t>
  </si>
  <si>
    <t>Устройство и демонтаж зимнего городка, п. Вангаш</t>
  </si>
  <si>
    <t>Устройство и демонтаж зимнего городка, п. Новая Калами</t>
  </si>
  <si>
    <t>Устройство и демонтаж зимнего городка, п. Тея</t>
  </si>
  <si>
    <t>Устройство и демонтаж зимнего городка, п. Вельмо</t>
  </si>
  <si>
    <t>2210086640</t>
  </si>
  <si>
    <t>0440000000</t>
  </si>
  <si>
    <t>0810188000</t>
  </si>
  <si>
    <t>0840188010</t>
  </si>
  <si>
    <t>0840188030</t>
  </si>
  <si>
    <t>0840188040</t>
  </si>
  <si>
    <r>
      <t xml:space="preserve">9                       </t>
    </r>
    <r>
      <rPr>
        <sz val="10"/>
        <rFont val="Times New Roman"/>
        <family val="1"/>
        <charset val="204"/>
      </rPr>
      <t>(гр.6/гр.4*100)</t>
    </r>
  </si>
  <si>
    <t>Приобретение комплектов технологического оборудования для пищеблоков</t>
  </si>
  <si>
    <t>0210080010</t>
  </si>
  <si>
    <t>0210080215</t>
  </si>
  <si>
    <t>0230076490</t>
  </si>
  <si>
    <t>0240075880</t>
  </si>
  <si>
    <t>Расходы на получение технических условий для технологического присоединения к сетям электроснабжения для подготовки проектной документации на строительство объектов муниципальной собственности Северо-Енисейского района</t>
  </si>
  <si>
    <t>0410086681</t>
  </si>
  <si>
    <t>Подпрограмма 2. «Чистая вода Северо-Енисейского района»</t>
  </si>
  <si>
    <t>0420000000</t>
  </si>
  <si>
    <t>Приобретение первичных средств пожаротушения, противопожарного инвентаря, знаков пожарной безопасности</t>
  </si>
  <si>
    <t>0520082130</t>
  </si>
  <si>
    <t>0520082160</t>
  </si>
  <si>
    <t>0920080073</t>
  </si>
  <si>
    <t>0920080074</t>
  </si>
  <si>
    <t>1640086681</t>
  </si>
  <si>
    <t>1660086664</t>
  </si>
  <si>
    <t>1660086665</t>
  </si>
  <si>
    <t>Подпрограмма 1. «Управление муниципальным долгом Северо-Енисейского района»</t>
  </si>
  <si>
    <t>1800000000</t>
  </si>
  <si>
    <t>Расходы на обслуживание муниципального долга</t>
  </si>
  <si>
    <t>1810085400</t>
  </si>
  <si>
    <t>Производство и размещение материалов о деятельности и решениях органов местного самоуправления, иной социально-значимой информации в газете «Северо-Енисейский Вестник» и ее приложениях</t>
  </si>
  <si>
    <t>2010188080</t>
  </si>
  <si>
    <t>2010188090</t>
  </si>
  <si>
    <t>Оплата расходов управляющей организации по решениям, принятым на общих собраниях собственниками жилых помещений в многоквартирных домах, часть жилых помещений в которых принадлежит муниципальному образованию Северо-Енисейский район</t>
  </si>
  <si>
    <t>2110080467</t>
  </si>
  <si>
    <t>2210086662</t>
  </si>
  <si>
    <t>2210086681</t>
  </si>
  <si>
    <t>2210086820</t>
  </si>
  <si>
    <t>Подпрограмма 1. «Формирование комфортной городской (сельской) среды Северо-Енисейского района»</t>
  </si>
  <si>
    <t>Благоустройство дворовых территорий многоквартирных домов за счет прочих безвозмездных поступлений в бюджеты муниципальных районов</t>
  </si>
  <si>
    <t>2400000000</t>
  </si>
  <si>
    <t>2410080404</t>
  </si>
  <si>
    <t>Гастрольная деятельность творческих коллективов района</t>
  </si>
  <si>
    <t>Проведение межнационального этно-туристического фестиваля «СЭВЭКИ - Легенды Севера»</t>
  </si>
  <si>
    <t>0820080323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</si>
  <si>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капитального ремонта здания муниципального бюджетного общеобразовательного учреждения «Северо-Енисейская средняя школа № 2», ул. Карла Маркса, 26, гп Северо-Енисейский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</si>
  <si>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капитальный ремонт здания муниципального бюджетного общеобразовательного учреждения «Брянковская средняя школа № 5», ул. Школьная, 42, п. Брянка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</si>
  <si>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 (замена покрытия кровли МБДОУ № 5)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</si>
  <si>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</si>
  <si>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Работы, услуги по содержанию имущества</t>
  </si>
  <si>
    <t>0240188061</t>
  </si>
  <si>
    <t>0250188061</t>
  </si>
  <si>
    <t>0250289070</t>
  </si>
  <si>
    <t>профинансировано (тыс.руб.)</t>
  </si>
  <si>
    <t>освоено (тыс.руб.)</t>
  </si>
  <si>
    <t>остаток (тыс.руб.)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</si>
  <si>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</si>
  <si>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Субсидия на финансовое обеспечение затрат, связанных с организацией в границах района теплоснабжения населения в части затрат по приобретению (закупу) котельно-печного топлива</t>
  </si>
  <si>
    <t>Субсидия на возмещение фактически понесенных затрат, связанных с организацией в границах района теплоснабжения населения в части производства и (или) реализации топлива твердого (швырок всех групп пород)</t>
  </si>
  <si>
    <t>Субсидия на возмещение фактически понесенных затрат по организации водоснабжения населения в части доставки воды автомобильным транспортом от центральной водокачки к водоразборным колонкам и на содержание водоразборных колонок в гп Северо-Енисейский</t>
  </si>
  <si>
    <t>Подпрограмма 4. «Энергосбережение и повышение энергетической эффективности в Северо-Енисейском районе»</t>
  </si>
  <si>
    <t>Субвенции бюджетам муниципальных образований на компенсацию выпадающих доходов энергоснабжающих организаций, связанных с применением государственных регулируемых цен (тарифов) на электрическую энергию, вырабатываемую дизельными электростанциями на территории Красноярского края для населения (в соответствии с Законом края от 20 декабря 2012 года № 3-963) в рамках подпрограммы «Энергоэффективность и развитие энергетики»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</si>
  <si>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0430075770</t>
  </si>
  <si>
    <t>Оказание авиационных услуг в период весеннего половодья и пожароопасного сезона</t>
  </si>
  <si>
    <t>Обеспечение пропаганды знаний в области гражданской обороны и защиты населения и территории района от чрезвычайных ситуаций природного и техногенного характера</t>
  </si>
  <si>
    <t>0510082000</t>
  </si>
  <si>
    <t>0510082040</t>
  </si>
  <si>
    <t>0510188061</t>
  </si>
  <si>
    <t>Ремонт и обслуживание сетей противопожарного водопровода</t>
  </si>
  <si>
    <t>Очистка от снега подъездов к противопожарному водоснабжению (пожарным водоемам, пирсам, гидрантам)</t>
  </si>
  <si>
    <t>Изготовление печатной продукции на тему исполнения первичных мер пожарной безопасности для населения района</t>
  </si>
  <si>
    <t>0520082070</t>
  </si>
  <si>
    <t>Подпрограмма 3 «Профилактика правонарушений в районе»</t>
  </si>
  <si>
    <t>0530000000</t>
  </si>
  <si>
    <t>Выпуск цветных информационных буклетов правоохранительной направленности и буклетов пропагандирующих идеи патриотизма, межнационального и межрелигиозного взаимоуважения и взаимопомощи</t>
  </si>
  <si>
    <t>0530080336</t>
  </si>
  <si>
    <t>0530080337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</si>
  <si>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</si>
  <si>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Софинансирование 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условий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</si>
  <si>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0810074880</t>
  </si>
  <si>
    <t>0810080215</t>
  </si>
  <si>
    <t>0810080216</t>
  </si>
  <si>
    <t>08100S4880</t>
  </si>
  <si>
    <t>0810188061</t>
  </si>
  <si>
    <t>0810188161</t>
  </si>
  <si>
    <t>0820188061</t>
  </si>
  <si>
    <t>0840188061</t>
  </si>
  <si>
    <t>09100S4360</t>
  </si>
  <si>
    <t>0910188061</t>
  </si>
  <si>
    <t>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</si>
  <si>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молодежи</t>
  </si>
  <si>
    <t>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</si>
  <si>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0920188061</t>
  </si>
  <si>
    <t>1230080299</t>
  </si>
  <si>
    <t>1530000000</t>
  </si>
  <si>
    <t>Софинансирование 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«Развитие субъектов малого и среднего предпринимательства в Красноярском крае» государственной программы Красноярского края «Развитие инвестиционной, инновационной деятельности, малого и среднего предпринимательства на территории края»</t>
  </si>
  <si>
    <t>15300S6070</t>
  </si>
  <si>
    <t>Подпрограмма 1. «Стимулирование жилищного строительства на территории Северо-Енисейского района»</t>
  </si>
  <si>
    <t>1610086681</t>
  </si>
  <si>
    <t>1610000000</t>
  </si>
  <si>
    <t>Подпрограмма 3. «Улучшение жилищных условий отдельных категорий граждан, проживающих на территории Северо-Енисейского района»</t>
  </si>
  <si>
    <t>1630000000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</si>
  <si>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</si>
  <si>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16300L4970</t>
  </si>
  <si>
    <t>Инженерно-геодезические изыскания территории населенных пунктов</t>
  </si>
  <si>
    <t>Выполнение работ по описанию границ населенных пунктов, границ территориальных зон, границ зон с особыми условиями использования территории, установленных в Правилах землепользования и застройки территории Северо-Енисейского района для внесения сведений о них в ЕГРН</t>
  </si>
  <si>
    <t>1670188061</t>
  </si>
  <si>
    <t>1820289061</t>
  </si>
  <si>
    <t>1820289990</t>
  </si>
  <si>
    <t>2010188061</t>
  </si>
  <si>
    <t>2110289030</t>
  </si>
  <si>
    <t>Расходы по подготовке проектов на снос аварийных объектов муниципальной собственности Северо-Енисейского района</t>
  </si>
  <si>
    <t>Содержание кладбища, п. Новая Калами</t>
  </si>
  <si>
    <t>Приобретение, доставка, хранение, установка и демонтаж баннеров, аншлагов, флагов, гирлянд, прочей баннерной продукции, гп Северо-Енисейский</t>
  </si>
  <si>
    <t>Покос травы, п. Новая Калами, п. Енашимо</t>
  </si>
  <si>
    <t>2210080192</t>
  </si>
  <si>
    <t>2210086030</t>
  </si>
  <si>
    <t>Отдельное мероприятие 1. «Поддержка проектов и мероприятий по благоустройству территории района»</t>
  </si>
  <si>
    <t>2230080191</t>
  </si>
  <si>
    <t>2230080192</t>
  </si>
  <si>
    <t>2230080193</t>
  </si>
  <si>
    <t>2230080195</t>
  </si>
  <si>
    <t>2230080206</t>
  </si>
  <si>
    <t>2230080207</t>
  </si>
  <si>
    <t>Отдельное мероприятие 3. «Субсидия на возмещение фактически понесенных затрат, связанных с организацией ритуальных услуг в районе в части оказания услуг по поднятию и доставке криминальных и бесхозных трупов с мест происшествий и обнаружения в морг»</t>
  </si>
  <si>
    <t>Субсидия на возмещение фактически понесенных затрат, связанных с организацией ритуальных услуг в районе в части оказания услуг по поднятию и доставке криминальных и бесхозных трупов с мест происшествий и обнаружения в морг</t>
  </si>
  <si>
    <t>Приложение к письму администрации Северо-Енисейского  района                          
 от                               №</t>
  </si>
  <si>
    <t>454</t>
  </si>
  <si>
    <t>455</t>
  </si>
  <si>
    <t>456</t>
  </si>
  <si>
    <t>457</t>
  </si>
  <si>
    <t>0240053030</t>
  </si>
  <si>
    <t>0240075630</t>
  </si>
  <si>
    <t>02400S5630</t>
  </si>
  <si>
    <t>Строительство расходного склада нефтепродуктов, п. Енашимо</t>
  </si>
  <si>
    <t>0410080088</t>
  </si>
  <si>
    <t>0410080526</t>
  </si>
  <si>
    <t>0410081630</t>
  </si>
  <si>
    <t>Строительство водозабора подземных вод гп Северо-Енисейский</t>
  </si>
  <si>
    <t>0420081510</t>
  </si>
  <si>
    <t>Подпрограмма 5. «Участие в организации деятельности по обращению с твердыми коммунальными отходами на территории Северо-Енисейского района»</t>
  </si>
  <si>
    <t>0460000000</t>
  </si>
  <si>
    <t>Софинансирование 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края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</si>
  <si>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0510074130</t>
  </si>
  <si>
    <t>05100S4130</t>
  </si>
  <si>
    <t>0510188080</t>
  </si>
  <si>
    <t>0810082370</t>
  </si>
  <si>
    <t>0810188080</t>
  </si>
  <si>
    <t>Подпрограмма 4. «Обеспечение реализации муниципальной программы»</t>
  </si>
  <si>
    <t>0830000000</t>
  </si>
  <si>
    <t>Расходы на проведение лабораторных исследований и независимой экспертизы качества асфальтобетонной смеси применяемой при ремонте улично-дорожной сети населенных пунктов Северо-Енисейского района</t>
  </si>
  <si>
    <t>1210080544</t>
  </si>
  <si>
    <t>Обеспечение функций, возложенных на органы местного самоуправления по организации транспортного обслуживания населения в границах района</t>
  </si>
  <si>
    <t>Субсидия на возмещение недополученных доходов, связанных с оказанием населению района транспортных услуг и организации транспортного обслуживания населения в границах района, возникающих у перевозчиков при прохождении муниципальных маршрутов регулярных перевозок пассажиров по регулируемым тарифам автомобильным транспортом общего пользования</t>
  </si>
  <si>
    <t>1220080531</t>
  </si>
  <si>
    <t>1220083531</t>
  </si>
  <si>
    <t>Субсидия на возмещение фактически понесенных затрат, связанных с созданием условий для обеспечения жителей услугами торговли (реализации населению района продуктов питания) в части затрат по доставке в район указанных продуктов (включая транспортно-заготовительные расходы)</t>
  </si>
  <si>
    <t>1640080377</t>
  </si>
  <si>
    <t>1640080386</t>
  </si>
  <si>
    <t>Подготовка проекта внесения изменений в Правила землепользования и застройки территории района</t>
  </si>
  <si>
    <t>1660084250</t>
  </si>
  <si>
    <t>Приобретение, доставка, хранение и установка баннеров, аншлагов, флагов, гирлянд и прочей баннерной продукции, п. Новая Калами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</si>
  <si>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</si>
  <si>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2410074590</t>
  </si>
  <si>
    <t>24100S4590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</si>
  <si>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"Развитие социальных отношений, рост благополучия и защищенности граждан в Северо-Енисейском районе"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17.09.2019 № 336-п  «Об утверждении муниципальной программы «Развитие социальных отношений, рост благополучия и защищенности граждан в Северо-Енисейском районе») </t>
    </r>
  </si>
  <si>
    <t>Подпрограмма 1.«Профилактика безнадзорности и правонарушений несовершеннолетних на территории Северо-Енисейского района»</t>
  </si>
  <si>
    <t>2510000000</t>
  </si>
  <si>
    <t>2500000000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</si>
  <si>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</si>
  <si>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2510076040</t>
  </si>
  <si>
    <t>2510080500</t>
  </si>
  <si>
    <t>2510080502</t>
  </si>
  <si>
    <t>2510289000</t>
  </si>
  <si>
    <t>2510289010</t>
  </si>
  <si>
    <t>2510289020</t>
  </si>
  <si>
    <t>2510389000</t>
  </si>
  <si>
    <t>Подпрограмма 2. «Реализация полномочий по организации и осуществлению деятельности по опеке и попечительству в отношении совершеннолетних граждан на территории Северо-Енисейского района»</t>
  </si>
  <si>
    <t>2520000000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</si>
  <si>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«Повышение качества жизни отдельных категорий граждан, степени их социальной защищенности» государственной программы Красноярского края «Развитие системы социальной поддержки граждан»</t>
  </si>
  <si>
    <t>2520002890</t>
  </si>
  <si>
    <t>2520389000</t>
  </si>
  <si>
    <t>Подпрограмма 3. «Реализация дополнительных мер социальной поддержки граждан»</t>
  </si>
  <si>
    <t>2530000000</t>
  </si>
  <si>
    <t>Дополнительные меры социальной поддержки для отдельных категорий граждан - беременным женщинам в виде ежемесячной денежной выплаты</t>
  </si>
  <si>
    <t>Дополнительные меры социальной поддержки для отдельных категорий граждан, находящихся в трудной жизненной ситуации в виде единовременной денежной выплаты</t>
  </si>
  <si>
    <t>Дополнительные меры социальной поддержки для отдельных категорий граждан в виде ежемесячной денежной выплаты</t>
  </si>
  <si>
    <t>Дополнительные меры социальной поддержки для отдельных категорий граждан к праздничным дням и памятным датам в виде единовременной денежной выплаты</t>
  </si>
  <si>
    <t>Дополнительные меры социальной поддержки для отдельных категорий граждан, удостоенных звания «Почетный гражданин Северо-Енисейского района» в виде компенсации расходов по оплате жилья и коммунальных услуг</t>
  </si>
  <si>
    <t>Дополнительные меры социальной поддержки для отдельных категорий граждан, удостоенных звания «Почетный гражданин Северо-Енисейского района» в виде компенсации стоимости приобретенной путевки на санаторно-курортное лечение</t>
  </si>
  <si>
    <t>Дополнительные меры социальной поддержки для отдельных категорий граждан, удостоенных звания «Почетный гражданин Северо-Енисейского района» в виде компенсации стоимости проезда к месту санаторно-курортного лечения и обратно</t>
  </si>
  <si>
    <t>Дополнительные меры социальной поддержки для отдельных категорий граждан - вдовам (вдовцам) лиц, удостоенных звания «Почетный гражданин Северо-Енисейского района» в виде компенсации расходов по оплате жилья и коммунальных услуг</t>
  </si>
  <si>
    <t>Дополнительные меры социальной поддержки для отдельных категорий граждан, награжденных знаком отличия Северо-Енисейского района «Ветеран золотодобычи 25 лет» в виде ежемесячной денежной выплаты</t>
  </si>
  <si>
    <t>Дополнительные меры социальной поддержки для отдельных категорий граждан, награжденных знаком отличия Северо-Енисейского района «Ветеран золотодобычи 20 лет» в виде ежемесячной денежной выплаты</t>
  </si>
  <si>
    <t>2530080506</t>
  </si>
  <si>
    <t>2530080507</t>
  </si>
  <si>
    <t>2530080508</t>
  </si>
  <si>
    <t>2530080509</t>
  </si>
  <si>
    <t>2530080510</t>
  </si>
  <si>
    <t>2530080511</t>
  </si>
  <si>
    <t>2530080512</t>
  </si>
  <si>
    <t>2530080513</t>
  </si>
  <si>
    <t>2530080532</t>
  </si>
  <si>
    <t>2530080533</t>
  </si>
  <si>
    <t>2530080534</t>
  </si>
  <si>
    <t>2530080535</t>
  </si>
  <si>
    <t>2530080537</t>
  </si>
  <si>
    <t>2530080538</t>
  </si>
  <si>
    <t>2530289000</t>
  </si>
  <si>
    <t>2530289010</t>
  </si>
  <si>
    <t>2540000000</t>
  </si>
  <si>
    <t>2540080516</t>
  </si>
  <si>
    <t>0820188130</t>
  </si>
  <si>
    <t>0820188150</t>
  </si>
  <si>
    <t>0820188160</t>
  </si>
  <si>
    <t>0820188161</t>
  </si>
  <si>
    <t>0820188170</t>
  </si>
  <si>
    <t>0820188180</t>
  </si>
  <si>
    <t>0820188190</t>
  </si>
  <si>
    <t>Благоустройство территории муниципального бюджетного образовательного учреждения «Брянковская средняя школа № 5», ул. Школьная, 42, п. Брянка</t>
  </si>
  <si>
    <t>Расходы на проверку сметной стоимости капитального ремонта объектов муниципальной собственности Северо-Енисейского района</t>
  </si>
  <si>
    <t>Капитальный ремонт здания школьных мастерских муниципального бюджетного общеобразовательного учреждения «Новокаламинская средняя школа № 6», ул. Дражников, 14, п. Новая Калами</t>
  </si>
  <si>
    <t>Капитальный ремонт здания и автоматической пожарной сигнализации муниципального бюджетного дошкольного образовательного учреждения «Северо-Енисейский детский сад №1», ул. Карла-Маркса, 24, гп Северо- Енисейский</t>
  </si>
  <si>
    <t>0210080004</t>
  </si>
  <si>
    <t>0210080300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</si>
  <si>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</si>
  <si>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(в соответствии с Законом края от 19 апреля 2018 года № 5-1533)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</si>
  <si>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Организация и обеспечение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«Сохранение и укрепление здоровья» муниципальной программы «Развитие образования»</t>
  </si>
  <si>
    <t>02300L3040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</si>
  <si>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в рамках подпрограммы «Развитие дошкольного, общего и дополнительного образования» муниципальной программы «Развитие образования»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</si>
  <si>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</si>
  <si>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 (в соответствии с Законом края от 29 марта 2007 года № 22-6015),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</si>
  <si>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</si>
  <si>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</si>
  <si>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</si>
  <si>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Расходы на организацию профессионального образования и дополнительного профессионального образования работников</t>
  </si>
  <si>
    <t>0240188011</t>
  </si>
  <si>
    <t>0240188012</t>
  </si>
  <si>
    <t>0240188020</t>
  </si>
  <si>
    <t>0240188021</t>
  </si>
  <si>
    <t>0240188980</t>
  </si>
  <si>
    <t>0240488000</t>
  </si>
  <si>
    <t>0250088011</t>
  </si>
  <si>
    <t>0250188021</t>
  </si>
  <si>
    <t>0250188060</t>
  </si>
  <si>
    <t>0250188980</t>
  </si>
  <si>
    <t>0250289021</t>
  </si>
  <si>
    <t>0250289980</t>
  </si>
  <si>
    <t>0250389980</t>
  </si>
  <si>
    <t>Капитальный ремонт участка сети тепловодоснабжения от ТК-64 до гаража администрации Северо-Енисейского района, ул. Маяковского, 8А, гп Северо-Енисейский</t>
  </si>
  <si>
    <t>Приобретение технологического оборудования для котельных в населенных пунктах Северо-Енисейского района</t>
  </si>
  <si>
    <t>Приобретение запасных частей и расходных материалов для котельных в населенных пунктах Северо-Енисейского района</t>
  </si>
  <si>
    <t>0410080087</t>
  </si>
  <si>
    <t>0410080342</t>
  </si>
  <si>
    <t>0410080347</t>
  </si>
  <si>
    <t>0410080467</t>
  </si>
  <si>
    <t>0410080468</t>
  </si>
  <si>
    <t>0410080620</t>
  </si>
  <si>
    <t>0410080621</t>
  </si>
  <si>
    <t>Субсидия на возмещение фактически понесенных затрат по организации в границах района теплоснабжения населения в части хранения нефти, находящейся в муниципальной собственности Северо-Енисейского района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</si>
  <si>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п. Тея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</si>
  <si>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п. Вангаш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</si>
  <si>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п. Новая Калами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</si>
  <si>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гп Северо-Енисейский</t>
  </si>
  <si>
    <t>Субсидия на возмещение фактически понесенных затрат, связанных с обеспечением жителей района услугами бытового обслуживания в части возмещения части затрат в связи с оказанием бытовых услуг общих отделений бань, п. Енашимо</t>
  </si>
  <si>
    <t>0440080599</t>
  </si>
  <si>
    <t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</si>
  <si>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Обеспечение работы оперативных групп по контролю за противопожарным состоянием припоселковых лесов, безопасностью на водных объектах, ледовых переправах и паводкоопасный период</t>
  </si>
  <si>
    <t>Получение специализированной гидрометеорологической информации</t>
  </si>
  <si>
    <t>Расходы на исполнение судебных актов, предусматривающих обращение взыскания на средства бюджета Северо-Енисейского района по денежным обязательствам муниципальных казенных учреждений</t>
  </si>
  <si>
    <t>0510082020</t>
  </si>
  <si>
    <t>0510082030</t>
  </si>
  <si>
    <t>0510188001</t>
  </si>
  <si>
    <t>0510188011</t>
  </si>
  <si>
    <t>0510188021</t>
  </si>
  <si>
    <t>0510188980</t>
  </si>
  <si>
    <t>0510188990</t>
  </si>
  <si>
    <t>Устройство незамерзающих прорубей в естественных водных источниках</t>
  </si>
  <si>
    <t>Профилактическое обслуживание минерализованных защитных противопожарных полос</t>
  </si>
  <si>
    <t>0520082120</t>
  </si>
  <si>
    <t>Оказание услуг по предоставлению доступа к системе видеонаблюдения, установленной в местах с массовым пребыванием людей, гп Северо-Енисейский</t>
  </si>
  <si>
    <t>Монтажные работы по устройству нового бетонного крыльца (включая демонтаж старого крыльца) здания библиотеки, ул. Октябрьская, 6, п. Тея</t>
  </si>
  <si>
    <t>Проведение цикла просветительских программ для детей дошкольного и младшего школьного возраста</t>
  </si>
  <si>
    <t>0810080615</t>
  </si>
  <si>
    <t>0810080619</t>
  </si>
  <si>
    <t>0810088980</t>
  </si>
  <si>
    <t>0810188012</t>
  </si>
  <si>
    <t>0810188021</t>
  </si>
  <si>
    <t>0810188060</t>
  </si>
  <si>
    <t>0810188112</t>
  </si>
  <si>
    <t>0810188121</t>
  </si>
  <si>
    <t>Гастрольная деятельность народного театра «Самородок», кукольных театров «Чударики», «Зазеркалье»</t>
  </si>
  <si>
    <t>Проведение районного народного гуляния «Вельминская подледка»</t>
  </si>
  <si>
    <t>Проведение мероприятий, посвященных празднованию Дня России</t>
  </si>
  <si>
    <t>0820080616</t>
  </si>
  <si>
    <t>0820082530</t>
  </si>
  <si>
    <t>0820082630</t>
  </si>
  <si>
    <t>0820082700</t>
  </si>
  <si>
    <t>0820088980</t>
  </si>
  <si>
    <t>08200L4670</t>
  </si>
  <si>
    <t>0820188012</t>
  </si>
  <si>
    <t>0820188021</t>
  </si>
  <si>
    <t>0820188060</t>
  </si>
  <si>
    <t>0820188112</t>
  </si>
  <si>
    <t>0820188121</t>
  </si>
  <si>
    <t>0840088011</t>
  </si>
  <si>
    <t>0840188021</t>
  </si>
  <si>
    <t>0840188980</t>
  </si>
  <si>
    <t>Прочие услуги</t>
  </si>
  <si>
    <t>0830188000</t>
  </si>
  <si>
    <t>0830188010</t>
  </si>
  <si>
    <t>0830188030</t>
  </si>
  <si>
    <t>0830188040</t>
  </si>
  <si>
    <t>0830188050</t>
  </si>
  <si>
    <t>0830188060</t>
  </si>
  <si>
    <t>0830188061</t>
  </si>
  <si>
    <t>0830188070</t>
  </si>
  <si>
    <t>0830188080</t>
  </si>
  <si>
    <t>0830188090</t>
  </si>
  <si>
    <t>0830188980</t>
  </si>
  <si>
    <t>0830188990</t>
  </si>
  <si>
    <t>0830289021</t>
  </si>
  <si>
    <t>0830289980</t>
  </si>
  <si>
    <t>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</si>
  <si>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Подготовка проектной документации с получением положительного заключения государственной экспертизы, проведением государственной экспертизы проектной документации и результатов инженерных изысканий и проведение государственной экспертизы достоверности определения сметной стоимости на реконструкцию крыши здания крытого плавательного бассейна по ул. Фабричная, 1Б, гп Северо-Енисейский</t>
  </si>
  <si>
    <t>Организация и проведение Всероссийских физкультурно-спортивных и районных массовых акций на территории района</t>
  </si>
  <si>
    <t>Участие в официальных физкультурных, спортивных мероприятиях Красноярского края</t>
  </si>
  <si>
    <t>Софинансирование 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</si>
  <si>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0910074180</t>
  </si>
  <si>
    <t>0910074360</t>
  </si>
  <si>
    <t>0910080608</t>
  </si>
  <si>
    <t>0910080609</t>
  </si>
  <si>
    <t>0910088980</t>
  </si>
  <si>
    <t>0910188001</t>
  </si>
  <si>
    <t>0910188011</t>
  </si>
  <si>
    <t>0910188021</t>
  </si>
  <si>
    <t>0920188011</t>
  </si>
  <si>
    <t>0920188021</t>
  </si>
  <si>
    <t>0920188980</t>
  </si>
  <si>
    <t>0950188000</t>
  </si>
  <si>
    <t>0950188010</t>
  </si>
  <si>
    <t>0950188020</t>
  </si>
  <si>
    <t>0950188021</t>
  </si>
  <si>
    <t>0950188030</t>
  </si>
  <si>
    <t>0950188061</t>
  </si>
  <si>
    <t>0950188070</t>
  </si>
  <si>
    <t>0950188080</t>
  </si>
  <si>
    <t>0950188090</t>
  </si>
  <si>
    <t>0950188980</t>
  </si>
  <si>
    <t>0950289021</t>
  </si>
  <si>
    <t>0950289980</t>
  </si>
  <si>
    <t>Содержание муниципального имущества - устройство бетонных водоотводных канав на улично-дорожной сети, гп Северо-Енисейский</t>
  </si>
  <si>
    <t>Приобретение комбинированной дорожной машины</t>
  </si>
  <si>
    <t>1210080116</t>
  </si>
  <si>
    <t>1210080196</t>
  </si>
  <si>
    <t>1210080395</t>
  </si>
  <si>
    <t>1210083680</t>
  </si>
  <si>
    <t>Содержание муниципального имущества - нанесение дорожной разметки улично-дорожной сети, гп Северо-Енисейский</t>
  </si>
  <si>
    <t>Содержание муниципального имущества - восстановление и нанесение дорожной разметки, п. Новая Калами</t>
  </si>
  <si>
    <t>Содержание муниципального имущества - восстановление разметки пешеходных переходов, п. Тея</t>
  </si>
  <si>
    <t>Расходы на приобретение, доставку и установку дорожных знаков, гп Северо-Енисейский</t>
  </si>
  <si>
    <t>Расходы на приобретение, доставку и установку дорожных знаков, п. Новая Калами</t>
  </si>
  <si>
    <t>1230080415</t>
  </si>
  <si>
    <t>1230083560</t>
  </si>
  <si>
    <t>1230087180</t>
  </si>
  <si>
    <t>1230087210</t>
  </si>
  <si>
    <t>Строительство 16 квартирного дома, ул. Ленина, 62А, гп Северо-Енисейский</t>
  </si>
  <si>
    <t>Строительство 60 квартирного дома, ул. Карла Маркса, 52А, гп Северо-Енисейский</t>
  </si>
  <si>
    <t>Расходы на получение технических условий для технологического присоединения к сетям теплоснабжения, горячего водоснабжения, холодного водоснабжения и водоотведения для строительства объектов капитального строительства муниципальной собственности Северо-Енисейского района (16 квартирный дом, ул. Ленина, 62А, 16 квартирный дом, ул. Карла Маркса, 19А, 60 квартирный дом, ул. Карла Маркса, 52А, гп Северо-Енисейский)</t>
  </si>
  <si>
    <t>1640084330</t>
  </si>
  <si>
    <t>1640084400</t>
  </si>
  <si>
    <t>Капитальный ремонт 3 квартирного дома, ул. Автомобильная, 3, кв.1, 2, гп Северо-Енисейский</t>
  </si>
  <si>
    <t>Капитальный ремонт балконных плит в 30 квартирных домах, ул. Ленина, 21, 23, 25, гп Северо-Енисейский</t>
  </si>
  <si>
    <t>Капитальный ремонт балконной плиты в 60 квартирном доме, ул. Суворова, 6, гп Северо-Енисейский</t>
  </si>
  <si>
    <t>Капитальный ремонт 2 квартирного дома, ул. Дражная, 11, кв.1, п. Тея</t>
  </si>
  <si>
    <t>Капитальный ремонт 1 квартирного дома, ул. Нагорная, 7, п. Брянка</t>
  </si>
  <si>
    <t>Капитальный ремонт 2 квартирного дома, ул. Школьная, 23, кв. 2, п. Брянка</t>
  </si>
  <si>
    <t>Капитальный ремонт 2 квартирного дома, ул. Школьная, 32, кв. 2, п. Брянка</t>
  </si>
  <si>
    <t>Капитальный ремонт 4 квартирного дома, ул. Центральная, 25, п. Вангаш</t>
  </si>
  <si>
    <t>Капитальный ремонт 2 квартирного дома, ул. Транспортная, 9, кв. 2, п. Брянка</t>
  </si>
  <si>
    <t>Капитальный ремонт 4 квартирного дома, ул. Нагорная, 9А, кв. 2, 3, п. Новая Калами</t>
  </si>
  <si>
    <t>1650080023</t>
  </si>
  <si>
    <t>1650080222</t>
  </si>
  <si>
    <t>1650080316</t>
  </si>
  <si>
    <t>1650084410</t>
  </si>
  <si>
    <t>1650084440</t>
  </si>
  <si>
    <t>1650084460</t>
  </si>
  <si>
    <t>1650084480</t>
  </si>
  <si>
    <t>1650084510</t>
  </si>
  <si>
    <t>1650084600</t>
  </si>
  <si>
    <t>1650084650</t>
  </si>
  <si>
    <t>1670188011</t>
  </si>
  <si>
    <t>1670188021</t>
  </si>
  <si>
    <t>1670188080</t>
  </si>
  <si>
    <t>1670188090</t>
  </si>
  <si>
    <t>1670188980</t>
  </si>
  <si>
    <t>1820289021</t>
  </si>
  <si>
    <t>1820289980</t>
  </si>
  <si>
    <t>2010188011</t>
  </si>
  <si>
    <t>2010188021</t>
  </si>
  <si>
    <t>2010188980</t>
  </si>
  <si>
    <t>2110289021</t>
  </si>
  <si>
    <t>2110289980</t>
  </si>
  <si>
    <t>Выполнение кадастровых работ по оформлению межевых планов земельных участков</t>
  </si>
  <si>
    <t>Проведение работ по исправлению кадастровой ошибки в кадастровых сведениях, содержащихся в базе данных государственного кадастра недвижимости</t>
  </si>
  <si>
    <t>Капитальный ремонт системы холодного и горячего водоснабжения в здании администрации Северо-Енисейского района, ул. Ленина, 48, гп Северо-Енисейский</t>
  </si>
  <si>
    <t>Капитальный ремонт кровли административного здания, ул. Строителей, 1Б, п. Тея</t>
  </si>
  <si>
    <t>2130080578</t>
  </si>
  <si>
    <t>2130080594</t>
  </si>
  <si>
    <t>Текущий ремонт пешеходных мостиков через инженерные коммуникации, п. Вангаш</t>
  </si>
  <si>
    <t>Обустройство безопасного пешеходного перехода по льду через р. Вельмо, п. Вельмо</t>
  </si>
  <si>
    <t>Содержание территорий общего пользования (скверов, парков, зеленых зон, иных мест общего пользования), п. Тея</t>
  </si>
  <si>
    <t>Снос аварийного дома, ул. Молодежная, 2, п. Тея</t>
  </si>
  <si>
    <t>Строительство кладбища № 2, ул. Механическая,7, гп Северо-Енисейский</t>
  </si>
  <si>
    <t>Текущий ремонт бетонных лестниц, гп Северо-Енисейский</t>
  </si>
  <si>
    <t>Текущий ремонт деревянных лестниц, гп Северо-Енисейский</t>
  </si>
  <si>
    <t>Покос травы, п. Вельмо</t>
  </si>
  <si>
    <t>Содержание территорий общего пользования - скверов, парков, зеленых зон, иных мест общего пользования, гп Северо-Енисейский</t>
  </si>
  <si>
    <t>Текущий ремонт подпорной стены, ул. Юбилейная, 45, п. Новая Калами</t>
  </si>
  <si>
    <t>Снос аварийного дома, ул. Новая, 6, п. Брянка</t>
  </si>
  <si>
    <t>Снос аварийного дома, ул. Дражная, 7, п. Тея</t>
  </si>
  <si>
    <t>Снос аварийного дома, ул. Школьная, 36, п. Тея</t>
  </si>
  <si>
    <t>Содержание территорий общего пользования - скверов, парков, зеленых зон, иных мест общего пользования, п. Брянка</t>
  </si>
  <si>
    <t>Содержание территорий общего пользования, п. Вангаш</t>
  </si>
  <si>
    <t>Покос травы, п. Брянка</t>
  </si>
  <si>
    <t>Содержание территории общего пользования - скверов, парков, зеленых зон, п. Новая Калами</t>
  </si>
  <si>
    <t>Санитарная рубка сухостойных насаждений, п. Брянка</t>
  </si>
  <si>
    <t>2210080138</t>
  </si>
  <si>
    <t>2210080159</t>
  </si>
  <si>
    <t>2210080162</t>
  </si>
  <si>
    <t>2210080163</t>
  </si>
  <si>
    <t>2210080183</t>
  </si>
  <si>
    <t>2210086090</t>
  </si>
  <si>
    <t>2210086100</t>
  </si>
  <si>
    <t>2210086150</t>
  </si>
  <si>
    <t>2210086590</t>
  </si>
  <si>
    <t>2210086659</t>
  </si>
  <si>
    <t>2210086661</t>
  </si>
  <si>
    <t>2210086663</t>
  </si>
  <si>
    <t>2210087450</t>
  </si>
  <si>
    <t>Расходы на подготовку проектов благоустройства общественных территорий и территорий общего пользования гп Северо-Енисейский в целях содействия развития комплексного благоустройства ул. Ленина и ул. Фабричная в гп Северо-Енисейский «Северная параллель»</t>
  </si>
  <si>
    <t>2220080581</t>
  </si>
  <si>
    <t>2220080582</t>
  </si>
  <si>
    <t>2220080601</t>
  </si>
  <si>
    <t>2220080602</t>
  </si>
  <si>
    <t>22200S7420</t>
  </si>
  <si>
    <t>Отдельное мероприятие 2. «Субсидия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района»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</si>
  <si>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гп Северо-Енисейский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</si>
  <si>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Тея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</si>
  <si>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Новая Калами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</si>
  <si>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Вангаш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</si>
  <si>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Брянка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</si>
  <si>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(организация праздничной иллюминации), п. Вельмо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</si>
  <si>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гп Северо-Енисейский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</si>
  <si>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Тея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</si>
  <si>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Новая Калами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</si>
  <si>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Енашимо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</si>
  <si>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Вангаш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</si>
  <si>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Новоерудинский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</si>
  <si>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Вельмо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</si>
  <si>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района, п. Брянка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</si>
  <si>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(освещение электрических часов), гп Северо-Енисейский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</si>
  <si>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гп Северо-Енисейский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</si>
  <si>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Тея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</si>
  <si>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Вангаш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</si>
  <si>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Новая Калами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</si>
  <si>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Брянка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</si>
  <si>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Вельмо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</si>
  <si>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Енашимо</t>
  </si>
  <si>
    <t>Субсидия на возмещение фактически понесенных затрат, связанных с организацией благоустройства территории населенных пунктов Северо-Енисейского района в части освещения улиц населенных пунктов Северо-Енисейского района (выполнение электромонтажных работ), п. Новоерудинский</t>
  </si>
  <si>
    <t>Отдельное мероприятие 4. «Услуги по обращению с животными без владельцев на территории Северо-Енисейского района»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</si>
  <si>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 (содержание специалиста)</t>
  </si>
  <si>
    <t>225007518A</t>
  </si>
  <si>
    <t>Проведение конкурса на лучшую организацию работы по профилактике безнадзорности и правонарушений несовершеннолетних</t>
  </si>
  <si>
    <t>2510289980</t>
  </si>
  <si>
    <t>2510389980</t>
  </si>
  <si>
    <t>2520389980</t>
  </si>
  <si>
    <t>Дополнительные меры социальной поддержки для отдельных категорий граждан - неработающим пенсионерам в виде ежемесячных денежных выплат</t>
  </si>
  <si>
    <t>Дополнительные меры социальной поддержки и социальной помощи для отдельных категорий граждан - семьям с новорожденными детьми в виде единовременной денежной выплаты</t>
  </si>
  <si>
    <t>Дополнительные меры социальной поддержки для отдельных категорий граждан, обучающихся в образовательных организациях высшего образования и профессиональных образовательных организациях Красноярского края в виде ежемесячной денежной выплаты</t>
  </si>
  <si>
    <t>Дополнительные меры социальной поддержки для отдельных категорий граждан - неработающим пенсионерам в виде единовременной денежной выплаты на приобретение овощей</t>
  </si>
  <si>
    <t>2530289980</t>
  </si>
  <si>
    <t>2550000000</t>
  </si>
  <si>
    <t>2550080150</t>
  </si>
  <si>
    <t>2560000000</t>
  </si>
  <si>
    <t>2560080612</t>
  </si>
  <si>
    <t xml:space="preserve"> за  1 полугодие 2022 года</t>
  </si>
  <si>
    <t>Утверждено ассигнований по программе, всего на 2022 год (тыс.руб.)</t>
  </si>
  <si>
    <t>за 1 полугодие 2022 года</t>
  </si>
  <si>
    <t>Остаток ассигнований по программе, всего на 2022 год (тыс.руб.)</t>
  </si>
  <si>
    <t>Оценка реализации программы по итогам  2022 года  (%)</t>
  </si>
  <si>
    <t>Подготовка проектной и рабочей документации с получением положительного заключения государственной экспертизы капитального ремонта здания, в части замены инженерных систем муниципального бюджетного образовательного учреждения «Брянковская средняя школа № 5», ул. Школьная, 42, п. Брянка</t>
  </si>
  <si>
    <t>Асфальтирование территории муниципального бюджетного общеобразовательного учреждения «Северо-Енисейская средняя школа № 2», ул. Карла Маркса, 26, гп Северо-Енисейский</t>
  </si>
  <si>
    <t>Капитальный ремонт здания школьных мастерских муниципального бюджетного общеобразовательного учреждения «Новокаламинская средняя школа № 6», ул. Дражников, 14, п. Новая Калами (наружные виды работ)</t>
  </si>
  <si>
    <t>Обустройство игрового поля (18х9м) уличной волейбольной площадки в п. Брянка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</si>
  <si>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Приобретение оборудования и мебели для столовых муниципальных общеобразовательных организаций Северо-Енисейского района за счет безвозмездных поступлений от общества с ограниченной ответственностью «Соврудник»</t>
  </si>
  <si>
    <t>0210080371</t>
  </si>
  <si>
    <t>0210080440</t>
  </si>
  <si>
    <t>0210080655</t>
  </si>
  <si>
    <t>0210080703</t>
  </si>
  <si>
    <t>0210080724</t>
  </si>
  <si>
    <t>Организация экскурсионного обслуживания по г. Красноярск, г. Москва, г. Санкт-Петербург для двух групп по 14 человек в каждой (11 школьников + 3 сопровождающих)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</si>
  <si>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Организация экскурсионного обслуживания для группы из 15 человек (12 школьников + 3 сопровождающих) по маршруту гп Северо-Енисейский - г. Красноярск - г. Москва - г. Минск и обратно за счет безвозмездных поступлений от общества с ограниченной ответственностью «Соврудник»</t>
  </si>
  <si>
    <t>0220080701</t>
  </si>
  <si>
    <t>0220080723</t>
  </si>
  <si>
    <t>Финансовое обеспечение решения Северо-Енисейского районного Совета депутатов от 31.01.2011 № 226-16 «Об обеспечении бесплатным горячим питанием обучающихся в муниципальных образовательных организациях Северо-Енисейского района по программам основного общего, среднего общего образования по имеющим государственную аккредитацию образовательным программам основного общего, среднего общего образования за счет средств бюджета Северо-Енисейского района»</t>
  </si>
  <si>
    <t>Финансовое обеспечение решения Северо-Енисейского районного Совета депутатов от 22.11.2019 № 721-54 «О финансовом обеспечении обучающихся первых-пятых классов общеобразовательных организаций Северо-Енисейского района питанием без взимания платы в виде молока питьевого»</t>
  </si>
  <si>
    <t>Обеспечение оплаты 100 % стоимости набора продуктов питания или готовых блюд и их транспортировки в лагерях труда и отдыха, организованных образовательными организациями Северо-Енисейского района в каникулярное время для организации двухразового питания</t>
  </si>
  <si>
    <t>Финансовое обеспечение решения Северо-Енисейского районного Совета депутатов от 28.10.2021 № 208-13 «О дополнительном финансовом обеспечении расходов на региональные выплаты работникам муниципальных учреждений Северо-Енисейского района в 2022 году»</t>
  </si>
  <si>
    <t>Обеспечение оплаты 30 % стоимости набора продуктов питания или готовых блюд и их транспортировки в лагеря с дневным пребыванием детей</t>
  </si>
  <si>
    <t>Обеспечение оплаты четырёхразового питания - 41 обучающемуся</t>
  </si>
  <si>
    <t>Обеспечение оплаты 30 % стоимости путевок детям при их направлении в краевые и муниципальные загородные оздоровительные лагеря, расположенные на территории края, 80 детям</t>
  </si>
  <si>
    <t>Обеспечение оплаты 100 % стоимости услуг по сопровождению детей в краевые и муниципальные загородные оздоровительные лагеря, расположенные на территории края</t>
  </si>
  <si>
    <t>Обеспечение оплаты трехразового питания - 90 обучающимся</t>
  </si>
  <si>
    <t>Обеспечение оплаты двухразового питания - 50 обучающимся</t>
  </si>
  <si>
    <t>0230780379</t>
  </si>
  <si>
    <t>0230788000</t>
  </si>
  <si>
    <t>0230788011</t>
  </si>
  <si>
    <t>0230788090</t>
  </si>
  <si>
    <t>0230880378</t>
  </si>
  <si>
    <t>0230888000</t>
  </si>
  <si>
    <t>0230888011</t>
  </si>
  <si>
    <t>0230888090</t>
  </si>
  <si>
    <t>0230980681</t>
  </si>
  <si>
    <t>0230988000</t>
  </si>
  <si>
    <t>0230988040</t>
  </si>
  <si>
    <t>0230988070</t>
  </si>
  <si>
    <t>0230988080</t>
  </si>
  <si>
    <t>0230988090</t>
  </si>
  <si>
    <t>0231080682</t>
  </si>
  <si>
    <t>0231080683</t>
  </si>
  <si>
    <t>0231180684</t>
  </si>
  <si>
    <t>0231188000</t>
  </si>
  <si>
    <t>0231188040</t>
  </si>
  <si>
    <t>0231188080</t>
  </si>
  <si>
    <t>0231188090</t>
  </si>
  <si>
    <t>0231280685</t>
  </si>
  <si>
    <t>446</t>
  </si>
  <si>
    <t>447</t>
  </si>
  <si>
    <t>448</t>
  </si>
  <si>
    <t>449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</si>
  <si>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</si>
  <si>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Приобретение дополнительного оборудования для муниципальных бюджетных дошкольных образовательных учреждений и дошкольных групп в муниципальных бюджетных образовательных учреждений за счет безвозмездных поступлений в бюджет Северо-Енисейского района от общества с ограниченной ответственностью горно-рудная компания «Амикан» за счет остатков средств 2021 года</t>
  </si>
  <si>
    <t>Приобретение оборудования для муниципальных бюджетных дошкольных образовательных учреждений и дошкольных групп в муниципальных бюджетных образовательных учреждений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</si>
  <si>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Финансовое обеспечение решения Северо-Енисейского районного Совета депутатов от 24.05.2022 № 363-23 «О финансовом обеспечении расходов по доступности для обучающихся 9, 11 классов муниципальных образовательных организаций Северо-Енисейского района, расположенных за пределами поселка Северо-Енисейский, получения общедоступного и бесплатного основного общего, среднего общего образования по основным общеобразовательным программам для реализации основных общеобразовательных программ в соответствии с федеральными государственными образовательными стандартами (сдачи выпускных экзаменов) в 2022 году»</t>
  </si>
  <si>
    <t>Субсидии бюджетам муниципальных образований на реализацию мероприятий по модернизации школьных систем образования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</si>
  <si>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Софинансирование 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</si>
  <si>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Финансовое обеспечение решения Северо-Енисейского районного Совета депутатов от 16.02.2022 № 294-20 «О дополнительном финансовом обеспечении расходов на повышение размеров оплаты труда отдельным категориям работников муниципальных учреждений Северо-Енисейского района в 2022 году»</t>
  </si>
  <si>
    <t>Услуги по обеспечению физической охраной образовательных учреждений</t>
  </si>
  <si>
    <t>Выплата премии в связи с празднованием 90-летия образования Северо-Енисейского района в 2022 году работникам органов местного самоуправления, органов администрации Северо-Енисейского района с правами юридического лица, муниципальных учреждений Северо-Енисейского района, финансовое обеспечение оплаты труда которых осуществляется за счет средств бюджета Северо-Енисейского района, в том числе за счет средств субвенций из бюджета Красноярского края</t>
  </si>
  <si>
    <t>0240080150</t>
  </si>
  <si>
    <t>0240080702</t>
  </si>
  <si>
    <t>0240080728</t>
  </si>
  <si>
    <t>02400L7502</t>
  </si>
  <si>
    <t>0240188071</t>
  </si>
  <si>
    <t>0240588000</t>
  </si>
  <si>
    <t>0240588980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</si>
  <si>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</si>
  <si>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Подготовка проектной документации с получением положительного заключения государственной экспертизы на капитальный ремонт систем противопожарной защиты в зданиях котельных населенных пунктов Северо-Енисейского района</t>
  </si>
  <si>
    <t>Проведение государственной экспертизы проектной документации на капитальный ремонт систем противопожарной защиты в зданиях котельных населенных пунктов Северо-Енисейского района</t>
  </si>
  <si>
    <t>Проведение государственной экспертизы проектной документации в объеме проверки сметной стоимости на капитальный ремонт систем противопожарной защиты в зданиях котельных населенных пунктов Северо-Енисейского района</t>
  </si>
  <si>
    <t>Содержание муниципального имущества - монтаж узлов учета тепловой энергии в котельных в населенных пунктов Северо-Енисейского района</t>
  </si>
  <si>
    <t>Подготовка проектной документации по устройству пяти узлов учета тепловой энергии в теплоисточниках (котельных) в населенных пунктах Северо-Енисейского района</t>
  </si>
  <si>
    <t>Разработка проектной документации на монтаж индивидуальных тепловых пунктов системы горячего водоснабжения с закрытым контуром в жилых домах гп Северо-Енисейский</t>
  </si>
  <si>
    <t>Обследование канализационного коллектора и сетей канализации в населенных пункта Северо-Енисейского района</t>
  </si>
  <si>
    <t>Капитальный ремонт систем противопожарной защиты в здании котельной №1, ул. Набережная, 6А, гп Северо-Енисейский</t>
  </si>
  <si>
    <t>Капитальный ремонт систем противопожарной защиты в здании котельной №3, ул. 40 лет Победы, 15, гп Северо-Енисейский</t>
  </si>
  <si>
    <t>Капитальный ремонт участка сети тепловодоснабжения от ТК-93А до ТК-104, в гп Северо-Енисейский</t>
  </si>
  <si>
    <t>Капитальный ремонт участка сети ХВС от ТПС-1 до котельной №1, гп Северо-Енисейский</t>
  </si>
  <si>
    <t>Капитальный ремонт систем противопожарной защиты в здании котельной, ул. Первомайская, 1, п.Тея</t>
  </si>
  <si>
    <t>Приобретение запасных частей и расходных материалов для коммунальной техники, расходных материалов для нужд жилищно-коммунального хозяйства</t>
  </si>
  <si>
    <t>Капитальный ремонт участка сетей ТВС от ул. Набережная, 6А до ул. Набережная, 6, гп Северо-Енисейский</t>
  </si>
  <si>
    <t>Капитальный ремонт участка сетей ТВС от ул. Советская до ул. Пушкина, 4, гп Северо-Енисейский</t>
  </si>
  <si>
    <t>Содержание муниципального имущества (оборудование многоквартирных домов индивидуальными тепловыми пунктами)</t>
  </si>
  <si>
    <t>Капитальный ремонт участка сети тепловодоснабжения от ТК-131 до ТК-132, ул.Донского ,гп Северо-Енисейский</t>
  </si>
  <si>
    <t>Проведение независимой экспертизы работоспособности индивидуальных тепловых пунктов, расположенных в многоквартирных домах, гп Северо-Енисейский</t>
  </si>
  <si>
    <t>Приобретение двух автоцистерн вакуумных</t>
  </si>
  <si>
    <t>Приобретение универсальной коммунальной машины</t>
  </si>
  <si>
    <t>Приобретение автомобиля с бурильно-крановой установкой</t>
  </si>
  <si>
    <t>Приобретение двух тракторов</t>
  </si>
  <si>
    <t>Приобретение автобетоносмесителя</t>
  </si>
  <si>
    <t>0410080081</t>
  </si>
  <si>
    <t>0410080082</t>
  </si>
  <si>
    <t>0410080083</t>
  </si>
  <si>
    <t>0410080084</t>
  </si>
  <si>
    <t>0410080085</t>
  </si>
  <si>
    <t>0410080086</t>
  </si>
  <si>
    <t>0410080278</t>
  </si>
  <si>
    <t>0410080279</t>
  </si>
  <si>
    <t>0410080339</t>
  </si>
  <si>
    <t>0410080422</t>
  </si>
  <si>
    <t>0410080529</t>
  </si>
  <si>
    <t>0410080695</t>
  </si>
  <si>
    <t>041008126Z</t>
  </si>
  <si>
    <t>041008162Z</t>
  </si>
  <si>
    <t>041008164Z</t>
  </si>
  <si>
    <t>041008165Z</t>
  </si>
  <si>
    <t>041008166Z</t>
  </si>
  <si>
    <t>0420086681</t>
  </si>
  <si>
    <t>Субсидия на возмещение фактически понесенных затрат, связанных с владением, пользованием и распоряжением имуществом, находящимся в муниципальной собственности в части обеспечения эксплуатации и содержания муниципальных коммунальных объектов в 2021 году</t>
  </si>
  <si>
    <t>Субсидия на возмещение фактически понесенных затрат, связанных с организацией в границах района теплоснабжения населения теплоснабжающим и энергосбытовым организациям, осуществляющим производство и (или) реализацию тепловой и электрической энергии, не включенных в тарифы на коммунальные услуги вследствие ограничения их роста, в части доставки товарной нефти от ее места хранения в Северо-Енисейском районе (Красноярский край, Северо-Енисейский район, Олимпиадинский ГОК, Склад нефти) до котельных гп Северо-Енисейского протяженностью 71 километр</t>
  </si>
  <si>
    <t>Субсидия на возмещение фактически понесенных затрат, связанных с выполнением работ по строительству и содержанию (эксплуатации) автозимника от 266 километра автомобильной дороги «Епишино–Северо-Енисейский» до пункта отпуска товарной нефти Юрубчено-Тохомского месторождения протяженностью 240 километров (связанного с доставкой в Северо-Енисейский район котельно-печного топлива)</t>
  </si>
  <si>
    <t>Субсидия на возмещение фактически понесенных затрат, связанных с владением, пользованием имуществом, находящимся в муниципальной собственности района в части осуществления уставной деятельности юридических лиц в сфере содержания объектов водоотведения</t>
  </si>
  <si>
    <t>Субсидия на возмещение фактически понесенных затрат, связанных с владением, пользованием и распоряжением имуществом, находящимся в муниципальной собственности в части осуществления уставной деятельности юридических лиц осуществляющих деятельность в сфере электро-, тепло-, водоснабжения населения, водоотведения, снабжения населения топливом в 2021 году</t>
  </si>
  <si>
    <t>Субсидия на возмещение фактически понесенных затрат, связанных с организацией в границах района теплоснабжения населения теплоснабжающим и энергосбытовым организациям, осуществляющим производство и (или) реализацию тепловой и электрической энергии, не включенных в тарифы на коммунальные услуги вследствие ограничения их роста, в части доставки товарной нефти от пункта отпуска товарной нефти Юрубчено-Тохомского месторождения до ее места хранения в Северо-Енисейском районе (Красноярский край, Северо-Енисейский район, Олимпиадинский ГОК, Склад нефти) протяженностью 286 километров</t>
  </si>
  <si>
    <t>Субсидия на возмещение фактически понесенных затрат, связанных с организацией в границах района теплоснабжения населения теплоснабжающим и энергосбытовым организациям, осуществляющим производство и (или) реализацию тепловой и электрической энергии, не включенных в тарифы на коммунальные услуги вследствие ограничения их роста, в части доставки товарной нефти от пункта отпуска товарной нефти Юрубчено-Тохомского месторождения до котельных гп Северо-Енисейского протяженностью 265 километров</t>
  </si>
  <si>
    <t>0440080267</t>
  </si>
  <si>
    <t>0440080647</t>
  </si>
  <si>
    <t>0440080652</t>
  </si>
  <si>
    <t>0440080658</t>
  </si>
  <si>
    <t>0440080659</t>
  </si>
  <si>
    <t>0440081530</t>
  </si>
  <si>
    <t>Приобретение автомобильных весов для полигонов твердых коммунальных отходов в населенных пунктах Северо-Енисейского района</t>
  </si>
  <si>
    <t>046008003Z</t>
  </si>
  <si>
    <t>Создание автоматизированной системы централизованного оповещения населения в гп Северо-Енисейский</t>
  </si>
  <si>
    <t>Аттестация объекта информатизации по требованиям безопасности информации или проведение технического контроля объекта информатизации</t>
  </si>
  <si>
    <t>0510080624</t>
  </si>
  <si>
    <t>0510082050</t>
  </si>
  <si>
    <t>0510688000</t>
  </si>
  <si>
    <t>0510688010</t>
  </si>
  <si>
    <t>0510688011</t>
  </si>
  <si>
    <t>0510688030</t>
  </si>
  <si>
    <t>0510688050</t>
  </si>
  <si>
    <t>0510688061</t>
  </si>
  <si>
    <t>0510688070</t>
  </si>
  <si>
    <t>0510688980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</si>
  <si>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</si>
  <si>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Выполнение работ по разработке проекта противопожарного устройства границ населенных пунктов</t>
  </si>
  <si>
    <t>Оборудование минерализованными полосами пожароопасных участков в границах населенных пунктов</t>
  </si>
  <si>
    <t>Приобретение, доставка и установка информационных стендов</t>
  </si>
  <si>
    <t>Ремонт и обслуживание системы оповещения населения района на случай пожара</t>
  </si>
  <si>
    <t>Софинансирование иного межбюджетного трансферта бюджетам муниципальных образований края на обеспечение первичных мер пожарной безопасности в рамках подпрограммы «Предупреждение, спасение, помощь населению в чрезвычайных ситуациях»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</si>
  <si>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0520080667</t>
  </si>
  <si>
    <t>0520080738</t>
  </si>
  <si>
    <t>0520080739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</si>
  <si>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</si>
  <si>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Капитальный ремонт здания муниципального бюджетного учреждения «Муниципальный музей истории золотодобычи Северо-Енисейского района», ул. Ленина, 42, гп Северо-Енисейский</t>
  </si>
  <si>
    <t>Обустройство теплой туалетной комнаты с монтажом системы канализации и септика в здании библиотеки-филиала «Истоки» поселка Тея, ул. Октябрьская, 6, п. Тея</t>
  </si>
  <si>
    <t>Расходы на проведение авторского надзора за выполнением капитального ремонта помещений центральной районной библиотеки МБУ «ЦБС», ул. Ленина, 52, гп Северо-Енисейский</t>
  </si>
  <si>
    <t>Государственная поддержка отрасли культуры (комплектование книжных фондов муниципальных общедоступных библиотек)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</si>
  <si>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Софинансирование 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</si>
  <si>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0810074490</t>
  </si>
  <si>
    <t>0810080002</t>
  </si>
  <si>
    <t>0810080735</t>
  </si>
  <si>
    <t>08100L5191</t>
  </si>
  <si>
    <t>08100S4490</t>
  </si>
  <si>
    <t>0810188160</t>
  </si>
  <si>
    <t>Проведение кочевого фестиваля «Брусника»</t>
  </si>
  <si>
    <t>Проведение районного фестиваля «Искусство против наркотиков»</t>
  </si>
  <si>
    <t>Монтаж и приобретение модульного сценического комплекса, ул. Ленина, 9Б, гп Северо-Енисейский</t>
  </si>
  <si>
    <t>Обустройство теплой туалетной комнаты с монтажом системы канализации и септика в здании дома культуры поселка Тея, ул. Октябрьская, 10, п. Тея</t>
  </si>
  <si>
    <t>Районный фестиваль добра, приуроченный к Международному дню инвалидов, совместно с Фондом «Золото сердце»</t>
  </si>
  <si>
    <t>Подготовка проектной документации с выполнением инженерно-геологических, инженерно-геодезических изысканий и получением положительного заключения государственной экспертизы на строительство здания школы искусства,гп Северо-Енисейский, ул. Маяковского, 10А</t>
  </si>
  <si>
    <t>Подготовка проектной документации с выполнением инженерно-геологических, инженерно-геодезических изысканий и получением положительного заключения государственной экспертизы на реконструкцию объекта незавершенного строительства в здание культурно-досугового центра, п. Брянка ул. Школьная, 26В</t>
  </si>
  <si>
    <t>Демонтаж сцены, ул. Ленина, 9Б, гп Северо-Енисейский</t>
  </si>
  <si>
    <t>Проведение районного фестиваля детского творчества «Надежда»</t>
  </si>
  <si>
    <t>Проведение районного конкурса-фестиваля коллективов художественной самодеятельности «Золото Севера»</t>
  </si>
  <si>
    <t>Проведение районного народного гуляния «Масленица»</t>
  </si>
  <si>
    <t>Проведение районной акции «Североенисейцы-Защитникам Отечества» в рамках празднования Дня Победы</t>
  </si>
  <si>
    <t>Капитальный ремонт здания районного дома культуры «Металлург» муниципального бюджетного учреждения «Централизованная клубная система Северо-Енисейского района» ул. Ленина, 9, гп Северо-Енисейский</t>
  </si>
  <si>
    <t>Субсидии бюджетам муниципальных образований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</si>
  <si>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0820080322</t>
  </si>
  <si>
    <t>0820080324</t>
  </si>
  <si>
    <t>0820080369</t>
  </si>
  <si>
    <t>0820080639</t>
  </si>
  <si>
    <t>0820080673</t>
  </si>
  <si>
    <t>0820080674</t>
  </si>
  <si>
    <t>0820080736</t>
  </si>
  <si>
    <t>0820082470</t>
  </si>
  <si>
    <t>0820082480</t>
  </si>
  <si>
    <t>0820082570</t>
  </si>
  <si>
    <t>0820082610</t>
  </si>
  <si>
    <t>0820086681</t>
  </si>
  <si>
    <t>0820188120</t>
  </si>
  <si>
    <t>0820188140</t>
  </si>
  <si>
    <t>0830188021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</si>
  <si>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</si>
  <si>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</si>
  <si>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Реконструкция здания крытого плавательного бассейна, в части изменения параметров крыши по ул. Фабричная, 1Б, гп Северо-Енисейский</t>
  </si>
  <si>
    <t>Текущий ремонт душевых и раздевалок в здании бассейна «Аяхта», ул. Фабричная, 1Б, гп Северо-Енисейский</t>
  </si>
  <si>
    <t>Текущий ремонт крылец на дополнительных эвакуационных путях, ул. Фабричная, д.1А, 1Б, гп Северо-Енисейский</t>
  </si>
  <si>
    <t>Текущий ремонт потолка помещения сауны в здании бассейна «Аяхта», ул. Фабричная, д. 1Б, гп Северо-Енисейский</t>
  </si>
  <si>
    <t>Текущий ремонт комнаты отдыха в здании бассейна «Аяхта» ул. Фабричная, д. 1Б, гп Северо-Енисейский</t>
  </si>
  <si>
    <t>Текущий ремонт системы водоотведения атмосферных осадков с кровли здания физкультурно-спортивного центра «Нерика», ул. Фабричная, д. 1А, гп Северо-Енисейский</t>
  </si>
  <si>
    <t>Текущий ремонт душевых тренажерного зала и зала оздоровительной гимнастики в здании физкультурно-спортивного центра «Нерика», ул. Фабричная, д. 1А, гп Северо-Енисейский</t>
  </si>
  <si>
    <t>Устройство травмобезопасного спортивного покрытия стадиона поселкового ул. Фабричная, 1, гп Северо-Енисейский</t>
  </si>
  <si>
    <t>Приобретение пассажирского автомобиля</t>
  </si>
  <si>
    <t>Подготовка проектной документации с выполнением инженерно-геодезических изысканий и получением положительного заключения государственной экспертизы на устройство зрительных трибун и ограждения стадиона по ул. Фабричная, 1 в гп Северо-Енисейский</t>
  </si>
  <si>
    <t>Приобретение спортивного оборудования и спортивного инвентаря для работы спортивного клуба по месту жительства граждан «Виктория» п. Брянка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</si>
  <si>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Разборка крытой переходной галереи, ул. Фабричная 1, А, гп. Северо-Енисейский</t>
  </si>
  <si>
    <t>Софинансирование субсидии бюджетам муниципальных образований 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спорта,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</si>
  <si>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Субсидии бюджетам муниципальных районов на оснащение объектов спортивной инфраструктуры спортивно-технологическим оборудованием в рамках подпрограммы «Развитие массовой физической культуры и спорта» муниципальной программы «Развитие физической культуры и спорта»</t>
  </si>
  <si>
    <t>0910074370</t>
  </si>
  <si>
    <t>0910080489</t>
  </si>
  <si>
    <t>0910080640</t>
  </si>
  <si>
    <t>0910080641</t>
  </si>
  <si>
    <t>0910080642</t>
  </si>
  <si>
    <t>0910080643</t>
  </si>
  <si>
    <t>0910080644</t>
  </si>
  <si>
    <t>0910080646</t>
  </si>
  <si>
    <t>0910080676</t>
  </si>
  <si>
    <t>0910080677</t>
  </si>
  <si>
    <t>0910080704</t>
  </si>
  <si>
    <t>0910080720</t>
  </si>
  <si>
    <t>09100S4370</t>
  </si>
  <si>
    <t>091P552281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</si>
  <si>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 в рамках подпрограммы «Патриотическое воспитание молодежи» государственной программы Красноярского края «Молодежь Красноярского края в XXI веке»</t>
  </si>
  <si>
    <t>Софинансирование субсидии бюджетам муниципальных образований на развитие системы патриотического воспитания в рамках деятельности муниципальных молодежных центров в рамках подпрограммы «Патриотическое воспитание молодежи» государственной программы Красноярского края «Молодежь Красноярского края в XXI веке»</t>
  </si>
  <si>
    <t>Софинансирование субсидии бюджетам муниципальных образований на развитие экстремальных видов спорта в рамках деятельности муниципальных молодежных центров в рамках подпрограммы «Вовлечение молодёжи в социальную практику» государственной программы Красноярского края «Молодёжь Красноярского края в XXI веке»</t>
  </si>
  <si>
    <t>Субсидии бюджетам муниципальных образований на поддержку деятельности муниципальных ресурсных центров поддержки добровольчества (волонтерства) в рамках подпрограммы «Вовлечение молодёжи в социальную практику» государственной программы Красноярского края «Молодёжь Красноярского края в XXI веке»</t>
  </si>
  <si>
    <t>0920074540</t>
  </si>
  <si>
    <t>09200S4540</t>
  </si>
  <si>
    <t>09200S6630</t>
  </si>
  <si>
    <t>092E876620</t>
  </si>
  <si>
    <t>Восстановление профиля гравийных дорог, ул. Невского, ул. Донского, гп Северо-Енисейский</t>
  </si>
  <si>
    <t>Ремонт участка автомобильной дороги, ул. Портовая, гп Северо-Енисейский</t>
  </si>
  <si>
    <t>Восстановление профиля гравийной дороги, ул. Лермонтова, гп Северо-Енисейский</t>
  </si>
  <si>
    <t>Ремонт участка автомобильной дороги, ул. Донского, гп Северо-Енисейский</t>
  </si>
  <si>
    <t>Ремонт участка автомобильной дороги, ул. Геологическая, гп Северо-Енисейский</t>
  </si>
  <si>
    <t>Асфальтирование придомовой территории многоквартирного дома, ул. Школьная, 3А, п. Тея</t>
  </si>
  <si>
    <t>Содержание муниципального имущества - устройство площадки и остановочного павильона, ул. Студенческая, 9, п. Вангаш</t>
  </si>
  <si>
    <t>Ремонт автомобильного проезда, ул. Донского, 45А, гп Северо-Енисейский</t>
  </si>
  <si>
    <t>Подготовка проектной документации с получением положительного заключения государственной экспертизы, проведением государственной экспертизы проектной документации и результатов инженерных изысканий и проведение государственной экспертизы достоверности определения сметной стоимости на реконструкцию участка улично-дорожной сети улиц Гоголя, Гастелло, Маяковского, гп Северо-Енисейский</t>
  </si>
  <si>
    <t>Содержание муниципального имущества - замена водопропускных трубок, гп Северо-Енисейский</t>
  </si>
  <si>
    <t>Восстановление профиля гравийной дороги ул. Геологическая (нижняя), гп Северо-Енисейский</t>
  </si>
  <si>
    <t>Содержание муниципального имущества - устройство бетонных водоотводных канав на улично-дорожной сети, п. Новая Калами</t>
  </si>
  <si>
    <t>Асфальтирование придомовой территории многоквартирного дома, ул. Донского, 45А, гп Северо-Енисейский</t>
  </si>
  <si>
    <t>Восстановление дорожного покрытия участка автомобильной дороги, ул. Карла Маркса, 19 А - 26, пер. Школьный, ул. Донского, 16 А - 22 А, гп Северо-Енисейский</t>
  </si>
  <si>
    <t>Бетонирование основания автобусной остановки «Бассейн «Аяхта» по ул. Ленина, гп Северо-Енисейский</t>
  </si>
  <si>
    <t>Содержание муниципального имущества - устройство площадки остановочного павильона, ул. Центральная, п. Вангаш</t>
  </si>
  <si>
    <t>Ремонт участков автомобильных дорог улично-дорожной сети п. Новая Калами</t>
  </si>
  <si>
    <t>Ремонт участка автомобильной дороги от ул. Октябрьская 44 до ул. Октябрьская, 45, Тея</t>
  </si>
  <si>
    <t>Содержание муниципального имущества - текущий ремонт бордюров, пандусов, ул. Ленина, ул. Донского, гп Северо-Енисейский</t>
  </si>
  <si>
    <t>Асфальтирование ул. Фабричная с проездами и площадь перед зданием по ул. Фабричная, 3, гп Северо-Енисейский</t>
  </si>
  <si>
    <t>Асфальтирование бульвара Металлургов, ул. Ленина, 19А, гп Северо-Енисейский</t>
  </si>
  <si>
    <t>Асфальтирование музейной площади, ул. Ленина, 42/1, гп Северо-Енисейский</t>
  </si>
  <si>
    <t>Восстановление профиля гравийных дорог п. Тея</t>
  </si>
  <si>
    <t>Восстановление профиля гравийной дороги, ул. Лесная, п. Енашимо</t>
  </si>
  <si>
    <t>Содержание автомобильных дорог общего пользования местного значения</t>
  </si>
  <si>
    <t>Ремонт участка автомобильной дороги, ул. Карла Маркса, гп Северо-Енисейский</t>
  </si>
  <si>
    <t>Ремонт участка автомобильной дороги от ул. Октябрьская до ул. Шоссейная, п. Тея</t>
  </si>
  <si>
    <t>Ремонт участка автомобильной дороги, ул. 60 лет ВЛКСМ, гп Северо-Енисейский</t>
  </si>
  <si>
    <t>Устройство водоотводных канав по ул.Гоголя, гп Северо-Енисейский</t>
  </si>
  <si>
    <t>1210080075</t>
  </si>
  <si>
    <t>1210080076</t>
  </si>
  <si>
    <t>1210080077</t>
  </si>
  <si>
    <t>1210080094</t>
  </si>
  <si>
    <t>1210080095</t>
  </si>
  <si>
    <t>1210080099</t>
  </si>
  <si>
    <t>1210080115</t>
  </si>
  <si>
    <t>1210080121</t>
  </si>
  <si>
    <t>1210080122</t>
  </si>
  <si>
    <t>1210080277</t>
  </si>
  <si>
    <t>1210080697</t>
  </si>
  <si>
    <t>1210080699</t>
  </si>
  <si>
    <t>1210080734</t>
  </si>
  <si>
    <t>1210083600</t>
  </si>
  <si>
    <t>1210083620</t>
  </si>
  <si>
    <t>1210083630</t>
  </si>
  <si>
    <t>1210083640</t>
  </si>
  <si>
    <t>1210083650</t>
  </si>
  <si>
    <t>1210083660</t>
  </si>
  <si>
    <t>1210083670</t>
  </si>
  <si>
    <t>1210083720</t>
  </si>
  <si>
    <t>1210083850</t>
  </si>
  <si>
    <t>1210083900</t>
  </si>
  <si>
    <t>1210083960</t>
  </si>
  <si>
    <t>1210083970</t>
  </si>
  <si>
    <t>1210086669</t>
  </si>
  <si>
    <t>1210086681</t>
  </si>
  <si>
    <t>1210087100</t>
  </si>
  <si>
    <t>Расходы на приобретение, доставку и установку дорожных знаков, искусственных дорожных неровностей, барьерных ограждений, п. Тея</t>
  </si>
  <si>
    <t>1230080645</t>
  </si>
  <si>
    <t>Субсидия на возмещение фактически понесенных затрат, связанных с владением, пользованием имуществом, находящимся в муниципальной собственности Северо-Енисейского района в части содержания конечного остановочного пункта межпоселкового общественного транспорта в гп Северо-Енисейский</t>
  </si>
  <si>
    <t>1220080660</t>
  </si>
  <si>
    <t>Субсидия на финансовое обеспечение затрат, связанных с обеспечением жизнедеятельности населения Северо-Енисейского района в части создания условий для обеспечения жителей населенных пунктов района услугами общественного питания, торговли, в том числе по приобретению товаров с длительными сроками хранения</t>
  </si>
  <si>
    <t>Субсидия на финансовое обеспечение затрат, связанных с созданием условий для обеспечения жителей населенных пунктов Северо-Енисейского района услугами общественного питания, торговли в части затрат по исполнению муниципальным предприятием Севе-ро-Енисейского района «Хлебопек» своих обязательств по договору о поставке товарной нефти для отопления здания хлебозавода с учетом доставки до гп Северо-Енисейский</t>
  </si>
  <si>
    <t>Субсидия на возмещение фактически понесенных затрат, связанных с реализацией продовольственных и непродовольственных товаров, в том числе определенных законодательством Российской Федерации товарами первой необходимости в 2021 году</t>
  </si>
  <si>
    <t>Субсидия на финансовое обеспечение затрат, связанных с созданием условий для обеспечения жителей населенных пунктов Северо-Енисейского района услугами общественного питания, торговли в части затрат по закупу товаров первой необходимости</t>
  </si>
  <si>
    <t>Субсидия на финансовое обеспечение затрат, связанных с созданием условий для обеспечения жителей населенных пунктов Северо-Енисейского района услугами общественного питания, торговли в части затрат по закупу сырья для производства хлебобулочных изделий</t>
  </si>
  <si>
    <t>Субсидия на финансовое обеспечение затрат, связанных с обеспечением жизнедеятельности населения Северо-Енисейского района в части создания условий для обеспечения жителей населенных пунктов района услугами общественного питания, торговли, в том числе по приобретению и использованию имущества организациями торговли</t>
  </si>
  <si>
    <t>Субсидия на возмещение фактически понесенных затрат, связанных с обеспечением жизнедеятельности населения Северо-Енисейского района в части создания условий для обеспечения жителей населенных пунктов района услугами общественного питания, торговли, в том числе по содержанию имущества организациями торговли</t>
  </si>
  <si>
    <t>Субсидия на финансовое обеспечение затрат, связанных с обеспечением жизнедеятельности населения Северо-Енисейского района в части создания условий для обеспечения жителей населенных пунктов района услугами общественного питания, торговли, в том числе по восстановлению стены здания хлебозавода</t>
  </si>
  <si>
    <t>1510080375</t>
  </si>
  <si>
    <t>1510080376</t>
  </si>
  <si>
    <t>1510080654</t>
  </si>
  <si>
    <t>1510080678</t>
  </si>
  <si>
    <t>1510080679</t>
  </si>
  <si>
    <t>1510080729</t>
  </si>
  <si>
    <t>1510080737</t>
  </si>
  <si>
    <t>1510080743</t>
  </si>
  <si>
    <t>Подпрограмма 2 «Развитие и поддержка субъектов малого и среднего предпринимательства на территории района»</t>
  </si>
  <si>
    <t>Подпрограмма 3. "Развитие сельского хозяйства на территории Северо-Енисейского раойна"</t>
  </si>
  <si>
    <t>Подпрограмма 4. "Обеспечение реализации общественных и гражданских инициатив, поддержка социально ориентированных некоммерческих организаций"</t>
  </si>
  <si>
    <t>1520000000</t>
  </si>
  <si>
    <t>Субсидия на оказание финансовой поддержки социально ориентированным некоммерческим организациям</t>
  </si>
  <si>
    <t>1520080374</t>
  </si>
  <si>
    <t>Подпрограмма 5. «Поддержка местных инициатив»</t>
  </si>
  <si>
    <t>1560000000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</si>
  <si>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гп Северо-Енисейский «Обустройство спортивной площадки «Спортивный дворик в гп Северо-Енисейский»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</si>
  <si>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п. Тея Северо-Енисейского района «Приобретение оборудования для Дома культуры п. Тея Северо-Енисейского района»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</si>
  <si>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п. Новая Калами Северо-Енисейского района «Благоустройство детской игровой площадки «Солнышко»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</si>
  <si>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п. Вангаш Северо-Енисейского района «Благоустройство территории сельского Дома культуры п. Вангаш Северо-Енисейского района»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</si>
  <si>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п. Брянка Северо-Енисейского района «Звуки музыки»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</si>
  <si>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п. Вельмо Северо-Енисейского района «Приобретение 2-х пожарных мотопомп»</t>
  </si>
  <si>
    <t>Финансовое обеспечение постановления администрации Северо-Енисейского района от 22.04.2022 № 179-п «О поддержке инициативных проектов в населенных пунктах Северо-Енисейского района в 2022 году», распоряжения администрации Северо-Енисейского района от 13.05.2022 № 923-р «О реализации инициативных проектов в населенных пунктах Северо-Енисейского района» - инициативный проект «Веселая карусель» (п. Вангаш, ул. Студенческая)</t>
  </si>
  <si>
    <t>Финансовое обеспечение постановления администрации Северо-Енисейского района от 22.04.2022 № 179-п «О поддержке инициативных проектов в населенных пунктах Северо-Енисейского района в 2022 году», распоряжения администрации Северо-Енисейского района от 13.05.2022 № 923-р «О реализации инициативных проектов в населенных пунктах Северо-Енисейского района» - инициативный проект «Благоустройство территории ТОС «Тарасовский» (п. Тея, ул. 50 лет Октября, д. 12Б и 12В)</t>
  </si>
  <si>
    <t>Финансовое обеспечение постановления администрации Северо-Енисейского района от 22.04.2022 № 179-п «О поддержке инициативных проектов в населенных пунктах Северо-Енисейского района в 2022 году», распоряжения администрации Северо-Енисейского района от 13.05.2022 № 923-р «О реализации инициативных проектов в населенных пунктах Северо-Енисейского района»- инициативный проект «Безопасный двор» (гп Северо-Енисейский, ул. Донского, д. 33А)</t>
  </si>
  <si>
    <t>Финансовое обеспечение постановления администрации Северо-Енисейского района от 22.04.2022 № 179-п «О поддержке инициативных проектов в населенных пунктах Северо-Енисейского района в 2022 году», распоряжения администрации Северо-Енисейского района от 13.05.2022 № 923-р «О реализации инициативных проектов в населенных пунктах Северо-Енисейского района» - инициативный проект «Площадка для выгула собак» (гп Северо-Енисейский, ул. Ленина)</t>
  </si>
  <si>
    <t>Финансовое обеспечение постановления администрации Северо-Енисейского района от 22.04.2022 № 179-п «О поддержке инициативных проектов в населенных пунктах Северо-Енисейского района в 2022 году», распоряжения администрации Северо-Енисейского района от 13.05.2022 № 923-р «О реализации инициативных проектов в населенных пунктах Северо-Енисейского района» - инициативный проект «Цветущий палисадник» (гп Северо-Енисейский, ул. Донского, д. 45А)</t>
  </si>
  <si>
    <t>Финансовое обеспечение постановления администрации Северо-Енисейского района от 22.04.2022 № 179-п «О поддержке инициативных проектов в населенных пунктах Северо-Енисейского района в 2022 году», распоряжения администрации Северо-Енисейского района от 13.05.2022 № 923-р «О реализации инициативных проектов в населенных пунктах Северо-Енисейского района» - инициативный проект «Любимый двор» (гп Северо-Енисейский, ул. Ленина, д. 21 и д. 23)</t>
  </si>
  <si>
    <t>Финансовое обеспечение постановления администрации Северо-Енисейского района от 22.04.2022 № 179-п «О поддержке инициативных проектов в населенных пунктах Северо-Енисейского района в 2022 году», распоряжения администрации Северо-Енисейского района от 13.05.2022 № 923-р «О реализации инициативных проектов в населенных пунктах Северо-Енисейского района» - инициативный проект «Детская игровая площадка «Наша мечта» (гп Северо-Енисейский, ул. Геологическая)</t>
  </si>
  <si>
    <t>Финансовое обеспечение постановления администрации Северо-Енисейского района от 22.04.2022 № 179-п «О поддержке инициативных проектов в населенных пунктах Северо-Енисейского района в 2022 году», распоряжения администрации Северо-Енисейского района от 13.05.2022 № 923-р «О реализации инициативных проектов в населенных пунктах Северо-Енисейского района» - инициативный проект «Безопасный тротуар» (гп Северо-Енисейский, от ул. 40 лет Победы, д. 10 до ул. капитана Тибекина, д. 3А)</t>
  </si>
  <si>
    <t>Финансовое обеспечение постановления администрации Северо-Енисейского района от 22.04.2022 № 179-п «О поддержке инициативных проектов в населенных пунктах Северо-Енисейского района в 2022 году», распоряжения администрации Северо-Енисейского района от 13.05.2022 № 923-р «О реализации инициативных проектов в населенных пунктах Северо-Енисейского района» - инициативный проект «Красивый двор» (гп Северо-Енисейский, ул. Донского, 14А)</t>
  </si>
  <si>
    <t>Финансовое обеспечение постановления администрации Северо-Енисейского района от 22.04.2022 № 179-п «О поддержке инициативных проектов в населенных пунктах Северо-Енисейского района в 2022 году», распоряжения администрации Северо-Енисейского района от 13.05.2022 № 923-р «О реализации инициативных проектов в населенных пунктах Северо-Енисейского района» - инициативный проект «Наш зеленый двор» (гп Северо-Енисейский, ул. Донского, д. 20Б и 20В)</t>
  </si>
  <si>
    <t>Финансовое обеспечение постановления администрации Северо-Енисейского района от 22.04.2022 № 179-п «О поддержке инициативных проектов в населенных пунктах Северо-Енисейского района в 2022 году», распоряжения администрации Северо-Енисейского района от 13.05.2022 № 923-р «О реализации инициативных проектов в населенных пунктах Северо-Енисейского района»- инициативный проект «Цветочная фантазия» (гп Северо-Енисейский, ул. Нагорная)</t>
  </si>
  <si>
    <t>Финансовое обеспечение постановления администрации Северо-Енисейского района от 22.04.2022 № 179-п «О поддержке инициативных проектов в населенных пунктах Северо-Енисейского района в 2022 году», распоряжения администрации Северо-Енисейского района от 13.05.2022 № 923-р «О реализации инициативных проектов в населенных пунктах Северо-Енисейского района» - инициативный проект «Наш палисад» (гп Северо-Енисейский, ул. Ленина, д. 3)</t>
  </si>
  <si>
    <t>Финансовое обеспечение постановления администрации Северо-Енисейского района от 22.04.2022 № 179-п «О поддержке инициативных проектов в населенных пунктах Северо-Енисейского района в 2022 году», распоряжения администрации Северо-Енисейского района от 13.05.2022 № 923-р «О реализации инициативных проектов в населенных пунктах Северо-Енисейского района» - инициативный проект «Благоустройство – путь к здоровью» (гп Северо-Енисейский, ул. Октябрьская)</t>
  </si>
  <si>
    <t>Софинансирование иных межбюджетных трансфертов бюджетам муниципальных образований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гп Северо-Енисейский «Обустройство спортивной площадки «Спортивный дворик в гп Северо-Енисейский» за счет средств бюджета Северо-Енисейского района, поступлений от юридических лиц, индивидуальных предпринимателей и средств граждан</t>
  </si>
  <si>
    <t>Софинансирование иных межбюджетных трансфертов бюджетам муниципальных образований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п. Тея Северо-Енисейского района «Приобретение оборудования для Дома культуры п. Тея Северо-Енисейского района» за счет средств бюджета Северо-Енисейского района, поступлений от юридических лиц, индивидуальных предпринимателей и средств граждан</t>
  </si>
  <si>
    <t>Софинансирование иных межбюджетных трансфертов бюджетам муниципальных образований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п. Новая Калами Северо-Енисейского района «Благоустройство детской игровой площадки «Солнышко» за счет средств бюджета Северо-Енисейского района, поступлений от юридических лиц, индивидуальных предпринимателей и средств граждан</t>
  </si>
  <si>
    <t>Софинансирование иных межбюджетных трансфертов бюджетам муниципальных образований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п. Вангаш Северо-Енисейского района «Благоустройство территории сельского Дома культуры п. Вангаш Северо-Енисейского района» за счет средств бюджета Северо-Енисейского района, поступлений от юридических лиц, индивидуальных предпринимателей и средств граждан</t>
  </si>
  <si>
    <t>Софинансирование иных межбюджетных трансфертов бюджетам муниципальных образований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п. Брянка Северо-Енисейского района «Звуки музыки» за счет средств бюджета Северо-Енисейского района, поступлений от юридических лиц, индивидуальных предпринимателей и средств граждан</t>
  </si>
  <si>
    <t>Софинансирование иных межбюджетных трансфертов бюджетам муниципальных образований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 - Инициативный проект п. Вельмо «Приобретение 2-х пожарных мотопомп» за счет средств бюджета Северо-Енисейского района, поступлений от юридических лиц, индивидуальных предпринимателей и средств граждан</t>
  </si>
  <si>
    <t>1560076411</t>
  </si>
  <si>
    <t>1560076412</t>
  </si>
  <si>
    <t>1560076413</t>
  </si>
  <si>
    <t>1560076414</t>
  </si>
  <si>
    <t>1560076415</t>
  </si>
  <si>
    <t>1560076416</t>
  </si>
  <si>
    <t>1560080705</t>
  </si>
  <si>
    <t>1560080706</t>
  </si>
  <si>
    <t>1560080707</t>
  </si>
  <si>
    <t>1560080708</t>
  </si>
  <si>
    <t>1560080709</t>
  </si>
  <si>
    <t>1560080710</t>
  </si>
  <si>
    <t>1560080711</t>
  </si>
  <si>
    <t>1560080712</t>
  </si>
  <si>
    <t>1560080713</t>
  </si>
  <si>
    <t>1560080714</t>
  </si>
  <si>
    <t>1560080715</t>
  </si>
  <si>
    <t>1560080716</t>
  </si>
  <si>
    <t>1560080717</t>
  </si>
  <si>
    <t>15600S6411</t>
  </si>
  <si>
    <t>15600S6412</t>
  </si>
  <si>
    <t>15600S6413</t>
  </si>
  <si>
    <t>15600S6414</t>
  </si>
  <si>
    <t>15600S6415</t>
  </si>
  <si>
    <t>15600S6416</t>
  </si>
  <si>
    <t>Строительство коммунальной и транспортной инфраструктуры объекта «Микрорайон «Сосновый бор», гп Северо-Енисейский</t>
  </si>
  <si>
    <t>1610080375</t>
  </si>
  <si>
    <t>Подготовка проектной документации с выполнением инженерно-геологических, инженерно-экологических, инженерно-геодезических изысканий и получением положительного заключения государственной экспертизы строительства 16 квартирного дома, ул. Новая, 9А, п. Брянка</t>
  </si>
  <si>
    <t>Строительство 16 квартирного дома, ул. Карла Маркса, 19А, гп Северо-Енисейский</t>
  </si>
  <si>
    <t>Подготовка проектной документации с выполнением инженерно-геологических, инженерно-экологических, инженерно-геодезических изысканий и получением положительного заключения государственной экспертизы объекта: "60 квартирный дом, ул. Карла Маркса, 52А/2, гп. Северо-Енисейский</t>
  </si>
  <si>
    <t>Расходы на проверку достоверности определения сметной стоимости строительства строящихся объектов за счет средств бюджета Северо-Енисейского района</t>
  </si>
  <si>
    <t>Кадастровые работы по объекту незавершенного строительства 60 квартирного дома, ул. Карла Маркса, 52А, гп Северо-Енисейский</t>
  </si>
  <si>
    <t>Кадастровые работы по объекту незавершенного строительства 16 квартирного дома, ул. Ленина, 62А, гп Северо-Енисейский</t>
  </si>
  <si>
    <t>Кадастровые работы по объекту незавершенного строительства 16 квартирного дома, ул. Карла Маркса, 19А, гп Северо-Енисейский</t>
  </si>
  <si>
    <t>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24 квартирного дома, ул. 50 лет Октября, 12Д, п. Тея</t>
  </si>
  <si>
    <t>1640080379</t>
  </si>
  <si>
    <t>1640080417</t>
  </si>
  <si>
    <t>1640080429</t>
  </si>
  <si>
    <t>1640080731</t>
  </si>
  <si>
    <t>1640080732</t>
  </si>
  <si>
    <t>1640080733</t>
  </si>
  <si>
    <t>1640084541</t>
  </si>
  <si>
    <t>Капитальный ремонт 3 квартирного дома, ул. Автомобильная, 4, кв. 2, 3, гп Северо-Енисейский</t>
  </si>
  <si>
    <t>Капитальный ремонт 2 квартирного дома, ул. Белинского, 4, кв. 2, гп Северо-Енисейский</t>
  </si>
  <si>
    <t>Капитальный ремонт 21 квартирного дома, ул. Ленина, 64, кв. 6, гп Северо-Енисейский</t>
  </si>
  <si>
    <t>Капитальный ремонт 2 квартирного дома, ул. Шевченко, 13, кв. 1, гп Северо-Енисейский</t>
  </si>
  <si>
    <t>Капитальный ремонт кровли 2 квартирного дома, ул. Таежная, 11, гп Северо-Енисейский</t>
  </si>
  <si>
    <t>Капитальный ремонт 8 квартирного дома, ул. Урицкого, 14, кв. 6, гп Северо-Енисейский</t>
  </si>
  <si>
    <t>Капитальный ремонт многоквартирного дома, ул. 40 лет Победы, 1, гп Северо-Енисейский</t>
  </si>
  <si>
    <t>Капитальный ремонт 22 квартирного дома, ул. Донского, 53, кв. 17, гп Северо-Енисейский</t>
  </si>
  <si>
    <t>Капитальный ремонт 8 квартирного дома, ул. Портовая, 5, кв. 3, гп Северо-Енисейский</t>
  </si>
  <si>
    <t>Капитальный ремонт 2 квартирного дома, ул. Северная, 11, кв. 2, п. Тея</t>
  </si>
  <si>
    <t>Капитальный ремонт 2 квартирного дома, ул. Металлистов, 15, кв. 2, п. Тея</t>
  </si>
  <si>
    <t>Капитальный ремонт 2 квартирного дома, ул. Новая, 18, кв.1, п. Тея</t>
  </si>
  <si>
    <t>Капитальный ремонт 2 квартирного дома, ул. Лесная, 32, кв. 2, п. Брянка</t>
  </si>
  <si>
    <t>Капитальный ремонт 4 квартирного дома, ул. Нагорная, 9Б, кв. 1, 3, 4, п. Новая Калами</t>
  </si>
  <si>
    <t>Капитальный ремонт 2 квартирного дома, ул. Лесная, 10, кв. 1, п. Вельмо</t>
  </si>
  <si>
    <t>Капитальный ремонт 24 квартирного дома, ул. Донского , 14А, гп Северо-Енисейский</t>
  </si>
  <si>
    <t>Подготовка проектной и рабочей документации с получением положительного заключения государственной экспертизы капитального ремонта многоквартирного дома, ул. 40 лет Победы, 1, гп Северо-Енисейский</t>
  </si>
  <si>
    <t>1650080015</t>
  </si>
  <si>
    <t>1650080016</t>
  </si>
  <si>
    <t>1650080017</t>
  </si>
  <si>
    <t>1650080018</t>
  </si>
  <si>
    <t>1650080021</t>
  </si>
  <si>
    <t>1650080024</t>
  </si>
  <si>
    <t>1650080025</t>
  </si>
  <si>
    <t>1650080026</t>
  </si>
  <si>
    <t>1650080028</t>
  </si>
  <si>
    <t>1650080033</t>
  </si>
  <si>
    <t>1650080036</t>
  </si>
  <si>
    <t>1650080037</t>
  </si>
  <si>
    <t>1650080038</t>
  </si>
  <si>
    <t>1650080039</t>
  </si>
  <si>
    <t>1650080046</t>
  </si>
  <si>
    <t>1650080048</t>
  </si>
  <si>
    <t>1650080691</t>
  </si>
  <si>
    <t>Подготовка документации по планировке территории населенных пунктов Северо-Енисейского района</t>
  </si>
  <si>
    <t>Подготовка проекта внесения изменений в схему территориального планирования Северо-Енисейского района</t>
  </si>
  <si>
    <t>Актуализация схем теплоснабжения населенных пунктов Северо-Енисейского района</t>
  </si>
  <si>
    <t>Актуализация схем водоснабжения и водоотведения населенных пунктов Северо-Енисейского района</t>
  </si>
  <si>
    <t>1660080539</t>
  </si>
  <si>
    <t>1660087250</t>
  </si>
  <si>
    <t>1660087260</t>
  </si>
  <si>
    <t>1820289040</t>
  </si>
  <si>
    <t>Отдельное мероприятие «Межбюджетные трансферты из бюджета Северо-Енисейского района»</t>
  </si>
  <si>
    <t>1830000000</t>
  </si>
  <si>
    <t>Субсидия краевому бюджету из бюджета Северо-Енисейского района в соответствии с пунктом 1 статьи 15 Закона Красноярского края от 10.07.2007 года № 2-317 «О межбюджетных отношениях в Красноярском крае»</t>
  </si>
  <si>
    <t>Субсидии муниципальным образованиям Красноярского края из бюджета Северо-Енисейского района в соответствии с решением Северо-Енисейского районного Совета депутатов от 24.05.2022 № 364-23 «Об утверждении Положения о предоставлении субсидии из бюджета Северо-Енисейского района бюджетам других муниципальных образований Красноярского края»</t>
  </si>
  <si>
    <t>1830080637</t>
  </si>
  <si>
    <t>1830080726</t>
  </si>
  <si>
    <t>Расходы, связанные с подготовкой и проведением празднования 90-летия Северо-Енисейского района</t>
  </si>
  <si>
    <t>Финансовое обеспечение распоряжения администрации Северо-Енисейского района от 20 мая 2022 года № 987-р «Об осуществлении закупки по информационному сопровождению мероприятий, проводимых в рамках празднования 90-летия со дня образования Северо-Енисейского района, у единственного исполнителя»</t>
  </si>
  <si>
    <t>2010080725</t>
  </si>
  <si>
    <t>2010080727</t>
  </si>
  <si>
    <t>Производство и распространение материалов органов местного самоуправления в газете «Северо-Енисейский вестник» и ее приложениях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</si>
  <si>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 в рамках подпрограммы «Улучшение жилищных условий отдельных категорий граждан» государственной программы Красноярского края «Создание условий для обеспечения доступным и комфортным жильем граждан»</t>
  </si>
  <si>
    <t>Субсидия на возмещение фактически понесенных затрат, связанных с владением, пользованием имуществом, находящимся в муниципальной собственности района в части осуществления уставной деятельности юридических лиц в сфере эксплуатации и содержания муниципального жилищного фонда (проведение ремонта печей, завалинок) в 2021 году</t>
  </si>
  <si>
    <t>Субсидия на возмещение фактически понесенных затрат, связанных с организацией содержания муниципального жилищного фонда в части содержания специализированного жилищного фонда - здания, жилые помещения которого предоставляются под общежитие</t>
  </si>
  <si>
    <t>2110075870</t>
  </si>
  <si>
    <t>211007587A</t>
  </si>
  <si>
    <t>2110080657</t>
  </si>
  <si>
    <t>2110080664</t>
  </si>
  <si>
    <t>Финансовое обеспечение приобретения двух 40-футовых контейнеров</t>
  </si>
  <si>
    <t>Финансовое обеспечение приобретения хлебопекарного оборудования</t>
  </si>
  <si>
    <t>Финансовое обеспечение приобретения оборудования в целях создания условий для обеспечения жителей населенных пунктов Северо-Енисейского района услугами общественного питания и торговли</t>
  </si>
  <si>
    <t>Капитальный ремонт здания администрации п. Новая Калами, п. Енашимо, ул. Юбилейная, 23, п. Новая Калами</t>
  </si>
  <si>
    <t>Установка модульного здания гаража администрации района по ул.Маяковского ,8А в гп Северо-Енисейский</t>
  </si>
  <si>
    <t>Расходы на проведение лабораторных исследований в помещениях лаборатории ПЦР, ул. Гоголя, 7/10, гп Северо-Енисейский</t>
  </si>
  <si>
    <t>Разработка рабочей документации на приведение в соответствие с требованиями норм помещений лаборатории ПЦР, ул. Гоголя, 7/10, гп Северо-Енисейский</t>
  </si>
  <si>
    <t>Капитальный ремонт нежилого здания, ул. Ленина, 14, гп Северо-Енисейский</t>
  </si>
  <si>
    <t>Работы по приведению в соответствие с требованиями норм помещений лаборатории ПЦР, ул. Гоголя, 7/10, гп Северо-Енисейский</t>
  </si>
  <si>
    <t>Финансовое обеспечение распоряжения администрации Северо-Енисейского района от 29 ноября 2021 года № 3323-р «О финансовом обеспечении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 на территории Северо-Енисейского района в части поставки (закупки) стерилизатора парового с автоматической системой управления ГК-100-«СЗМО» у единственного поставщика (подрядчика, исполнителя)»</t>
  </si>
  <si>
    <t>Финансовое обеспечение распоряжения администрации Северо-Енисейского района от 07 декабря 2021 года № 3389-р «О финансовом обеспечении мероприятий, связанных с предотвращением влияния ухудшения экономической ситуации на развитие отраслей экономики, с профилактикой и устранением последствий распространения коронавирусной инфекции на территории Северо-Енисейского района в части поставки (закупки) оборудования для укомплектования ПЦР лаборатории у единственного поставщика (подрядчика, исполнителя)»</t>
  </si>
  <si>
    <t>Текущий ремонт покрытия полов, ул. Новая, 26, кв. 2, п. Брянка</t>
  </si>
  <si>
    <t>Текущий ремонт системы теплоснабжения, ул. Механическая, 2Б, кв. 1, 2, п. Новая Калами</t>
  </si>
  <si>
    <t>Приобретение автомобиля скорой медицинской помощи на базе автомобиля УАЗ, для участковой больницы в п. Брянка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</si>
  <si>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Капитальный ремонт нежилого помещения № 58, ул. Суворова, 2, гп Северо-Енисейский, переданного в безвозмездное пользование Федеральному казенному учреждению «Военный комиссариат Красноярского края» по договору от 16.12.2021 № 68-БП</t>
  </si>
  <si>
    <t>Подготовка проектной документации с получением положительного заключения государственной экспертизы, проведением государственной экспертизы проектной документации и результатов инженерных изысканий и проведение государственной экспертизы достоверности определения сметной стоимости на реконструкцию здания хлебозавода по ул. Карла Маркса, 51 в гп Северо-Енисейский</t>
  </si>
  <si>
    <t>Строительство складского помещения здания администрации п. Вангаш и п. Новоерудинский, ул. Студенческая, 9, п. Вангаш</t>
  </si>
  <si>
    <t>Приобретение двух пассажирских автобусов</t>
  </si>
  <si>
    <t>213008000Z</t>
  </si>
  <si>
    <t>213008001Z</t>
  </si>
  <si>
    <t>213008002Z</t>
  </si>
  <si>
    <t>2130080197</t>
  </si>
  <si>
    <t>2130080297</t>
  </si>
  <si>
    <t>2130080331</t>
  </si>
  <si>
    <t>2130080334</t>
  </si>
  <si>
    <t>2130080626</t>
  </si>
  <si>
    <t>2130080656</t>
  </si>
  <si>
    <t>2130080662</t>
  </si>
  <si>
    <t>2130080669</t>
  </si>
  <si>
    <t>2130080692</t>
  </si>
  <si>
    <t>2130080693</t>
  </si>
  <si>
    <t>2130080700</t>
  </si>
  <si>
    <t>2130080730</t>
  </si>
  <si>
    <t>2130080741</t>
  </si>
  <si>
    <t>2130085620</t>
  </si>
  <si>
    <t>213008565Z</t>
  </si>
  <si>
    <t>Подпрограмма 4. «Снос ветхих и аварийных объектов на территории Северо-Енисейского района»</t>
  </si>
  <si>
    <t>2140000000</t>
  </si>
  <si>
    <t>Снос нежилого здания, ул. Лесная, 16, п. Брянка</t>
  </si>
  <si>
    <t>Снос нежилого здания, ул. Маяковского, 8А, гп Северо-Енисейский</t>
  </si>
  <si>
    <t>Расходы по подготовке проектов организации работ по сносу аварийных объектов муниципальной собственности Северо-Енисейского района</t>
  </si>
  <si>
    <t>Расходы на проверку достоверности определения сметной стоимости проектов организации работ по сносу аварийных объектов муниципальной собственности Северо-Енисейского района</t>
  </si>
  <si>
    <t>Снос аварийного нежилого здания, ул. Маяковского, 7, гп Северо-Енисейский</t>
  </si>
  <si>
    <t>Снос аварийного дома, ул. Школьная, 15, п. Брянка</t>
  </si>
  <si>
    <t>Снос аварийного дома, ул. Урицкого, 8, гп Северо-Енисейский</t>
  </si>
  <si>
    <t>Снос аварийного дома, ул. Школьная, 21, п. Тея</t>
  </si>
  <si>
    <t>2140080173</t>
  </si>
  <si>
    <t>2140080177</t>
  </si>
  <si>
    <t>2140080686</t>
  </si>
  <si>
    <t>2140080687</t>
  </si>
  <si>
    <t>2140080688</t>
  </si>
  <si>
    <t>2140080689</t>
  </si>
  <si>
    <t>2140080690</t>
  </si>
  <si>
    <t>2140080718</t>
  </si>
  <si>
    <t>2140080719</t>
  </si>
  <si>
    <t>2140086650</t>
  </si>
  <si>
    <t>2140086653</t>
  </si>
  <si>
    <t>2140086656</t>
  </si>
  <si>
    <t>Текущий ремонт деревянной лестницы, ул. Юбилейная, 20, п. Новая Калами</t>
  </si>
  <si>
    <t>Текущий ремонт деревянного мостика через водоотводную канаву, ул. Дражников, 3, п. Новая Калами</t>
  </si>
  <si>
    <t>Установка опор уличного освещения, монтаж светильников на опорах, ул. Грибная, ул. Автомобильная, гп Северо-Енисейский</t>
  </si>
  <si>
    <t>Текущий ремонт Памятного мемориального знака в честь павших воинов-североенисейцев и прилегающей территории, ул. Ленина, 14/2, гп Северо-Енисейский</t>
  </si>
  <si>
    <t>Текущий ремонт территории сквера Победы и Труда, ул. Ленина, 5Д, гп Северо-Енисейский</t>
  </si>
  <si>
    <t>Текущий ремонт территории, «Сквер семьи, любви и верности», ул. Фабричная, 3, гп Северо-Енисейский</t>
  </si>
  <si>
    <t>Приобретение, доставка, установка арт объектов «Семья», «Сердце», гп Северо-Енисейский</t>
  </si>
  <si>
    <t>Приобретение, доставка, хранение и установка баннеров, аншлагов, п. Брянка</t>
  </si>
  <si>
    <t>Приобретение, доставка, хранение и установка баннеров, аншлагов, флагов, гирлянд, информационных стендов, прочей баннерной продукции, п. Вангаш, п. Новоерудинский</t>
  </si>
  <si>
    <t>Приобретение комплекта освещения новогодней ели, п. Вельмо</t>
  </si>
  <si>
    <t>Приобретение и доставка опор линий электропередачи, фундаментов для опор, кронштейнов однорожковых для опор, от ул.Донского 14А до ул.Набережная ,1 в гп Северо-Енисейский</t>
  </si>
  <si>
    <t>Приобретение цветников для благоустройства территории гп Северо-Енисейский к празднованию 90-летия Северо-Енисейского района</t>
  </si>
  <si>
    <t>Текущий ремонт фасадов домов, ул. Суворова, 2, 4, 6, гп Северо-Енисейский</t>
  </si>
  <si>
    <t>Установка опор уличного освещения, монтаж светильников на опорах, п. Тея</t>
  </si>
  <si>
    <t>Установка опор уличного освещения, монтаж светильников на опорах, п. Новая Калами</t>
  </si>
  <si>
    <t>Ликвидация мест несанкционированного размещения твердых коммунальных отходов (свалок), гп Северо-Енисейский</t>
  </si>
  <si>
    <t>Содержание муниципального имущества - устройство штакетного ограждения, ул. Студенческая, 4, п. Вангаш</t>
  </si>
  <si>
    <t>Монтаж освещения территории поселковой детской игровой площадки, ул. Набережная, 22А, п. Брянка</t>
  </si>
  <si>
    <t>Субсидия на возмещение фактически понесенных затрат, связанных с организацией благоустройства территории центральной части гп Северо-Енисейский в части модернизации систем уличного освещения в 2021 году</t>
  </si>
  <si>
    <t>Устройство водоотводной канавы, ул. Капитана Тибекина, 1, гп Северо-Енисейский</t>
  </si>
  <si>
    <t>Устройство тротуара от ул. Донского, 14А, до ул. Набережная, 1, гп Северо-Енисейский</t>
  </si>
  <si>
    <t>Приобретение, доставка, хранение и установка баннеров, аншлагов, флагов, гирлянд и прочей баннерной продукции, п. Вельмо</t>
  </si>
  <si>
    <t>Благоустройство придомовой территории многоквартирного дома, ул. Донского, 45А, гп Северо-Енисейский</t>
  </si>
  <si>
    <t>Текущий ремонт пешеходного мостика через. р. Брянка, п. Брянка</t>
  </si>
  <si>
    <t>Текущий ремонт бетонного тротуара, ул. Юбилейная, п. Новая Калами</t>
  </si>
  <si>
    <t>Приобретение, доставка, установка новогодней ели в комплекте с украшениями, п. Тея</t>
  </si>
  <si>
    <t>Текущий ремонт деревянных тротуаров, п. Тея</t>
  </si>
  <si>
    <t>Текущий ремонт детских игровых площадок в населенных пунктах Северо-Енисейского района</t>
  </si>
  <si>
    <t>Содержание муниципального имущества - устройство асфальтированного покрытия тротуаров, гп Северо-Енисейский</t>
  </si>
  <si>
    <t>Демонтаж двух лестниц, ул. Ленина, 42, гп Северо-Енисейский</t>
  </si>
  <si>
    <t>Снос разрешенных к сносу зеленых насаждений, п. Брянка</t>
  </si>
  <si>
    <t>Кадастровые работы по объекту незавершенного строительства кладбища № 2, ул. Механическая,7, гп Северо-Енисейский</t>
  </si>
  <si>
    <t>Благоустройство кладбищ за счет прочих безвозмездных поступлений в бюджеты муниципальных районов</t>
  </si>
  <si>
    <t>Софинансирование иного межбюджетного трансферта бюджетам муниципальных образований на благоустройство кладбищ в рамках подпрограммы «Поддержка муниципальных проектов по благоустройству территорий и повышению активности населения в решении вопросов местного значения» государственной программы Красноярского края «Содействие развитию местного самоуправления»</t>
  </si>
  <si>
    <t>2210080123</t>
  </si>
  <si>
    <t>2210080124</t>
  </si>
  <si>
    <t>2210080127</t>
  </si>
  <si>
    <t>2210080128</t>
  </si>
  <si>
    <t>2210080129</t>
  </si>
  <si>
    <t>2210080131</t>
  </si>
  <si>
    <t>2210080136</t>
  </si>
  <si>
    <t>2210080137</t>
  </si>
  <si>
    <t>2210080139</t>
  </si>
  <si>
    <t>2210080144</t>
  </si>
  <si>
    <t>2210080145</t>
  </si>
  <si>
    <t>2210080146</t>
  </si>
  <si>
    <t>2210080194</t>
  </si>
  <si>
    <t>2210080205</t>
  </si>
  <si>
    <t>2210080287</t>
  </si>
  <si>
    <t>2210080289</t>
  </si>
  <si>
    <t>2210080291</t>
  </si>
  <si>
    <t>2210080665</t>
  </si>
  <si>
    <t>2210080666</t>
  </si>
  <si>
    <t>2210080696</t>
  </si>
  <si>
    <t>2210080721</t>
  </si>
  <si>
    <t>2210080722</t>
  </si>
  <si>
    <t>2210081130</t>
  </si>
  <si>
    <t>2210081160</t>
  </si>
  <si>
    <t>2210081230</t>
  </si>
  <si>
    <t>2210081270</t>
  </si>
  <si>
    <t>2210081290</t>
  </si>
  <si>
    <t>2210081300</t>
  </si>
  <si>
    <t>2210086180</t>
  </si>
  <si>
    <t>2210086810</t>
  </si>
  <si>
    <t>2210086840</t>
  </si>
  <si>
    <t>2210086850</t>
  </si>
  <si>
    <t>2210086921</t>
  </si>
  <si>
    <t>22100S6660</t>
  </si>
  <si>
    <t>Подготовка проектной документации по благоустройству: устройство центральной лестницы, ул. Ленина, 46 А, гп Северо-Енисейский</t>
  </si>
  <si>
    <t>Благоустройство общественных территорий и территорий общего пользования гп Северо-Енисейский в целях содействия развития комплексного благоустройства ул. Ленина и ул. Фабричная в гп Северо-Енисейский «Северная параллель» 2 этап</t>
  </si>
  <si>
    <t>Расходы на проведение авторского надзора за ходом реализации работ по комплексному благоустройству ул. Ленина и ул. Фабричная в гп Северо-Енисейский «Северная параллель» 2 этап</t>
  </si>
  <si>
    <t>Расходы на проведение экспертной оценки сметного раздела проектной документации на комплексное благоустройство ул. Ленина и ул. Фабричная в гп Северо-Енисейский «Северная параллель» 2 этап</t>
  </si>
  <si>
    <t>Подготовка проектной и рабочей документации с выполнением инженерно-геодезических изысканий и получением положительного заключения государственной экспертизы объекта «Комплексный проект благоустройства ул. Ленина и ул. Фабричная в гп Северо-Енисейский «Северная параллель» 2 этап</t>
  </si>
  <si>
    <t>Софинансирование субсидии бюджетам муниципальных образований края на реализацию комплексных проектов по благоустройству территорий в рамках подпрограммы «Поддержка муниципальных проектов по благоустройству территорий и повышению активности населения в решении вопросов местного значения» государственной программы Красноярского края «Содействие развитию местного самоуправления» (комплексное благоустройстройство ул. Ленина и ул. Фабричная в гп Северо-Енисейский «Северная параллель» 2 этап)</t>
  </si>
  <si>
    <t>2220080372</t>
  </si>
  <si>
    <t>2220080698</t>
  </si>
  <si>
    <t>Иные межбюджетные трансферты бюджетам муниципальных образований на софинансирование муниципальных программ формирования современной городской (сельской) среды в поселениях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</si>
  <si>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Софинансирование иного межбюджетного трансферта бюджетам муниципальных образований на софинансирование муниципальных программ формирования современной городской (сельской) среды в поселениях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</si>
  <si>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r>
      <t xml:space="preserve">Муниципальная программа </t>
    </r>
    <r>
      <rPr>
        <b/>
        <u/>
        <sz val="12"/>
        <rFont val="Times New Roman"/>
        <family val="1"/>
        <charset val="204"/>
      </rPr>
      <t xml:space="preserve"> «Формирование комфортной городской (сельской) среды Северо-Енисейского района на 2018-2024 годы»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(постановление администрации Северо-Енисейского района от 01.11.2017 №416-п «Об утверждении муниципальной программы «Об утверждении муниципальной программы «Формирование комфортной городской (сельской) среды Северо-Енисейского района на 2018-2022 годы») </t>
    </r>
  </si>
  <si>
    <t>Изготовление рекламно-информационных материалов по теме «Пропаганда традиционных семейных ценностей, формирование позитивного имиджа современной семьи, престижа ответственного родительства»</t>
  </si>
  <si>
    <t>Изготовление информационных материалов по вопросам опеки, попечительства в отношении совершеннолетних граждан, а также в сфере патронажа</t>
  </si>
  <si>
    <t>Отдельное мероприятие 1. «Выплата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 на основании решения Северо-Енисейского районного Совета депутатов от 14.06.2011 № 303-20»</t>
  </si>
  <si>
    <t>2520080503</t>
  </si>
  <si>
    <t>2530289020</t>
  </si>
  <si>
    <t>Выплата пенсии за выслугу лет лицам, замещавшим должности муниципальной службы и муниципальные должности на постоянной основе в органах местного самоуправления Северо-Енисейского района на основании решения Северо-Енисейского районного Совета депутатов от 14 июня 2011 № 303-20 года «Об утверждении Положения о порядке выплаты пенсии за выслугу лет лицам, замещавшим должности муниципальной службы в органах местного самоуправления Северо-Енисейского района Красноярского края»</t>
  </si>
  <si>
    <t>«Финансовое обеспечение решения Северо-Енисейского районного Совета депутатов от 18.08.2021 года № 159-11 «Об обеспечении воспитанников дошкольных образовательных организаций Северо-Енисейского района, обучающихся общеобразовательных организаций Северо-Енисейского района, детей, не посещающих дошкольные образовательные организации и общеобразовательные организации Северо-Енисейского района, подарками Главы Северо-Енисейского района к Новому году в 2022 году»</t>
  </si>
  <si>
    <t>Отдельное мероприятие 4. «Оказание социальной поддержки выпускникам 11-х классов школ Северо-Енисейского района в 2022 году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</si>
  <si>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Оказание социальной поддержки выпускникам 11-х классов школ Северо-Енисейского района в 2022 году за счет безвозмездных поступлений в бюджет Северо-Енисейского района от общества с ограниченной ответственностью горно-рудная компания «Амикан»</t>
  </si>
  <si>
    <t>Отдельное мероприятие 3 «Финансовое обеспечение решения Северо-Енисейского районного Совета депутатов от 18.08.2021 № 158-11 «О финансовом обеспечении первоклассников образовательных организаций Северо-Енисейского района подарками Главы Северо-Енисейского района ко Дню знаний в 2022 году»</t>
  </si>
  <si>
    <t>«Финансовое обеспечение решения Северо-Енисейского районного Совета депутатов от 18.08.2021 № 158-11 «О финансовом обеспечении первоклассников образовательных организаций Северо-Енисейского района подарками Главы Северо-Енисейского района ко Дню знаний в 2022 году»</t>
  </si>
  <si>
    <t>2570080636</t>
  </si>
  <si>
    <t>2570000000</t>
  </si>
  <si>
    <r>
      <t xml:space="preserve">Муниципальная программа </t>
    </r>
    <r>
      <rPr>
        <b/>
        <u/>
        <sz val="14"/>
        <rFont val="Times New Roman"/>
        <family val="1"/>
        <charset val="204"/>
      </rPr>
      <t xml:space="preserve">"Привлечение квалифицированных специалистов, обладающих специальностями, являющиеся дефицитными для учреждений социальной сферы Северо-Енисейского района"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(постановление администрации Северо-Енисейского района от 01.11.2021 № 385-п «Об утверждении муниципальной программы  «Привлечение квалифицированных специалистов, обладающих специальностями, являющимися дефицитными для учреждений социальной сферы Северо-Енисейского района»
</t>
    </r>
  </si>
  <si>
    <t>Подпрограмма 1. «Создание условий для привлечения квалифицированных специалистов, дефицитных должностей в сфере образования, спорта, культуры и здравоохранения Северо-Енисейского района»</t>
  </si>
  <si>
    <t>Оказание социальной поддержки приглашенным и трудоустроенным специалистам, обладающих специальностями, являющимися дефицитными для учреждений социальной сферы Северо-Енисейского района</t>
  </si>
  <si>
    <t>2610000000</t>
  </si>
  <si>
    <t>2610080648</t>
  </si>
  <si>
    <t>2600000000</t>
  </si>
  <si>
    <t>Отдельное мероприятие 2.«Финансовое обеспечение решения Северо-Енисейского районного Совета депутатов от 18.08.2021 года № 159-11 «Об обеспечении воспитанников дошкольных образовательных организаций Северо-Енисейского района, обучающихся общеобразовательных организаций Северо-Енисейского района, детей, не посещающих дошкольные образовательные организации и общеобразовательные организации Северо-Енисейского района, подарками Главы Северо-Енисейского района к Новому году в 2022 году»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</si>
</sst>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0.000;[Red]0.000"/>
    <numFmt numFmtId="165" formatCode="?"/>
  </numFmts>
  <fonts count="2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name val="Arial Cyr"/>
    </font>
    <font>
      <sz val="11"/>
      <color theme="1"/>
      <name val="Calibri"/>
      <family val="2"/>
      <charset val="204"/>
      <scheme val="minor"/>
    </font>
    <font>
      <b/>
      <u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222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left" vertical="center" wrapText="1" shrinkToFi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left" vertical="center" wrapText="1" shrinkToFi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4" fontId="12" fillId="0" borderId="1" xfId="0" applyNumberFormat="1" applyFont="1" applyFill="1" applyBorder="1" applyAlignment="1">
      <alignment horizontal="left" vertical="center" wrapText="1" shrinkToFit="1"/>
    </xf>
    <xf numFmtId="4" fontId="1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left" vertical="center" wrapText="1" shrinkToFit="1"/>
    </xf>
    <xf numFmtId="4" fontId="0" fillId="0" borderId="1" xfId="0" applyNumberFormat="1" applyFill="1" applyBorder="1" applyAlignment="1">
      <alignment vertical="center" wrapText="1"/>
    </xf>
    <xf numFmtId="4" fontId="17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horizontal="right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 applyProtection="1">
      <alignment horizontal="center" vertical="center" wrapText="1"/>
    </xf>
    <xf numFmtId="3" fontId="2" fillId="4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2" fillId="4" borderId="1" xfId="0" applyNumberFormat="1" applyFont="1" applyFill="1" applyBorder="1" applyAlignment="1" applyProtection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/>
    <xf numFmtId="2" fontId="1" fillId="0" borderId="1" xfId="0" applyNumberFormat="1" applyFont="1" applyFill="1" applyBorder="1"/>
    <xf numFmtId="0" fontId="0" fillId="0" borderId="1" xfId="0" applyFill="1" applyBorder="1"/>
    <xf numFmtId="0" fontId="4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  <xf numFmtId="0" fontId="14" fillId="0" borderId="1" xfId="0" applyFont="1" applyFill="1" applyBorder="1"/>
    <xf numFmtId="164" fontId="0" fillId="2" borderId="1" xfId="0" applyNumberFormat="1" applyFill="1" applyBorder="1"/>
    <xf numFmtId="164" fontId="0" fillId="0" borderId="1" xfId="0" applyNumberFormat="1" applyFill="1" applyBorder="1"/>
    <xf numFmtId="164" fontId="0" fillId="3" borderId="1" xfId="0" applyNumberFormat="1" applyFill="1" applyBorder="1"/>
    <xf numFmtId="164" fontId="11" fillId="0" borderId="1" xfId="0" applyNumberFormat="1" applyFont="1" applyFill="1" applyBorder="1"/>
    <xf numFmtId="0" fontId="13" fillId="2" borderId="1" xfId="0" applyFont="1" applyFill="1" applyBorder="1"/>
    <xf numFmtId="0" fontId="7" fillId="0" borderId="1" xfId="0" applyFont="1" applyFill="1" applyBorder="1"/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/>
    <xf numFmtId="2" fontId="0" fillId="0" borderId="1" xfId="0" applyNumberFormat="1" applyFill="1" applyBorder="1"/>
    <xf numFmtId="0" fontId="2" fillId="0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right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 applyProtection="1">
      <alignment horizontal="right" vertical="center" wrapText="1"/>
    </xf>
    <xf numFmtId="2" fontId="1" fillId="4" borderId="1" xfId="0" applyNumberFormat="1" applyFont="1" applyFill="1" applyBorder="1"/>
    <xf numFmtId="1" fontId="2" fillId="4" borderId="1" xfId="0" applyNumberFormat="1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17" fillId="4" borderId="1" xfId="0" applyNumberFormat="1" applyFont="1" applyFill="1" applyBorder="1" applyAlignment="1">
      <alignment horizontal="right" vertical="center" wrapText="1"/>
    </xf>
    <xf numFmtId="4" fontId="9" fillId="4" borderId="1" xfId="0" applyNumberFormat="1" applyFon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 wrapText="1"/>
    </xf>
    <xf numFmtId="4" fontId="8" fillId="4" borderId="1" xfId="0" applyNumberFormat="1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vertical="center" wrapText="1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/>
    <xf numFmtId="4" fontId="18" fillId="0" borderId="1" xfId="0" applyNumberFormat="1" applyFont="1" applyFill="1" applyBorder="1" applyAlignment="1">
      <alignment horizontal="right" vertical="center" wrapText="1"/>
    </xf>
    <xf numFmtId="4" fontId="18" fillId="4" borderId="1" xfId="0" applyNumberFormat="1" applyFont="1" applyFill="1" applyBorder="1" applyAlignment="1">
      <alignment horizontal="right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center" vertical="center" wrapText="1"/>
    </xf>
    <xf numFmtId="4" fontId="18" fillId="0" borderId="1" xfId="0" applyNumberFormat="1" applyFont="1" applyBorder="1" applyAlignment="1">
      <alignment vertical="center" wrapText="1"/>
    </xf>
    <xf numFmtId="4" fontId="18" fillId="4" borderId="1" xfId="0" applyNumberFormat="1" applyFont="1" applyFill="1" applyBorder="1" applyAlignment="1">
      <alignment vertical="center" wrapText="1"/>
    </xf>
    <xf numFmtId="4" fontId="18" fillId="0" borderId="1" xfId="0" applyNumberFormat="1" applyFont="1" applyFill="1" applyBorder="1" applyAlignment="1">
      <alignment vertical="center" wrapText="1"/>
    </xf>
    <xf numFmtId="4" fontId="18" fillId="0" borderId="1" xfId="0" applyNumberFormat="1" applyFont="1" applyBorder="1" applyAlignment="1" applyProtection="1">
      <alignment horizontal="center" vertical="center" wrapText="1"/>
    </xf>
    <xf numFmtId="4" fontId="2" fillId="0" borderId="2" xfId="0" applyNumberFormat="1" applyFont="1" applyBorder="1" applyAlignment="1" applyProtection="1">
      <alignment horizontal="right" vertical="center" wrapText="1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4" fontId="19" fillId="2" borderId="1" xfId="0" applyNumberFormat="1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horizontal="left" vertical="center" wrapText="1"/>
    </xf>
    <xf numFmtId="4" fontId="5" fillId="4" borderId="1" xfId="0" applyNumberFormat="1" applyFont="1" applyFill="1" applyBorder="1" applyAlignment="1">
      <alignment vertical="center" wrapText="1"/>
    </xf>
    <xf numFmtId="49" fontId="18" fillId="4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Fill="1" applyBorder="1"/>
    <xf numFmtId="0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4" borderId="0" xfId="0" applyNumberFormat="1" applyFill="1" applyBorder="1" applyAlignment="1">
      <alignment horizontal="center" vertical="center"/>
    </xf>
    <xf numFmtId="0" fontId="19" fillId="4" borderId="1" xfId="0" applyFont="1" applyFill="1" applyBorder="1"/>
    <xf numFmtId="165" fontId="2" fillId="0" borderId="5" xfId="0" applyNumberFormat="1" applyFont="1" applyBorder="1" applyAlignment="1" applyProtection="1">
      <alignment horizontal="left" vertical="center" wrapText="1"/>
    </xf>
    <xf numFmtId="4" fontId="2" fillId="0" borderId="5" xfId="0" applyNumberFormat="1" applyFont="1" applyBorder="1" applyAlignment="1" applyProtection="1">
      <alignment horizontal="right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" fontId="2" fillId="0" borderId="6" xfId="0" applyNumberFormat="1" applyFont="1" applyBorder="1" applyAlignment="1" applyProtection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4" fontId="2" fillId="4" borderId="4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 applyProtection="1">
      <alignment horizontal="left" vertical="center" wrapText="1"/>
    </xf>
    <xf numFmtId="49" fontId="5" fillId="2" borderId="8" xfId="0" applyNumberFormat="1" applyFont="1" applyFill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 applyProtection="1">
      <alignment horizontal="left" vertical="center" wrapText="1"/>
    </xf>
    <xf numFmtId="2" fontId="2" fillId="4" borderId="1" xfId="0" applyNumberFormat="1" applyFont="1" applyFill="1" applyBorder="1" applyAlignment="1">
      <alignment vertical="center" wrapText="1"/>
    </xf>
    <xf numFmtId="4" fontId="5" fillId="2" borderId="4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/>
    <xf numFmtId="0" fontId="1" fillId="0" borderId="0" xfId="0" applyFont="1" applyFill="1" applyBorder="1"/>
    <xf numFmtId="2" fontId="1" fillId="0" borderId="0" xfId="0" applyNumberFormat="1" applyFont="1" applyFill="1" applyBorder="1"/>
    <xf numFmtId="0" fontId="7" fillId="0" borderId="1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 applyProtection="1">
      <alignment horizontal="center" vertical="center" wrapText="1"/>
    </xf>
    <xf numFmtId="4" fontId="7" fillId="4" borderId="1" xfId="0" applyNumberFormat="1" applyFont="1" applyFill="1" applyBorder="1" applyAlignment="1">
      <alignment horizontal="right" vertical="center"/>
    </xf>
    <xf numFmtId="0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 applyProtection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right" vertical="center" wrapText="1"/>
    </xf>
    <xf numFmtId="4" fontId="2" fillId="4" borderId="10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49" fontId="20" fillId="0" borderId="6" xfId="0" applyNumberFormat="1" applyFont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3" fontId="5" fillId="2" borderId="1" xfId="1" applyFont="1" applyFill="1" applyBorder="1" applyAlignment="1" applyProtection="1">
      <alignment horizontal="center" vertical="center" wrapText="1"/>
    </xf>
    <xf numFmtId="49" fontId="2" fillId="4" borderId="1" xfId="0" applyNumberFormat="1" applyFont="1" applyFill="1" applyBorder="1" applyAlignment="1" applyProtection="1">
      <alignment horizontal="left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 applyProtection="1">
      <alignment horizontal="center" vertical="center" wrapText="1"/>
    </xf>
    <xf numFmtId="4" fontId="5" fillId="2" borderId="11" xfId="0" applyNumberFormat="1" applyFont="1" applyFill="1" applyBorder="1" applyAlignment="1" applyProtection="1">
      <alignment horizontal="righ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 applyProtection="1">
      <alignment horizontal="left" vertical="center" wrapText="1"/>
    </xf>
    <xf numFmtId="4" fontId="2" fillId="2" borderId="1" xfId="0" applyNumberFormat="1" applyFont="1" applyFill="1" applyBorder="1" applyAlignment="1" applyProtection="1">
      <alignment horizontal="right" vertical="center" wrapText="1"/>
    </xf>
    <xf numFmtId="4" fontId="9" fillId="4" borderId="1" xfId="0" applyNumberFormat="1" applyFont="1" applyFill="1" applyBorder="1" applyAlignment="1">
      <alignment horizontal="left" vertical="center" wrapText="1"/>
    </xf>
    <xf numFmtId="4" fontId="9" fillId="4" borderId="2" xfId="0" applyNumberFormat="1" applyFont="1" applyFill="1" applyBorder="1" applyAlignment="1">
      <alignment horizontal="left" vertical="center" wrapText="1"/>
    </xf>
    <xf numFmtId="4" fontId="9" fillId="4" borderId="10" xfId="0" applyNumberFormat="1" applyFont="1" applyFill="1" applyBorder="1" applyAlignment="1">
      <alignment horizontal="left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8" fillId="4" borderId="10" xfId="0" applyNumberFormat="1" applyFont="1" applyFill="1" applyBorder="1" applyAlignment="1">
      <alignment horizontal="center" vertical="center" wrapText="1"/>
    </xf>
    <xf numFmtId="49" fontId="5" fillId="4" borderId="8" xfId="0" applyNumberFormat="1" applyFont="1" applyFill="1" applyBorder="1" applyAlignment="1" applyProtection="1">
      <alignment horizontal="center" vertical="center" wrapText="1"/>
    </xf>
    <xf numFmtId="4" fontId="5" fillId="2" borderId="4" xfId="0" applyNumberFormat="1" applyFont="1" applyFill="1" applyBorder="1" applyAlignment="1" applyProtection="1">
      <alignment horizontal="right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horizontal="left" vertical="center" wrapText="1"/>
    </xf>
    <xf numFmtId="4" fontId="0" fillId="3" borderId="1" xfId="0" applyNumberForma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left" vertical="center" wrapText="1" shrinkToFit="1"/>
    </xf>
    <xf numFmtId="4" fontId="0" fillId="3" borderId="1" xfId="0" applyNumberFormat="1" applyFill="1" applyBorder="1" applyAlignment="1">
      <alignment vertical="center" wrapText="1"/>
    </xf>
    <xf numFmtId="4" fontId="10" fillId="3" borderId="1" xfId="0" applyNumberFormat="1" applyFont="1" applyFill="1" applyBorder="1" applyAlignment="1">
      <alignment horizontal="left" vertical="center" wrapText="1"/>
    </xf>
    <xf numFmtId="2" fontId="1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/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41"/>
  <sheetViews>
    <sheetView tabSelected="1" view="pageBreakPreview" topLeftCell="A16" zoomScale="59" zoomScaleNormal="75" zoomScaleSheetLayoutView="59" zoomScalePageLayoutView="66" workbookViewId="0">
      <selection activeCell="E897" sqref="E897"/>
    </sheetView>
  </sheetViews>
  <sheetFormatPr defaultColWidth="9.140625" defaultRowHeight="15"/>
  <cols>
    <col min="1" max="1" width="73.28515625" style="100" customWidth="1"/>
    <col min="2" max="2" width="16.28515625" style="84" customWidth="1"/>
    <col min="3" max="3" width="18.85546875" style="84" customWidth="1"/>
    <col min="4" max="4" width="20.140625" style="101" customWidth="1"/>
    <col min="5" max="5" width="21.140625" style="101" customWidth="1"/>
    <col min="6" max="6" width="20" style="117" customWidth="1"/>
    <col min="7" max="7" width="19.28515625" style="101" customWidth="1"/>
    <col min="8" max="8" width="22.7109375" style="101" customWidth="1"/>
    <col min="9" max="9" width="21.140625" style="101" customWidth="1"/>
    <col min="10" max="10" width="17.28515625" style="84" customWidth="1"/>
    <col min="11" max="11" width="15.85546875" style="84" customWidth="1"/>
    <col min="12" max="13" width="14.5703125" style="84" customWidth="1"/>
    <col min="14" max="16384" width="9.140625" style="84"/>
  </cols>
  <sheetData>
    <row r="1" spans="1:13">
      <c r="A1" s="170"/>
      <c r="B1" s="171"/>
      <c r="C1" s="171"/>
      <c r="D1" s="172"/>
      <c r="E1" s="172"/>
      <c r="F1" s="214" t="s">
        <v>505</v>
      </c>
      <c r="G1" s="214"/>
      <c r="H1" s="214"/>
      <c r="I1" s="214"/>
      <c r="J1" s="140"/>
    </row>
    <row r="2" spans="1:13" ht="41.25" customHeight="1">
      <c r="A2" s="170"/>
      <c r="B2" s="171"/>
      <c r="C2" s="171"/>
      <c r="D2" s="172"/>
      <c r="E2" s="172"/>
      <c r="F2" s="214"/>
      <c r="G2" s="214"/>
      <c r="H2" s="214"/>
      <c r="I2" s="214"/>
      <c r="J2" s="140"/>
    </row>
    <row r="3" spans="1:13" ht="18.75">
      <c r="A3" s="215" t="s">
        <v>3</v>
      </c>
      <c r="B3" s="216"/>
      <c r="C3" s="216"/>
      <c r="D3" s="216"/>
      <c r="E3" s="216"/>
      <c r="F3" s="216"/>
      <c r="G3" s="216"/>
      <c r="H3" s="216"/>
      <c r="I3" s="216"/>
      <c r="J3" s="140"/>
    </row>
    <row r="4" spans="1:13" ht="31.5" customHeight="1">
      <c r="A4" s="217" t="s">
        <v>865</v>
      </c>
      <c r="B4" s="218"/>
      <c r="C4" s="218"/>
      <c r="D4" s="218"/>
      <c r="E4" s="218"/>
      <c r="F4" s="218"/>
      <c r="G4" s="218"/>
      <c r="H4" s="218"/>
      <c r="I4" s="218"/>
    </row>
    <row r="5" spans="1:13">
      <c r="A5" s="85"/>
      <c r="B5" s="82"/>
      <c r="C5" s="82"/>
      <c r="D5" s="83"/>
      <c r="E5" s="83"/>
      <c r="F5" s="107"/>
      <c r="G5" s="83"/>
      <c r="H5" s="83"/>
      <c r="I5" s="83"/>
    </row>
    <row r="6" spans="1:13">
      <c r="A6" s="219" t="s">
        <v>40</v>
      </c>
      <c r="B6" s="220" t="s">
        <v>9</v>
      </c>
      <c r="C6" s="220" t="s">
        <v>10</v>
      </c>
      <c r="D6" s="203" t="s">
        <v>866</v>
      </c>
      <c r="E6" s="203" t="s">
        <v>867</v>
      </c>
      <c r="F6" s="203"/>
      <c r="G6" s="203"/>
      <c r="H6" s="203" t="s">
        <v>868</v>
      </c>
      <c r="I6" s="203" t="s">
        <v>869</v>
      </c>
    </row>
    <row r="7" spans="1:13">
      <c r="A7" s="219"/>
      <c r="B7" s="220"/>
      <c r="C7" s="220"/>
      <c r="D7" s="203"/>
      <c r="E7" s="203"/>
      <c r="F7" s="203"/>
      <c r="G7" s="203"/>
      <c r="H7" s="203"/>
      <c r="I7" s="203"/>
    </row>
    <row r="8" spans="1:13">
      <c r="A8" s="219"/>
      <c r="B8" s="220"/>
      <c r="C8" s="220"/>
      <c r="D8" s="203"/>
      <c r="E8" s="203" t="s">
        <v>432</v>
      </c>
      <c r="F8" s="221" t="s">
        <v>433</v>
      </c>
      <c r="G8" s="203" t="s">
        <v>434</v>
      </c>
      <c r="H8" s="203"/>
      <c r="I8" s="203"/>
    </row>
    <row r="9" spans="1:13" ht="55.5" customHeight="1">
      <c r="A9" s="219"/>
      <c r="B9" s="220"/>
      <c r="C9" s="220"/>
      <c r="D9" s="203"/>
      <c r="E9" s="203"/>
      <c r="F9" s="221"/>
      <c r="G9" s="203"/>
      <c r="H9" s="203"/>
      <c r="I9" s="203"/>
    </row>
    <row r="10" spans="1:13" ht="30" customHeight="1">
      <c r="A10" s="5">
        <v>1</v>
      </c>
      <c r="B10" s="1">
        <v>2</v>
      </c>
      <c r="C10" s="1">
        <v>3</v>
      </c>
      <c r="D10" s="4">
        <v>4</v>
      </c>
      <c r="E10" s="4">
        <v>5</v>
      </c>
      <c r="F10" s="108">
        <v>6</v>
      </c>
      <c r="G10" s="3" t="s">
        <v>361</v>
      </c>
      <c r="H10" s="3" t="s">
        <v>362</v>
      </c>
      <c r="I10" s="3" t="s">
        <v>387</v>
      </c>
    </row>
    <row r="11" spans="1:13" s="86" customFormat="1" ht="31.5" customHeight="1">
      <c r="A11" s="2" t="s">
        <v>4</v>
      </c>
      <c r="B11" s="2" t="s">
        <v>2</v>
      </c>
      <c r="C11" s="2" t="s">
        <v>2</v>
      </c>
      <c r="D11" s="14">
        <f>D13+D129+D182+D241+D294+D431+D513+D561+D607+D680+D701+D722+D786+D894+D177</f>
        <v>4088504.10562</v>
      </c>
      <c r="E11" s="14">
        <f>E13+E129+E182+E241+E294+E431+E513+E561+E607+E680+E701+E722+E786+E894+E177</f>
        <v>1916514.04403</v>
      </c>
      <c r="F11" s="14">
        <f>F13+F129+F182+F241+F294+F431+F513+F561+F607+F680+F701+F722+F786+F894+F177</f>
        <v>1916514.04403</v>
      </c>
      <c r="G11" s="14">
        <f>E11-F11</f>
        <v>0</v>
      </c>
      <c r="H11" s="13">
        <f>D11-F11</f>
        <v>2171990.0615900001</v>
      </c>
      <c r="I11" s="13">
        <f>F11/D11*100</f>
        <v>46.875678598331035</v>
      </c>
    </row>
    <row r="12" spans="1:13" s="87" customFormat="1" ht="41.25" customHeight="1">
      <c r="A12" s="204" t="s">
        <v>49</v>
      </c>
      <c r="B12" s="205"/>
      <c r="C12" s="205"/>
      <c r="D12" s="205"/>
      <c r="E12" s="205"/>
      <c r="F12" s="205"/>
      <c r="G12" s="205"/>
      <c r="H12" s="205"/>
      <c r="I12" s="205"/>
    </row>
    <row r="13" spans="1:13" s="86" customFormat="1" ht="30.75" customHeight="1">
      <c r="A13" s="8" t="s">
        <v>1</v>
      </c>
      <c r="B13" s="9"/>
      <c r="C13" s="128" t="s">
        <v>128</v>
      </c>
      <c r="D13" s="118">
        <f>D15+D34+D39+D67+D100</f>
        <v>810984.14274999988</v>
      </c>
      <c r="E13" s="118">
        <f>E15+E34+E39+E67+E100</f>
        <v>350516.01851999998</v>
      </c>
      <c r="F13" s="119">
        <f>F15+F34+F39+F67+F100</f>
        <v>350516.01851999998</v>
      </c>
      <c r="G13" s="118">
        <f>G15+G34+G39+G67+G100</f>
        <v>0</v>
      </c>
      <c r="H13" s="120">
        <f t="shared" ref="H13:H31" si="0">D13-F13</f>
        <v>460468.1242299999</v>
      </c>
      <c r="I13" s="120">
        <f t="shared" ref="I13:I31" si="1">F13/D13*100</f>
        <v>43.221069320963615</v>
      </c>
    </row>
    <row r="14" spans="1:13" ht="33" customHeight="1">
      <c r="A14" s="11" t="s">
        <v>5</v>
      </c>
      <c r="B14" s="12"/>
      <c r="C14" s="12"/>
      <c r="D14" s="13"/>
      <c r="E14" s="13"/>
      <c r="F14" s="103"/>
      <c r="G14" s="14"/>
      <c r="H14" s="13"/>
      <c r="I14" s="13"/>
    </row>
    <row r="15" spans="1:13" s="88" customFormat="1" ht="39" customHeight="1">
      <c r="A15" s="15" t="s">
        <v>6</v>
      </c>
      <c r="B15" s="16"/>
      <c r="C15" s="17" t="s">
        <v>127</v>
      </c>
      <c r="D15" s="18">
        <f>SUM(D16:D27)</f>
        <v>40598.309840000002</v>
      </c>
      <c r="E15" s="18">
        <f>SUM(E16:E27)</f>
        <v>5775.3322200000002</v>
      </c>
      <c r="F15" s="18">
        <f>SUM(F16:F27)</f>
        <v>5775.3322200000002</v>
      </c>
      <c r="G15" s="18">
        <f>E15-F15</f>
        <v>0</v>
      </c>
      <c r="H15" s="16">
        <f t="shared" ref="H15" si="2">D15-F15</f>
        <v>34822.977620000005</v>
      </c>
      <c r="I15" s="16">
        <f t="shared" si="1"/>
        <v>14.225548410169974</v>
      </c>
    </row>
    <row r="16" spans="1:13" s="89" customFormat="1" ht="69" customHeight="1">
      <c r="A16" s="67" t="s">
        <v>598</v>
      </c>
      <c r="B16" s="59" t="s">
        <v>12</v>
      </c>
      <c r="C16" s="59" t="s">
        <v>602</v>
      </c>
      <c r="D16" s="72">
        <v>131.286</v>
      </c>
      <c r="E16" s="72">
        <v>0</v>
      </c>
      <c r="F16" s="72">
        <v>0</v>
      </c>
      <c r="G16" s="166">
        <f t="shared" ref="G16:G27" si="3">E16-F16</f>
        <v>0</v>
      </c>
      <c r="H16" s="69">
        <f t="shared" si="0"/>
        <v>131.286</v>
      </c>
      <c r="I16" s="69">
        <f t="shared" si="1"/>
        <v>0</v>
      </c>
      <c r="M16" s="149"/>
    </row>
    <row r="17" spans="1:9" s="89" customFormat="1" ht="35.25" customHeight="1">
      <c r="A17" s="67" t="s">
        <v>388</v>
      </c>
      <c r="B17" s="59" t="s">
        <v>17</v>
      </c>
      <c r="C17" s="59" t="s">
        <v>389</v>
      </c>
      <c r="D17" s="72">
        <v>441.5</v>
      </c>
      <c r="E17" s="72">
        <v>225.971</v>
      </c>
      <c r="F17" s="72">
        <v>225.971</v>
      </c>
      <c r="G17" s="166">
        <f t="shared" si="3"/>
        <v>0</v>
      </c>
      <c r="H17" s="69">
        <f t="shared" si="0"/>
        <v>215.529</v>
      </c>
      <c r="I17" s="69">
        <f t="shared" si="1"/>
        <v>51.18255945639865</v>
      </c>
    </row>
    <row r="18" spans="1:9" s="89" customFormat="1" ht="25.5" customHeight="1">
      <c r="A18" s="67" t="s">
        <v>363</v>
      </c>
      <c r="B18" s="77">
        <v>441</v>
      </c>
      <c r="C18" s="59" t="s">
        <v>126</v>
      </c>
      <c r="D18" s="72">
        <v>23460.77925</v>
      </c>
      <c r="E18" s="72">
        <v>4333.1884</v>
      </c>
      <c r="F18" s="72">
        <v>4333.1884</v>
      </c>
      <c r="G18" s="166">
        <f t="shared" si="3"/>
        <v>0</v>
      </c>
      <c r="H18" s="69">
        <f t="shared" si="0"/>
        <v>19127.590850000001</v>
      </c>
      <c r="I18" s="69">
        <f t="shared" si="1"/>
        <v>18.469925290311913</v>
      </c>
    </row>
    <row r="19" spans="1:9" s="89" customFormat="1" ht="44.25" customHeight="1">
      <c r="A19" s="67" t="s">
        <v>340</v>
      </c>
      <c r="B19" s="59" t="s">
        <v>12</v>
      </c>
      <c r="C19" s="59" t="s">
        <v>390</v>
      </c>
      <c r="D19" s="72">
        <v>150</v>
      </c>
      <c r="E19" s="72">
        <v>50</v>
      </c>
      <c r="F19" s="72">
        <v>50</v>
      </c>
      <c r="G19" s="166">
        <f t="shared" si="3"/>
        <v>0</v>
      </c>
      <c r="H19" s="69">
        <f t="shared" si="0"/>
        <v>100</v>
      </c>
      <c r="I19" s="69">
        <f t="shared" si="1"/>
        <v>33.333333333333329</v>
      </c>
    </row>
    <row r="20" spans="1:9" ht="55.5" customHeight="1">
      <c r="A20" s="67" t="s">
        <v>599</v>
      </c>
      <c r="B20" s="131" t="s">
        <v>12</v>
      </c>
      <c r="C20" s="59" t="s">
        <v>364</v>
      </c>
      <c r="D20" s="72">
        <v>300</v>
      </c>
      <c r="E20" s="72">
        <v>24.528420000000001</v>
      </c>
      <c r="F20" s="72">
        <v>24.528420000000001</v>
      </c>
      <c r="G20" s="166">
        <f t="shared" si="3"/>
        <v>0</v>
      </c>
      <c r="H20" s="69">
        <f t="shared" si="0"/>
        <v>275.47158000000002</v>
      </c>
      <c r="I20" s="69">
        <f t="shared" si="1"/>
        <v>8.1761400000000002</v>
      </c>
    </row>
    <row r="21" spans="1:9" ht="63" customHeight="1">
      <c r="A21" s="67" t="s">
        <v>600</v>
      </c>
      <c r="B21" s="131" t="s">
        <v>12</v>
      </c>
      <c r="C21" s="59" t="s">
        <v>603</v>
      </c>
      <c r="D21" s="72">
        <v>3846.1587599999998</v>
      </c>
      <c r="E21" s="72">
        <v>0</v>
      </c>
      <c r="F21" s="72">
        <v>0</v>
      </c>
      <c r="G21" s="166">
        <f t="shared" si="3"/>
        <v>0</v>
      </c>
      <c r="H21" s="55">
        <f t="shared" si="0"/>
        <v>3846.1587599999998</v>
      </c>
      <c r="I21" s="55">
        <f t="shared" si="1"/>
        <v>0</v>
      </c>
    </row>
    <row r="22" spans="1:9" ht="26.25" customHeight="1">
      <c r="A22" s="67" t="s">
        <v>75</v>
      </c>
      <c r="B22" s="131" t="s">
        <v>12</v>
      </c>
      <c r="C22" s="59" t="s">
        <v>125</v>
      </c>
      <c r="D22" s="72">
        <v>1294.6931999999999</v>
      </c>
      <c r="E22" s="72">
        <v>0</v>
      </c>
      <c r="F22" s="72">
        <v>0</v>
      </c>
      <c r="G22" s="166">
        <f t="shared" si="3"/>
        <v>0</v>
      </c>
      <c r="H22" s="55">
        <f t="shared" ref="H22:H27" si="4">D22-F22</f>
        <v>1294.6931999999999</v>
      </c>
      <c r="I22" s="55">
        <f t="shared" ref="I22:I27" si="5">F22/D22*100</f>
        <v>0</v>
      </c>
    </row>
    <row r="23" spans="1:9" ht="90.75" customHeight="1">
      <c r="A23" s="70" t="s">
        <v>870</v>
      </c>
      <c r="B23" s="131" t="s">
        <v>12</v>
      </c>
      <c r="C23" s="59" t="s">
        <v>875</v>
      </c>
      <c r="D23" s="72">
        <v>1482.94715</v>
      </c>
      <c r="E23" s="72">
        <v>0</v>
      </c>
      <c r="F23" s="72">
        <v>0</v>
      </c>
      <c r="G23" s="166">
        <f t="shared" si="3"/>
        <v>0</v>
      </c>
      <c r="H23" s="55">
        <f t="shared" si="4"/>
        <v>1482.94715</v>
      </c>
      <c r="I23" s="55">
        <f t="shared" si="5"/>
        <v>0</v>
      </c>
    </row>
    <row r="24" spans="1:9" ht="73.5" customHeight="1">
      <c r="A24" s="67" t="s">
        <v>871</v>
      </c>
      <c r="B24" s="131" t="s">
        <v>12</v>
      </c>
      <c r="C24" s="59" t="s">
        <v>876</v>
      </c>
      <c r="D24" s="72">
        <v>3173.6507999999999</v>
      </c>
      <c r="E24" s="72">
        <v>0</v>
      </c>
      <c r="F24" s="72">
        <v>0</v>
      </c>
      <c r="G24" s="166">
        <f t="shared" si="3"/>
        <v>0</v>
      </c>
      <c r="H24" s="55">
        <f t="shared" si="4"/>
        <v>3173.6507999999999</v>
      </c>
      <c r="I24" s="55">
        <f t="shared" si="5"/>
        <v>0</v>
      </c>
    </row>
    <row r="25" spans="1:9" ht="83.25" customHeight="1">
      <c r="A25" s="67" t="s">
        <v>872</v>
      </c>
      <c r="B25" s="131" t="s">
        <v>12</v>
      </c>
      <c r="C25" s="59" t="s">
        <v>877</v>
      </c>
      <c r="D25" s="72">
        <v>425.40719999999999</v>
      </c>
      <c r="E25" s="72">
        <v>0</v>
      </c>
      <c r="F25" s="72">
        <v>0</v>
      </c>
      <c r="G25" s="166">
        <f t="shared" si="3"/>
        <v>0</v>
      </c>
      <c r="H25" s="55">
        <f t="shared" si="4"/>
        <v>425.40719999999999</v>
      </c>
      <c r="I25" s="55">
        <f t="shared" si="5"/>
        <v>0</v>
      </c>
    </row>
    <row r="26" spans="1:9" ht="83.25" customHeight="1">
      <c r="A26" s="67" t="s">
        <v>873</v>
      </c>
      <c r="B26" s="131" t="s">
        <v>17</v>
      </c>
      <c r="C26" s="59" t="s">
        <v>878</v>
      </c>
      <c r="D26" s="72">
        <v>1580.1525999999999</v>
      </c>
      <c r="E26" s="72">
        <v>0</v>
      </c>
      <c r="F26" s="72">
        <v>0</v>
      </c>
      <c r="G26" s="166">
        <f t="shared" si="3"/>
        <v>0</v>
      </c>
      <c r="H26" s="55">
        <f t="shared" si="4"/>
        <v>1580.1525999999999</v>
      </c>
      <c r="I26" s="55">
        <f t="shared" si="5"/>
        <v>0</v>
      </c>
    </row>
    <row r="27" spans="1:9" ht="83.25" customHeight="1">
      <c r="A27" s="67" t="s">
        <v>874</v>
      </c>
      <c r="B27" s="131" t="s">
        <v>17</v>
      </c>
      <c r="C27" s="59" t="s">
        <v>879</v>
      </c>
      <c r="D27" s="72">
        <v>4311.73488</v>
      </c>
      <c r="E27" s="72">
        <v>1141.6443999999999</v>
      </c>
      <c r="F27" s="72">
        <v>1141.6443999999999</v>
      </c>
      <c r="G27" s="166">
        <f t="shared" si="3"/>
        <v>0</v>
      </c>
      <c r="H27" s="55">
        <f t="shared" si="4"/>
        <v>3170.0904799999998</v>
      </c>
      <c r="I27" s="55">
        <f t="shared" si="5"/>
        <v>26.477611257953782</v>
      </c>
    </row>
    <row r="28" spans="1:9" ht="33.75" hidden="1">
      <c r="A28" s="183" t="s">
        <v>601</v>
      </c>
      <c r="B28" s="184" t="s">
        <v>506</v>
      </c>
      <c r="C28" s="185" t="s">
        <v>124</v>
      </c>
      <c r="D28" s="153"/>
      <c r="E28" s="154"/>
      <c r="F28" s="155">
        <v>0</v>
      </c>
      <c r="G28" s="21">
        <f t="shared" ref="G28:G31" si="6">E28-F28</f>
        <v>0</v>
      </c>
      <c r="H28" s="20">
        <f t="shared" si="0"/>
        <v>0</v>
      </c>
      <c r="I28" s="20" t="e">
        <f t="shared" si="1"/>
        <v>#DIV/0!</v>
      </c>
    </row>
    <row r="29" spans="1:9" ht="94.5" hidden="1">
      <c r="A29" s="150" t="s">
        <v>424</v>
      </c>
      <c r="B29" s="131" t="s">
        <v>507</v>
      </c>
      <c r="C29" s="59" t="s">
        <v>123</v>
      </c>
      <c r="D29" s="151"/>
      <c r="E29" s="21"/>
      <c r="F29" s="22">
        <v>0</v>
      </c>
      <c r="G29" s="21">
        <f t="shared" si="6"/>
        <v>0</v>
      </c>
      <c r="H29" s="20">
        <f t="shared" si="0"/>
        <v>0</v>
      </c>
      <c r="I29" s="20" t="e">
        <f t="shared" si="1"/>
        <v>#DIV/0!</v>
      </c>
    </row>
    <row r="30" spans="1:9" ht="94.5" hidden="1">
      <c r="A30" s="150" t="s">
        <v>425</v>
      </c>
      <c r="B30" s="131" t="s">
        <v>508</v>
      </c>
      <c r="C30" s="59" t="s">
        <v>122</v>
      </c>
      <c r="D30" s="151"/>
      <c r="E30" s="21"/>
      <c r="F30" s="22">
        <v>0</v>
      </c>
      <c r="G30" s="21">
        <f t="shared" si="6"/>
        <v>0</v>
      </c>
      <c r="H30" s="20">
        <f t="shared" si="0"/>
        <v>0</v>
      </c>
      <c r="I30" s="20" t="e">
        <f t="shared" si="1"/>
        <v>#DIV/0!</v>
      </c>
    </row>
    <row r="31" spans="1:9" ht="141.75" hidden="1">
      <c r="A31" s="150" t="s">
        <v>426</v>
      </c>
      <c r="B31" s="131" t="s">
        <v>509</v>
      </c>
      <c r="C31" s="59" t="s">
        <v>121</v>
      </c>
      <c r="D31" s="151"/>
      <c r="E31" s="21"/>
      <c r="F31" s="22">
        <v>0</v>
      </c>
      <c r="G31" s="21">
        <f t="shared" si="6"/>
        <v>0</v>
      </c>
      <c r="H31" s="20">
        <f t="shared" si="0"/>
        <v>0</v>
      </c>
      <c r="I31" s="20" t="e">
        <f t="shared" si="1"/>
        <v>#DIV/0!</v>
      </c>
    </row>
    <row r="32" spans="1:9" ht="15.75" hidden="1">
      <c r="A32" s="19"/>
      <c r="B32" s="20"/>
      <c r="C32" s="20"/>
      <c r="D32" s="21"/>
      <c r="E32" s="21"/>
      <c r="F32" s="22"/>
      <c r="G32" s="21"/>
      <c r="H32" s="20"/>
      <c r="I32" s="20"/>
    </row>
    <row r="33" spans="1:9" ht="15.75" hidden="1">
      <c r="A33" s="19"/>
      <c r="B33" s="20"/>
      <c r="C33" s="20"/>
      <c r="D33" s="21"/>
      <c r="E33" s="21"/>
      <c r="F33" s="22"/>
      <c r="G33" s="21"/>
      <c r="H33" s="20"/>
      <c r="I33" s="20"/>
    </row>
    <row r="34" spans="1:9" s="88" customFormat="1" ht="40.5" customHeight="1">
      <c r="A34" s="15" t="s">
        <v>7</v>
      </c>
      <c r="B34" s="16"/>
      <c r="C34" s="58">
        <v>220000000</v>
      </c>
      <c r="D34" s="18">
        <f>SUM(D35:D38)</f>
        <v>7478.08</v>
      </c>
      <c r="E34" s="18">
        <f>SUM(E35:E38)</f>
        <v>3449.96351</v>
      </c>
      <c r="F34" s="18">
        <f>SUM(F35:F38)</f>
        <v>3449.96351</v>
      </c>
      <c r="G34" s="18">
        <f t="shared" ref="G34:G132" si="7">E34-F34</f>
        <v>0</v>
      </c>
      <c r="H34" s="18">
        <f t="shared" ref="H34:H129" si="8">D34-F34</f>
        <v>4028.1164899999999</v>
      </c>
      <c r="I34" s="18">
        <f>F34/D34*100</f>
        <v>46.134348790063761</v>
      </c>
    </row>
    <row r="35" spans="1:9" ht="58.5" customHeight="1">
      <c r="A35" s="67" t="s">
        <v>44</v>
      </c>
      <c r="B35" s="23" t="s">
        <v>12</v>
      </c>
      <c r="C35" s="59" t="s">
        <v>120</v>
      </c>
      <c r="D35" s="72">
        <v>259.8</v>
      </c>
      <c r="E35" s="72">
        <v>0</v>
      </c>
      <c r="F35" s="72">
        <v>0</v>
      </c>
      <c r="G35" s="69">
        <f t="shared" si="7"/>
        <v>0</v>
      </c>
      <c r="H35" s="55">
        <f t="shared" si="8"/>
        <v>259.8</v>
      </c>
      <c r="I35" s="55">
        <f t="shared" ref="I35:I129" si="9">F35/D35*100</f>
        <v>0</v>
      </c>
    </row>
    <row r="36" spans="1:9" ht="57.75" customHeight="1">
      <c r="A36" s="67" t="s">
        <v>8</v>
      </c>
      <c r="B36" s="23" t="s">
        <v>12</v>
      </c>
      <c r="C36" s="59" t="s">
        <v>119</v>
      </c>
      <c r="D36" s="72">
        <v>1445.85</v>
      </c>
      <c r="E36" s="72">
        <v>458.81351000000001</v>
      </c>
      <c r="F36" s="72">
        <v>458.81351000000001</v>
      </c>
      <c r="G36" s="69">
        <f t="shared" si="7"/>
        <v>0</v>
      </c>
      <c r="H36" s="55">
        <f t="shared" si="8"/>
        <v>987.03648999999996</v>
      </c>
      <c r="I36" s="55">
        <f t="shared" si="9"/>
        <v>31.733133450911232</v>
      </c>
    </row>
    <row r="37" spans="1:9" ht="92.25" customHeight="1">
      <c r="A37" s="70" t="s">
        <v>880</v>
      </c>
      <c r="B37" s="23" t="s">
        <v>12</v>
      </c>
      <c r="C37" s="59" t="s">
        <v>882</v>
      </c>
      <c r="D37" s="72">
        <v>3910</v>
      </c>
      <c r="E37" s="72">
        <v>2991.15</v>
      </c>
      <c r="F37" s="72">
        <v>2991.15</v>
      </c>
      <c r="G37" s="69">
        <f t="shared" si="7"/>
        <v>0</v>
      </c>
      <c r="H37" s="55">
        <f t="shared" si="8"/>
        <v>918.84999999999991</v>
      </c>
      <c r="I37" s="55">
        <f t="shared" si="9"/>
        <v>76.5</v>
      </c>
    </row>
    <row r="38" spans="1:9" ht="91.5" customHeight="1">
      <c r="A38" s="70" t="s">
        <v>881</v>
      </c>
      <c r="B38" s="23" t="s">
        <v>12</v>
      </c>
      <c r="C38" s="59" t="s">
        <v>883</v>
      </c>
      <c r="D38" s="72">
        <v>1862.43</v>
      </c>
      <c r="E38" s="72">
        <v>0</v>
      </c>
      <c r="F38" s="72">
        <v>0</v>
      </c>
      <c r="G38" s="69">
        <f t="shared" si="7"/>
        <v>0</v>
      </c>
      <c r="H38" s="55">
        <f t="shared" si="8"/>
        <v>1862.43</v>
      </c>
      <c r="I38" s="55">
        <f t="shared" si="9"/>
        <v>0</v>
      </c>
    </row>
    <row r="39" spans="1:9" s="88" customFormat="1" ht="45" customHeight="1">
      <c r="A39" s="15" t="s">
        <v>11</v>
      </c>
      <c r="B39" s="24"/>
      <c r="C39" s="17" t="s">
        <v>118</v>
      </c>
      <c r="D39" s="18">
        <f>SUM(D40:D66)</f>
        <v>53645.146080000006</v>
      </c>
      <c r="E39" s="18">
        <f>SUM(E40:E66)</f>
        <v>25043.000990000004</v>
      </c>
      <c r="F39" s="18">
        <f>SUM(F40:F66)</f>
        <v>25043.000990000004</v>
      </c>
      <c r="G39" s="18">
        <f t="shared" si="7"/>
        <v>0</v>
      </c>
      <c r="H39" s="18">
        <f t="shared" si="8"/>
        <v>28602.145090000002</v>
      </c>
      <c r="I39" s="18">
        <f>F39/D39*100</f>
        <v>46.682696981855251</v>
      </c>
    </row>
    <row r="40" spans="1:9" ht="141.75" customHeight="1">
      <c r="A40" s="70" t="s">
        <v>604</v>
      </c>
      <c r="B40" s="79">
        <v>444</v>
      </c>
      <c r="C40" s="59" t="s">
        <v>322</v>
      </c>
      <c r="D40" s="72">
        <v>8038.2</v>
      </c>
      <c r="E40" s="72">
        <v>3986.3826300000001</v>
      </c>
      <c r="F40" s="72">
        <v>3986.3826300000001</v>
      </c>
      <c r="G40" s="55">
        <f t="shared" si="7"/>
        <v>0</v>
      </c>
      <c r="H40" s="55">
        <f t="shared" si="8"/>
        <v>4051.8173699999998</v>
      </c>
      <c r="I40" s="55">
        <f t="shared" si="9"/>
        <v>49.592976412629696</v>
      </c>
    </row>
    <row r="41" spans="1:9" ht="117.75" customHeight="1">
      <c r="A41" s="70" t="s">
        <v>605</v>
      </c>
      <c r="B41" s="79">
        <v>444</v>
      </c>
      <c r="C41" s="59" t="s">
        <v>391</v>
      </c>
      <c r="D41" s="72">
        <v>5401</v>
      </c>
      <c r="E41" s="72">
        <v>1207.4994999999999</v>
      </c>
      <c r="F41" s="72">
        <v>1207.4994999999999</v>
      </c>
      <c r="G41" s="55">
        <f t="shared" si="7"/>
        <v>0</v>
      </c>
      <c r="H41" s="55">
        <f t="shared" si="8"/>
        <v>4193.5005000000001</v>
      </c>
      <c r="I41" s="55">
        <f t="shared" si="9"/>
        <v>22.356961673764118</v>
      </c>
    </row>
    <row r="42" spans="1:9" ht="129.75" customHeight="1">
      <c r="A42" s="70" t="s">
        <v>884</v>
      </c>
      <c r="B42" s="23" t="s">
        <v>12</v>
      </c>
      <c r="C42" s="59" t="s">
        <v>117</v>
      </c>
      <c r="D42" s="72">
        <v>14979.421829999999</v>
      </c>
      <c r="E42" s="72">
        <v>6528.5675300000003</v>
      </c>
      <c r="F42" s="72">
        <v>6528.5675300000003</v>
      </c>
      <c r="G42" s="55">
        <f t="shared" si="7"/>
        <v>0</v>
      </c>
      <c r="H42" s="55">
        <f t="shared" si="8"/>
        <v>8450.8542999999991</v>
      </c>
      <c r="I42" s="55">
        <f t="shared" si="9"/>
        <v>43.583574880873762</v>
      </c>
    </row>
    <row r="43" spans="1:9" ht="107.25" customHeight="1">
      <c r="A43" s="70" t="s">
        <v>885</v>
      </c>
      <c r="B43" s="23" t="s">
        <v>12</v>
      </c>
      <c r="C43" s="59" t="s">
        <v>116</v>
      </c>
      <c r="D43" s="72">
        <v>2714.625</v>
      </c>
      <c r="E43" s="72">
        <v>1336.05</v>
      </c>
      <c r="F43" s="72">
        <v>1336.05</v>
      </c>
      <c r="G43" s="55">
        <f t="shared" si="7"/>
        <v>0</v>
      </c>
      <c r="H43" s="55">
        <f t="shared" si="8"/>
        <v>1378.575</v>
      </c>
      <c r="I43" s="55">
        <f t="shared" si="9"/>
        <v>49.216742644011603</v>
      </c>
    </row>
    <row r="44" spans="1:9" ht="124.5" customHeight="1">
      <c r="A44" s="70" t="s">
        <v>606</v>
      </c>
      <c r="B44" s="79">
        <v>444</v>
      </c>
      <c r="C44" s="59" t="s">
        <v>607</v>
      </c>
      <c r="D44" s="72">
        <v>11739.3</v>
      </c>
      <c r="E44" s="72">
        <v>5811.3636900000001</v>
      </c>
      <c r="F44" s="72">
        <v>5811.3636900000001</v>
      </c>
      <c r="G44" s="55">
        <f t="shared" si="7"/>
        <v>0</v>
      </c>
      <c r="H44" s="55">
        <f t="shared" si="8"/>
        <v>5927.9363099999991</v>
      </c>
      <c r="I44" s="55">
        <f t="shared" si="9"/>
        <v>49.503494160639903</v>
      </c>
    </row>
    <row r="45" spans="1:9" ht="84.75" customHeight="1">
      <c r="A45" s="67" t="s">
        <v>886</v>
      </c>
      <c r="B45" s="61">
        <v>444</v>
      </c>
      <c r="C45" s="59" t="s">
        <v>894</v>
      </c>
      <c r="D45" s="72">
        <v>988.36919999999998</v>
      </c>
      <c r="E45" s="177">
        <v>486.11693000000002</v>
      </c>
      <c r="F45" s="177">
        <v>486.11693000000002</v>
      </c>
      <c r="G45" s="55">
        <f t="shared" si="7"/>
        <v>0</v>
      </c>
      <c r="H45" s="55">
        <f t="shared" si="8"/>
        <v>502.25226999999995</v>
      </c>
      <c r="I45" s="55">
        <f t="shared" si="9"/>
        <v>49.183739234286136</v>
      </c>
    </row>
    <row r="46" spans="1:9" ht="28.5" customHeight="1">
      <c r="A46" s="67" t="s">
        <v>76</v>
      </c>
      <c r="B46" s="23" t="s">
        <v>12</v>
      </c>
      <c r="C46" s="59" t="s">
        <v>895</v>
      </c>
      <c r="D46" s="72">
        <v>405.79311000000001</v>
      </c>
      <c r="E46" s="72">
        <v>186.28729000000001</v>
      </c>
      <c r="F46" s="72">
        <v>186.28729000000001</v>
      </c>
      <c r="G46" s="55">
        <f t="shared" si="7"/>
        <v>0</v>
      </c>
      <c r="H46" s="55">
        <f t="shared" si="8"/>
        <v>219.50582</v>
      </c>
      <c r="I46" s="55">
        <f t="shared" si="9"/>
        <v>45.906962294160195</v>
      </c>
    </row>
    <row r="47" spans="1:9" ht="79.5" customHeight="1">
      <c r="A47" s="67" t="s">
        <v>887</v>
      </c>
      <c r="B47" s="23" t="s">
        <v>12</v>
      </c>
      <c r="C47" s="59" t="s">
        <v>896</v>
      </c>
      <c r="D47" s="72">
        <v>25.71904</v>
      </c>
      <c r="E47" s="72">
        <v>15.066079999999999</v>
      </c>
      <c r="F47" s="72">
        <v>15.066079999999999</v>
      </c>
      <c r="G47" s="55">
        <f t="shared" si="7"/>
        <v>0</v>
      </c>
      <c r="H47" s="55">
        <f t="shared" si="8"/>
        <v>10.65296</v>
      </c>
      <c r="I47" s="55">
        <f t="shared" si="9"/>
        <v>58.579480416065302</v>
      </c>
    </row>
    <row r="48" spans="1:9" ht="24.75" customHeight="1">
      <c r="A48" s="67" t="s">
        <v>90</v>
      </c>
      <c r="B48" s="23" t="s">
        <v>12</v>
      </c>
      <c r="C48" s="59" t="s">
        <v>897</v>
      </c>
      <c r="D48" s="72">
        <v>623.04999999999995</v>
      </c>
      <c r="E48" s="72">
        <v>340.23410000000001</v>
      </c>
      <c r="F48" s="72">
        <v>340.23410000000001</v>
      </c>
      <c r="G48" s="55">
        <f t="shared" si="7"/>
        <v>0</v>
      </c>
      <c r="H48" s="55">
        <f t="shared" si="8"/>
        <v>282.81589999999994</v>
      </c>
      <c r="I48" s="55">
        <f t="shared" si="9"/>
        <v>54.607832437204081</v>
      </c>
    </row>
    <row r="49" spans="1:9" ht="61.5" customHeight="1">
      <c r="A49" s="67" t="s">
        <v>888</v>
      </c>
      <c r="B49" s="23" t="s">
        <v>12</v>
      </c>
      <c r="C49" s="59" t="s">
        <v>898</v>
      </c>
      <c r="D49" s="72">
        <v>874.70675000000006</v>
      </c>
      <c r="E49" s="72">
        <v>800.57905000000005</v>
      </c>
      <c r="F49" s="72">
        <v>800.57905000000005</v>
      </c>
      <c r="G49" s="55">
        <f t="shared" si="7"/>
        <v>0</v>
      </c>
      <c r="H49" s="55">
        <f t="shared" si="8"/>
        <v>74.127700000000004</v>
      </c>
      <c r="I49" s="55">
        <f t="shared" si="9"/>
        <v>91.525422663081073</v>
      </c>
    </row>
    <row r="50" spans="1:9" ht="34.5" customHeight="1">
      <c r="A50" s="67" t="s">
        <v>76</v>
      </c>
      <c r="B50" s="23" t="s">
        <v>12</v>
      </c>
      <c r="C50" s="59" t="s">
        <v>899</v>
      </c>
      <c r="D50" s="72">
        <v>2232.8760600000001</v>
      </c>
      <c r="E50" s="72">
        <v>1352.4354800000001</v>
      </c>
      <c r="F50" s="72">
        <v>1352.4354800000001</v>
      </c>
      <c r="G50" s="55">
        <f t="shared" si="7"/>
        <v>0</v>
      </c>
      <c r="H50" s="55">
        <f t="shared" si="8"/>
        <v>880.44057999999995</v>
      </c>
      <c r="I50" s="55">
        <f t="shared" si="9"/>
        <v>60.569214038686944</v>
      </c>
    </row>
    <row r="51" spans="1:9" ht="81" customHeight="1">
      <c r="A51" s="67" t="s">
        <v>887</v>
      </c>
      <c r="B51" s="23" t="s">
        <v>12</v>
      </c>
      <c r="C51" s="59" t="s">
        <v>900</v>
      </c>
      <c r="D51" s="72">
        <v>158.27499</v>
      </c>
      <c r="E51" s="72">
        <v>86.54392</v>
      </c>
      <c r="F51" s="72">
        <v>86.54392</v>
      </c>
      <c r="G51" s="55">
        <f t="shared" si="7"/>
        <v>0</v>
      </c>
      <c r="H51" s="55">
        <f t="shared" si="8"/>
        <v>71.731070000000003</v>
      </c>
      <c r="I51" s="55">
        <f t="shared" si="9"/>
        <v>54.679466414750678</v>
      </c>
    </row>
    <row r="52" spans="1:9" ht="26.25" customHeight="1">
      <c r="A52" s="67" t="s">
        <v>90</v>
      </c>
      <c r="B52" s="23" t="s">
        <v>12</v>
      </c>
      <c r="C52" s="59" t="s">
        <v>901</v>
      </c>
      <c r="D52" s="72">
        <v>284.75</v>
      </c>
      <c r="E52" s="72">
        <v>225.57</v>
      </c>
      <c r="F52" s="72">
        <v>225.57</v>
      </c>
      <c r="G52" s="55">
        <f t="shared" si="7"/>
        <v>0</v>
      </c>
      <c r="H52" s="55">
        <f t="shared" si="8"/>
        <v>59.180000000000007</v>
      </c>
      <c r="I52" s="55">
        <f t="shared" si="9"/>
        <v>79.21685689201054</v>
      </c>
    </row>
    <row r="53" spans="1:9" ht="26.25" customHeight="1">
      <c r="A53" s="67" t="s">
        <v>889</v>
      </c>
      <c r="B53" s="23" t="s">
        <v>12</v>
      </c>
      <c r="C53" s="59" t="s">
        <v>902</v>
      </c>
      <c r="D53" s="72">
        <v>239.17500000000001</v>
      </c>
      <c r="E53" s="72">
        <v>230.88200000000001</v>
      </c>
      <c r="F53" s="72">
        <v>230.88200000000001</v>
      </c>
      <c r="G53" s="55">
        <f t="shared" si="7"/>
        <v>0</v>
      </c>
      <c r="H53" s="55">
        <f t="shared" si="8"/>
        <v>8.2930000000000064</v>
      </c>
      <c r="I53" s="55">
        <f t="shared" si="9"/>
        <v>96.532664367095222</v>
      </c>
    </row>
    <row r="54" spans="1:9" ht="26.25" customHeight="1">
      <c r="A54" s="67" t="s">
        <v>76</v>
      </c>
      <c r="B54" s="23" t="s">
        <v>12</v>
      </c>
      <c r="C54" s="59" t="s">
        <v>903</v>
      </c>
      <c r="D54" s="72">
        <v>232.21170000000001</v>
      </c>
      <c r="E54" s="72">
        <v>232.21170000000001</v>
      </c>
      <c r="F54" s="72">
        <v>232.21170000000001</v>
      </c>
      <c r="G54" s="55">
        <f t="shared" si="7"/>
        <v>0</v>
      </c>
      <c r="H54" s="55">
        <f t="shared" si="8"/>
        <v>0</v>
      </c>
      <c r="I54" s="55">
        <f t="shared" si="9"/>
        <v>100</v>
      </c>
    </row>
    <row r="55" spans="1:9" ht="31.5" customHeight="1">
      <c r="A55" s="67" t="s">
        <v>82</v>
      </c>
      <c r="B55" s="23" t="s">
        <v>27</v>
      </c>
      <c r="C55" s="59" t="s">
        <v>904</v>
      </c>
      <c r="D55" s="72">
        <v>40.795000000000002</v>
      </c>
      <c r="E55" s="72">
        <v>18.346</v>
      </c>
      <c r="F55" s="72">
        <v>18.346</v>
      </c>
      <c r="G55" s="55">
        <f t="shared" si="7"/>
        <v>0</v>
      </c>
      <c r="H55" s="55">
        <f t="shared" si="8"/>
        <v>22.449000000000002</v>
      </c>
      <c r="I55" s="55">
        <f t="shared" si="9"/>
        <v>44.971197450667972</v>
      </c>
    </row>
    <row r="56" spans="1:9" ht="31.5" customHeight="1">
      <c r="A56" s="67" t="s">
        <v>86</v>
      </c>
      <c r="B56" s="23" t="s">
        <v>916</v>
      </c>
      <c r="C56" s="59" t="s">
        <v>905</v>
      </c>
      <c r="D56" s="72">
        <v>247.46639999999999</v>
      </c>
      <c r="E56" s="72">
        <v>246.9</v>
      </c>
      <c r="F56" s="72">
        <v>246.9</v>
      </c>
      <c r="G56" s="55">
        <f t="shared" si="7"/>
        <v>0</v>
      </c>
      <c r="H56" s="55">
        <f t="shared" si="8"/>
        <v>0.56639999999998736</v>
      </c>
      <c r="I56" s="55">
        <f t="shared" si="9"/>
        <v>99.771120443017722</v>
      </c>
    </row>
    <row r="57" spans="1:9" ht="31.5" customHeight="1">
      <c r="A57" s="67" t="s">
        <v>88</v>
      </c>
      <c r="B57" s="23" t="s">
        <v>917</v>
      </c>
      <c r="C57" s="59" t="s">
        <v>906</v>
      </c>
      <c r="D57" s="72">
        <v>590.1</v>
      </c>
      <c r="E57" s="72">
        <v>514.928</v>
      </c>
      <c r="F57" s="72">
        <v>514.928</v>
      </c>
      <c r="G57" s="55">
        <f t="shared" si="7"/>
        <v>0</v>
      </c>
      <c r="H57" s="55">
        <f t="shared" si="8"/>
        <v>75.172000000000025</v>
      </c>
      <c r="I57" s="55">
        <f t="shared" si="9"/>
        <v>87.261142179291639</v>
      </c>
    </row>
    <row r="58" spans="1:9" ht="31.5" customHeight="1">
      <c r="A58" s="67" t="s">
        <v>90</v>
      </c>
      <c r="B58" s="23" t="s">
        <v>918</v>
      </c>
      <c r="C58" s="59" t="s">
        <v>907</v>
      </c>
      <c r="D58" s="72">
        <v>705.47</v>
      </c>
      <c r="E58" s="72">
        <v>603.72185999999999</v>
      </c>
      <c r="F58" s="72">
        <v>603.72185999999999</v>
      </c>
      <c r="G58" s="55">
        <f t="shared" si="7"/>
        <v>0</v>
      </c>
      <c r="H58" s="55">
        <f t="shared" si="8"/>
        <v>101.74814000000003</v>
      </c>
      <c r="I58" s="55">
        <f t="shared" si="9"/>
        <v>85.577254879725572</v>
      </c>
    </row>
    <row r="59" spans="1:9" ht="66.75" customHeight="1">
      <c r="A59" s="67" t="s">
        <v>890</v>
      </c>
      <c r="B59" s="23" t="s">
        <v>919</v>
      </c>
      <c r="C59" s="59" t="s">
        <v>908</v>
      </c>
      <c r="D59" s="72">
        <v>661.63199999999995</v>
      </c>
      <c r="E59" s="72">
        <v>215.03039999999999</v>
      </c>
      <c r="F59" s="72">
        <v>215.03039999999999</v>
      </c>
      <c r="G59" s="55">
        <f t="shared" si="7"/>
        <v>0</v>
      </c>
      <c r="H59" s="55">
        <f t="shared" si="8"/>
        <v>446.60159999999996</v>
      </c>
      <c r="I59" s="55">
        <f t="shared" si="9"/>
        <v>32.5</v>
      </c>
    </row>
    <row r="60" spans="1:9" ht="55.5" customHeight="1">
      <c r="A60" s="67" t="s">
        <v>891</v>
      </c>
      <c r="B60" s="23" t="s">
        <v>12</v>
      </c>
      <c r="C60" s="59" t="s">
        <v>909</v>
      </c>
      <c r="D60" s="72">
        <v>381.3</v>
      </c>
      <c r="E60" s="72">
        <v>0</v>
      </c>
      <c r="F60" s="72">
        <v>0</v>
      </c>
      <c r="G60" s="55">
        <f t="shared" si="7"/>
        <v>0</v>
      </c>
      <c r="H60" s="55">
        <f t="shared" si="8"/>
        <v>381.3</v>
      </c>
      <c r="I60" s="55">
        <f t="shared" si="9"/>
        <v>0</v>
      </c>
    </row>
    <row r="61" spans="1:9" ht="31.5" customHeight="1">
      <c r="A61" s="67" t="s">
        <v>892</v>
      </c>
      <c r="B61" s="23" t="s">
        <v>12</v>
      </c>
      <c r="C61" s="59" t="s">
        <v>910</v>
      </c>
      <c r="D61" s="72">
        <v>526.5</v>
      </c>
      <c r="E61" s="72">
        <v>153.0735</v>
      </c>
      <c r="F61" s="72">
        <v>153.0735</v>
      </c>
      <c r="G61" s="55">
        <f t="shared" si="7"/>
        <v>0</v>
      </c>
      <c r="H61" s="55">
        <f t="shared" si="8"/>
        <v>373.42650000000003</v>
      </c>
      <c r="I61" s="55">
        <f t="shared" si="9"/>
        <v>29.073789173789173</v>
      </c>
    </row>
    <row r="62" spans="1:9" ht="31.5" customHeight="1">
      <c r="A62" s="67" t="s">
        <v>76</v>
      </c>
      <c r="B62" s="23" t="s">
        <v>12</v>
      </c>
      <c r="C62" s="59" t="s">
        <v>911</v>
      </c>
      <c r="D62" s="72">
        <v>578.30499999999995</v>
      </c>
      <c r="E62" s="72">
        <v>192.76832999999999</v>
      </c>
      <c r="F62" s="72">
        <v>192.76832999999999</v>
      </c>
      <c r="G62" s="55">
        <f t="shared" si="7"/>
        <v>0</v>
      </c>
      <c r="H62" s="55">
        <f t="shared" si="8"/>
        <v>385.53666999999996</v>
      </c>
      <c r="I62" s="55">
        <f t="shared" si="9"/>
        <v>33.333332756936215</v>
      </c>
    </row>
    <row r="63" spans="1:9" ht="31.5" customHeight="1">
      <c r="A63" s="67" t="s">
        <v>82</v>
      </c>
      <c r="B63" s="23" t="s">
        <v>12</v>
      </c>
      <c r="C63" s="59" t="s">
        <v>912</v>
      </c>
      <c r="D63" s="72">
        <v>491.25</v>
      </c>
      <c r="E63" s="72">
        <v>0</v>
      </c>
      <c r="F63" s="72">
        <v>0</v>
      </c>
      <c r="G63" s="55">
        <f t="shared" si="7"/>
        <v>0</v>
      </c>
      <c r="H63" s="55">
        <f t="shared" si="8"/>
        <v>491.25</v>
      </c>
      <c r="I63" s="55">
        <f t="shared" si="9"/>
        <v>0</v>
      </c>
    </row>
    <row r="64" spans="1:9" ht="31.5" customHeight="1">
      <c r="A64" s="67" t="s">
        <v>88</v>
      </c>
      <c r="B64" s="23" t="s">
        <v>12</v>
      </c>
      <c r="C64" s="59" t="s">
        <v>913</v>
      </c>
      <c r="D64" s="72">
        <v>250</v>
      </c>
      <c r="E64" s="72">
        <v>237.44300000000001</v>
      </c>
      <c r="F64" s="72">
        <v>237.44300000000001</v>
      </c>
      <c r="G64" s="55">
        <f t="shared" si="7"/>
        <v>0</v>
      </c>
      <c r="H64" s="55">
        <f t="shared" si="8"/>
        <v>12.556999999999988</v>
      </c>
      <c r="I64" s="55">
        <f t="shared" si="9"/>
        <v>94.977200000000011</v>
      </c>
    </row>
    <row r="65" spans="1:11" ht="33.75" customHeight="1">
      <c r="A65" s="67" t="s">
        <v>90</v>
      </c>
      <c r="B65" s="23" t="s">
        <v>12</v>
      </c>
      <c r="C65" s="59" t="s">
        <v>914</v>
      </c>
      <c r="D65" s="72">
        <v>38.75</v>
      </c>
      <c r="E65" s="72">
        <v>35</v>
      </c>
      <c r="F65" s="72">
        <v>35</v>
      </c>
      <c r="G65" s="55">
        <f t="shared" si="7"/>
        <v>0</v>
      </c>
      <c r="H65" s="55">
        <f t="shared" si="8"/>
        <v>3.75</v>
      </c>
      <c r="I65" s="55">
        <f t="shared" si="9"/>
        <v>90.322580645161281</v>
      </c>
    </row>
    <row r="66" spans="1:11" ht="29.25" customHeight="1">
      <c r="A66" s="67" t="s">
        <v>893</v>
      </c>
      <c r="B66" s="132" t="s">
        <v>12</v>
      </c>
      <c r="C66" s="59" t="s">
        <v>915</v>
      </c>
      <c r="D66" s="72">
        <v>196.10499999999999</v>
      </c>
      <c r="E66" s="72">
        <v>0</v>
      </c>
      <c r="F66" s="72">
        <v>0</v>
      </c>
      <c r="G66" s="55">
        <f t="shared" si="7"/>
        <v>0</v>
      </c>
      <c r="H66" s="55">
        <f t="shared" si="8"/>
        <v>196.10499999999999</v>
      </c>
      <c r="I66" s="55">
        <f t="shared" si="9"/>
        <v>0</v>
      </c>
    </row>
    <row r="67" spans="1:11" s="88" customFormat="1" ht="51.75" customHeight="1">
      <c r="A67" s="15" t="s">
        <v>13</v>
      </c>
      <c r="B67" s="24"/>
      <c r="C67" s="17" t="s">
        <v>115</v>
      </c>
      <c r="D67" s="54">
        <f>SUM(D68:D98)</f>
        <v>634349.91218999983</v>
      </c>
      <c r="E67" s="54">
        <f>SUM(E68:E98)</f>
        <v>287082.23228</v>
      </c>
      <c r="F67" s="54">
        <f>SUM(F68:F98)</f>
        <v>287082.23228</v>
      </c>
      <c r="G67" s="54">
        <f t="shared" si="7"/>
        <v>0</v>
      </c>
      <c r="H67" s="54">
        <f t="shared" si="8"/>
        <v>347267.67990999983</v>
      </c>
      <c r="I67" s="54">
        <f t="shared" si="9"/>
        <v>45.256131791504593</v>
      </c>
    </row>
    <row r="68" spans="1:11" s="87" customFormat="1" ht="99.75" customHeight="1">
      <c r="A68" s="70" t="s">
        <v>608</v>
      </c>
      <c r="B68" s="78">
        <v>444</v>
      </c>
      <c r="C68" s="59" t="s">
        <v>510</v>
      </c>
      <c r="D68" s="72">
        <v>18537.900000000001</v>
      </c>
      <c r="E68" s="72">
        <v>10295.968000000001</v>
      </c>
      <c r="F68" s="72">
        <v>10295.968000000001</v>
      </c>
      <c r="G68" s="69">
        <f t="shared" si="7"/>
        <v>0</v>
      </c>
      <c r="H68" s="69">
        <f t="shared" si="8"/>
        <v>8241.9320000000007</v>
      </c>
      <c r="I68" s="69">
        <f t="shared" si="9"/>
        <v>55.54009893245729</v>
      </c>
      <c r="J68" s="89"/>
      <c r="K68" s="89"/>
    </row>
    <row r="69" spans="1:11" s="89" customFormat="1" ht="252.75" customHeight="1">
      <c r="A69" s="70" t="s">
        <v>920</v>
      </c>
      <c r="B69" s="62" t="s">
        <v>12</v>
      </c>
      <c r="C69" s="59" t="s">
        <v>114</v>
      </c>
      <c r="D69" s="72">
        <v>40124.68</v>
      </c>
      <c r="E69" s="72">
        <v>18285.801149999999</v>
      </c>
      <c r="F69" s="72">
        <v>18285.801149999999</v>
      </c>
      <c r="G69" s="69">
        <f t="shared" si="7"/>
        <v>0</v>
      </c>
      <c r="H69" s="69">
        <f t="shared" si="8"/>
        <v>21838.878850000001</v>
      </c>
      <c r="I69" s="69">
        <f t="shared" si="9"/>
        <v>45.572453537324158</v>
      </c>
    </row>
    <row r="70" spans="1:11" s="89" customFormat="1" ht="239.25" customHeight="1">
      <c r="A70" s="70" t="s">
        <v>427</v>
      </c>
      <c r="B70" s="62" t="s">
        <v>12</v>
      </c>
      <c r="C70" s="59" t="s">
        <v>113</v>
      </c>
      <c r="D70" s="72">
        <v>36774.572999999997</v>
      </c>
      <c r="E70" s="72">
        <v>15123.337</v>
      </c>
      <c r="F70" s="72">
        <v>15123.337</v>
      </c>
      <c r="G70" s="69">
        <f t="shared" si="7"/>
        <v>0</v>
      </c>
      <c r="H70" s="69">
        <f t="shared" si="8"/>
        <v>21651.235999999997</v>
      </c>
      <c r="I70" s="69">
        <f t="shared" si="9"/>
        <v>41.124439432648209</v>
      </c>
    </row>
    <row r="71" spans="1:11" s="89" customFormat="1" ht="187.5" customHeight="1">
      <c r="A71" s="70" t="s">
        <v>609</v>
      </c>
      <c r="B71" s="62" t="s">
        <v>12</v>
      </c>
      <c r="C71" s="59" t="s">
        <v>112</v>
      </c>
      <c r="D71" s="72">
        <v>66.3</v>
      </c>
      <c r="E71" s="72">
        <v>28.907779999999999</v>
      </c>
      <c r="F71" s="72">
        <v>28.907779999999999</v>
      </c>
      <c r="G71" s="69">
        <f t="shared" si="7"/>
        <v>0</v>
      </c>
      <c r="H71" s="69">
        <f t="shared" si="8"/>
        <v>37.392219999999995</v>
      </c>
      <c r="I71" s="69">
        <f t="shared" si="9"/>
        <v>43.601478129713421</v>
      </c>
    </row>
    <row r="72" spans="1:11" s="89" customFormat="1" ht="138" customHeight="1">
      <c r="A72" s="70" t="s">
        <v>610</v>
      </c>
      <c r="B72" s="62" t="s">
        <v>12</v>
      </c>
      <c r="C72" s="59" t="s">
        <v>111</v>
      </c>
      <c r="D72" s="72">
        <v>4490.2</v>
      </c>
      <c r="E72" s="72">
        <v>419.74475999999999</v>
      </c>
      <c r="F72" s="72">
        <v>419.74475999999999</v>
      </c>
      <c r="G72" s="69">
        <f t="shared" si="7"/>
        <v>0</v>
      </c>
      <c r="H72" s="69">
        <f t="shared" si="8"/>
        <v>4070.4552399999998</v>
      </c>
      <c r="I72" s="69">
        <f t="shared" si="9"/>
        <v>9.3480192419045931</v>
      </c>
    </row>
    <row r="73" spans="1:11" s="89" customFormat="1" ht="131.25" customHeight="1">
      <c r="A73" s="70" t="s">
        <v>611</v>
      </c>
      <c r="B73" s="62" t="s">
        <v>12</v>
      </c>
      <c r="C73" s="59" t="s">
        <v>511</v>
      </c>
      <c r="D73" s="72">
        <v>225</v>
      </c>
      <c r="E73" s="72">
        <v>0</v>
      </c>
      <c r="F73" s="72">
        <v>0</v>
      </c>
      <c r="G73" s="69">
        <f t="shared" si="7"/>
        <v>0</v>
      </c>
      <c r="H73" s="69">
        <f t="shared" si="8"/>
        <v>225</v>
      </c>
      <c r="I73" s="69">
        <f t="shared" si="9"/>
        <v>0</v>
      </c>
    </row>
    <row r="74" spans="1:11" s="89" customFormat="1" ht="244.5" customHeight="1">
      <c r="A74" s="70" t="s">
        <v>612</v>
      </c>
      <c r="B74" s="62" t="s">
        <v>12</v>
      </c>
      <c r="C74" s="59" t="s">
        <v>110</v>
      </c>
      <c r="D74" s="72">
        <v>133156.95800000001</v>
      </c>
      <c r="E74" s="72">
        <v>74286.394520000002</v>
      </c>
      <c r="F74" s="72">
        <v>74286.394520000002</v>
      </c>
      <c r="G74" s="69">
        <f t="shared" si="7"/>
        <v>0</v>
      </c>
      <c r="H74" s="69">
        <f t="shared" si="8"/>
        <v>58870.563480000012</v>
      </c>
      <c r="I74" s="69">
        <f t="shared" si="9"/>
        <v>55.788593878811795</v>
      </c>
    </row>
    <row r="75" spans="1:11" s="89" customFormat="1" ht="241.5" customHeight="1">
      <c r="A75" s="70" t="s">
        <v>613</v>
      </c>
      <c r="B75" s="62" t="s">
        <v>12</v>
      </c>
      <c r="C75" s="59" t="s">
        <v>392</v>
      </c>
      <c r="D75" s="72">
        <v>51264.7</v>
      </c>
      <c r="E75" s="72">
        <v>27716.1931</v>
      </c>
      <c r="F75" s="72">
        <v>27716.1931</v>
      </c>
      <c r="G75" s="69">
        <f t="shared" si="7"/>
        <v>0</v>
      </c>
      <c r="H75" s="69">
        <f t="shared" si="8"/>
        <v>23548.506899999997</v>
      </c>
      <c r="I75" s="69">
        <f t="shared" si="9"/>
        <v>54.064869393559313</v>
      </c>
    </row>
    <row r="76" spans="1:11" s="89" customFormat="1" ht="114.75" customHeight="1">
      <c r="A76" s="70" t="s">
        <v>921</v>
      </c>
      <c r="B76" s="62" t="s">
        <v>12</v>
      </c>
      <c r="C76" s="59" t="s">
        <v>929</v>
      </c>
      <c r="D76" s="72">
        <v>297.21629000000001</v>
      </c>
      <c r="E76" s="72">
        <v>297.20137999999997</v>
      </c>
      <c r="F76" s="72">
        <v>297.20137999999997</v>
      </c>
      <c r="G76" s="69">
        <f t="shared" si="7"/>
        <v>0</v>
      </c>
      <c r="H76" s="69">
        <f t="shared" si="8"/>
        <v>1.4910000000043055E-2</v>
      </c>
      <c r="I76" s="69">
        <f t="shared" si="9"/>
        <v>99.994983451277164</v>
      </c>
    </row>
    <row r="77" spans="1:11" s="89" customFormat="1" ht="92.25" customHeight="1">
      <c r="A77" s="70" t="s">
        <v>922</v>
      </c>
      <c r="B77" s="62" t="s">
        <v>12</v>
      </c>
      <c r="C77" s="59" t="s">
        <v>930</v>
      </c>
      <c r="D77" s="72">
        <v>1622.82287</v>
      </c>
      <c r="E77" s="72">
        <v>1620.9970499999999</v>
      </c>
      <c r="F77" s="72">
        <v>1620.9970499999999</v>
      </c>
      <c r="G77" s="69">
        <f t="shared" si="7"/>
        <v>0</v>
      </c>
      <c r="H77" s="69">
        <f t="shared" si="8"/>
        <v>1.8258200000000215</v>
      </c>
      <c r="I77" s="69">
        <f t="shared" si="9"/>
        <v>99.887491109858459</v>
      </c>
    </row>
    <row r="78" spans="1:11" s="89" customFormat="1" ht="170.25" customHeight="1">
      <c r="A78" s="70" t="s">
        <v>923</v>
      </c>
      <c r="B78" s="62" t="s">
        <v>12</v>
      </c>
      <c r="C78" s="59" t="s">
        <v>931</v>
      </c>
      <c r="D78" s="72">
        <v>883.90794000000005</v>
      </c>
      <c r="E78" s="72">
        <v>185.25</v>
      </c>
      <c r="F78" s="72">
        <v>185.25</v>
      </c>
      <c r="G78" s="69">
        <f t="shared" si="7"/>
        <v>0</v>
      </c>
      <c r="H78" s="69">
        <f t="shared" si="8"/>
        <v>698.65794000000005</v>
      </c>
      <c r="I78" s="69">
        <f t="shared" si="9"/>
        <v>20.958064931513114</v>
      </c>
    </row>
    <row r="79" spans="1:11" s="89" customFormat="1" ht="85.5" customHeight="1">
      <c r="A79" s="70" t="s">
        <v>924</v>
      </c>
      <c r="B79" s="62" t="s">
        <v>12</v>
      </c>
      <c r="C79" s="59" t="s">
        <v>932</v>
      </c>
      <c r="D79" s="72">
        <v>6443.6390899999997</v>
      </c>
      <c r="E79" s="72">
        <v>0</v>
      </c>
      <c r="F79" s="72">
        <v>0</v>
      </c>
      <c r="G79" s="69">
        <f t="shared" si="7"/>
        <v>0</v>
      </c>
      <c r="H79" s="69">
        <f t="shared" si="8"/>
        <v>6443.6390899999997</v>
      </c>
      <c r="I79" s="69">
        <f t="shared" si="9"/>
        <v>0</v>
      </c>
    </row>
    <row r="80" spans="1:11" s="89" customFormat="1" ht="111.75" customHeight="1">
      <c r="A80" s="70" t="s">
        <v>925</v>
      </c>
      <c r="B80" s="62" t="s">
        <v>12</v>
      </c>
      <c r="C80" s="59" t="s">
        <v>512</v>
      </c>
      <c r="D80" s="72">
        <v>25</v>
      </c>
      <c r="E80" s="72">
        <v>0</v>
      </c>
      <c r="F80" s="72">
        <v>0</v>
      </c>
      <c r="G80" s="69">
        <f t="shared" si="7"/>
        <v>0</v>
      </c>
      <c r="H80" s="69">
        <f t="shared" si="8"/>
        <v>25</v>
      </c>
      <c r="I80" s="69">
        <f t="shared" si="9"/>
        <v>0</v>
      </c>
    </row>
    <row r="81" spans="1:13" s="89" customFormat="1" ht="33" customHeight="1">
      <c r="A81" s="67" t="s">
        <v>76</v>
      </c>
      <c r="B81" s="62" t="s">
        <v>12</v>
      </c>
      <c r="C81" s="59" t="s">
        <v>77</v>
      </c>
      <c r="D81" s="72">
        <v>158830.32399</v>
      </c>
      <c r="E81" s="72">
        <v>76048.92181</v>
      </c>
      <c r="F81" s="72">
        <v>76048.92181</v>
      </c>
      <c r="G81" s="69">
        <f t="shared" si="7"/>
        <v>0</v>
      </c>
      <c r="H81" s="69">
        <f t="shared" si="8"/>
        <v>82781.402180000005</v>
      </c>
      <c r="I81" s="69">
        <f t="shared" si="9"/>
        <v>47.880606108181247</v>
      </c>
    </row>
    <row r="82" spans="1:13" s="89" customFormat="1" ht="42" customHeight="1">
      <c r="A82" s="67" t="s">
        <v>78</v>
      </c>
      <c r="B82" s="62" t="s">
        <v>12</v>
      </c>
      <c r="C82" s="59" t="s">
        <v>79</v>
      </c>
      <c r="D82" s="72">
        <v>2530</v>
      </c>
      <c r="E82" s="72">
        <v>276.9579</v>
      </c>
      <c r="F82" s="72">
        <v>276.9579</v>
      </c>
      <c r="G82" s="69">
        <f t="shared" si="7"/>
        <v>0</v>
      </c>
      <c r="H82" s="69">
        <f t="shared" si="8"/>
        <v>2253.0421000000001</v>
      </c>
      <c r="I82" s="69">
        <f t="shared" si="9"/>
        <v>10.946952569169961</v>
      </c>
    </row>
    <row r="83" spans="1:13" s="89" customFormat="1" ht="90.75" customHeight="1">
      <c r="A83" s="67" t="s">
        <v>887</v>
      </c>
      <c r="B83" s="62" t="s">
        <v>12</v>
      </c>
      <c r="C83" s="59" t="s">
        <v>615</v>
      </c>
      <c r="D83" s="72">
        <v>17625.875189999999</v>
      </c>
      <c r="E83" s="72">
        <v>3559.4197899999999</v>
      </c>
      <c r="F83" s="72">
        <v>3559.4197899999999</v>
      </c>
      <c r="G83" s="69">
        <f t="shared" si="7"/>
        <v>0</v>
      </c>
      <c r="H83" s="69">
        <f t="shared" si="8"/>
        <v>14066.455399999999</v>
      </c>
      <c r="I83" s="69">
        <f t="shared" si="9"/>
        <v>20.194286817708935</v>
      </c>
    </row>
    <row r="84" spans="1:13" s="89" customFormat="1" ht="87" customHeight="1">
      <c r="A84" s="70" t="s">
        <v>926</v>
      </c>
      <c r="B84" s="62" t="s">
        <v>12</v>
      </c>
      <c r="C84" s="59" t="s">
        <v>616</v>
      </c>
      <c r="D84" s="72">
        <v>318.5034</v>
      </c>
      <c r="E84" s="72">
        <v>0</v>
      </c>
      <c r="F84" s="72">
        <v>0</v>
      </c>
      <c r="G84" s="69">
        <f t="shared" si="7"/>
        <v>0</v>
      </c>
      <c r="H84" s="69">
        <f t="shared" si="8"/>
        <v>318.5034</v>
      </c>
      <c r="I84" s="69"/>
    </row>
    <row r="85" spans="1:13" s="89" customFormat="1" ht="32.25" customHeight="1">
      <c r="A85" s="67" t="s">
        <v>45</v>
      </c>
      <c r="B85" s="78">
        <v>444</v>
      </c>
      <c r="C85" s="59" t="s">
        <v>617</v>
      </c>
      <c r="D85" s="72">
        <v>2446.62</v>
      </c>
      <c r="E85" s="72">
        <v>1618.508</v>
      </c>
      <c r="F85" s="72">
        <v>1618.508</v>
      </c>
      <c r="G85" s="69">
        <f t="shared" si="7"/>
        <v>0</v>
      </c>
      <c r="H85" s="69">
        <f t="shared" si="8"/>
        <v>828.11199999999985</v>
      </c>
      <c r="I85" s="69">
        <f t="shared" si="9"/>
        <v>66.15281490382651</v>
      </c>
    </row>
    <row r="86" spans="1:13" s="89" customFormat="1" ht="42.75" customHeight="1">
      <c r="A86" s="67" t="s">
        <v>614</v>
      </c>
      <c r="B86" s="76" t="s">
        <v>12</v>
      </c>
      <c r="C86" s="59" t="s">
        <v>618</v>
      </c>
      <c r="D86" s="72">
        <v>806</v>
      </c>
      <c r="E86" s="72">
        <v>110.44</v>
      </c>
      <c r="F86" s="72">
        <v>110.44</v>
      </c>
      <c r="G86" s="69">
        <f t="shared" si="7"/>
        <v>0</v>
      </c>
      <c r="H86" s="69">
        <f t="shared" si="8"/>
        <v>695.56</v>
      </c>
      <c r="I86" s="69">
        <f t="shared" si="9"/>
        <v>13.702233250620347</v>
      </c>
    </row>
    <row r="87" spans="1:13" s="89" customFormat="1" ht="27.75" customHeight="1">
      <c r="A87" s="67" t="s">
        <v>80</v>
      </c>
      <c r="B87" s="77">
        <v>444</v>
      </c>
      <c r="C87" s="59" t="s">
        <v>81</v>
      </c>
      <c r="D87" s="72">
        <v>1601.0748100000001</v>
      </c>
      <c r="E87" s="72">
        <v>556.31643999999994</v>
      </c>
      <c r="F87" s="72">
        <v>556.31643999999994</v>
      </c>
      <c r="G87" s="69">
        <f t="shared" si="7"/>
        <v>0</v>
      </c>
      <c r="H87" s="69">
        <f t="shared" si="8"/>
        <v>1044.75837</v>
      </c>
      <c r="I87" s="69">
        <f t="shared" si="9"/>
        <v>34.746436364207113</v>
      </c>
    </row>
    <row r="88" spans="1:13" s="89" customFormat="1" ht="31.5" customHeight="1">
      <c r="A88" s="67" t="s">
        <v>82</v>
      </c>
      <c r="B88" s="77">
        <v>444</v>
      </c>
      <c r="C88" s="59" t="s">
        <v>83</v>
      </c>
      <c r="D88" s="72">
        <v>1007.592</v>
      </c>
      <c r="E88" s="72">
        <v>234.59399999999999</v>
      </c>
      <c r="F88" s="72">
        <v>234.59399999999999</v>
      </c>
      <c r="G88" s="69">
        <f t="shared" si="7"/>
        <v>0</v>
      </c>
      <c r="H88" s="69">
        <f t="shared" si="8"/>
        <v>772.99800000000005</v>
      </c>
      <c r="I88" s="69">
        <f t="shared" si="9"/>
        <v>23.282638210704331</v>
      </c>
    </row>
    <row r="89" spans="1:13" s="89" customFormat="1" ht="31.5" customHeight="1">
      <c r="A89" s="67" t="s">
        <v>84</v>
      </c>
      <c r="B89" s="77">
        <v>444</v>
      </c>
      <c r="C89" s="59" t="s">
        <v>85</v>
      </c>
      <c r="D89" s="72">
        <v>42805.671369999996</v>
      </c>
      <c r="E89" s="72">
        <v>19949.502530000002</v>
      </c>
      <c r="F89" s="72">
        <v>19949.502530000002</v>
      </c>
      <c r="G89" s="69">
        <f t="shared" si="7"/>
        <v>0</v>
      </c>
      <c r="H89" s="69">
        <f t="shared" si="8"/>
        <v>22856.168839999995</v>
      </c>
      <c r="I89" s="69">
        <f t="shared" si="9"/>
        <v>46.604811679186618</v>
      </c>
    </row>
    <row r="90" spans="1:13" s="89" customFormat="1" ht="31.5" customHeight="1">
      <c r="A90" s="67" t="s">
        <v>428</v>
      </c>
      <c r="B90" s="63" t="s">
        <v>12</v>
      </c>
      <c r="C90" s="59" t="s">
        <v>429</v>
      </c>
      <c r="D90" s="72">
        <v>10149.62343</v>
      </c>
      <c r="E90" s="72">
        <v>3902.9156800000001</v>
      </c>
      <c r="F90" s="72">
        <v>3902.9156800000001</v>
      </c>
      <c r="G90" s="69">
        <f t="shared" si="7"/>
        <v>0</v>
      </c>
      <c r="H90" s="69">
        <f t="shared" si="8"/>
        <v>6246.7077499999996</v>
      </c>
      <c r="I90" s="69">
        <f t="shared" ref="I90:I98" si="10">F90/D90*100</f>
        <v>38.45379788637144</v>
      </c>
    </row>
    <row r="91" spans="1:13" s="87" customFormat="1" ht="31.5" customHeight="1">
      <c r="A91" s="67" t="s">
        <v>86</v>
      </c>
      <c r="B91" s="64">
        <v>444</v>
      </c>
      <c r="C91" s="59" t="s">
        <v>87</v>
      </c>
      <c r="D91" s="72">
        <v>8747.7563100000007</v>
      </c>
      <c r="E91" s="72">
        <v>6367.7477699999999</v>
      </c>
      <c r="F91" s="72">
        <v>6367.7477699999999</v>
      </c>
      <c r="G91" s="69">
        <f t="shared" ref="G91:G98" si="11">E91-F91</f>
        <v>0</v>
      </c>
      <c r="H91" s="69">
        <f t="shared" ref="H91:H98" si="12">D91-F91</f>
        <v>2380.0085400000007</v>
      </c>
      <c r="I91" s="69">
        <f t="shared" si="10"/>
        <v>72.792925915422529</v>
      </c>
      <c r="J91" s="89"/>
      <c r="K91" s="89"/>
      <c r="L91" s="89"/>
      <c r="M91" s="89"/>
    </row>
    <row r="92" spans="1:13" s="89" customFormat="1" ht="33" customHeight="1">
      <c r="A92" s="67" t="s">
        <v>927</v>
      </c>
      <c r="B92" s="64">
        <v>444</v>
      </c>
      <c r="C92" s="59" t="s">
        <v>933</v>
      </c>
      <c r="D92" s="72">
        <v>11804.662</v>
      </c>
      <c r="E92" s="72">
        <v>3664.1738099999998</v>
      </c>
      <c r="F92" s="72">
        <v>3664.1738099999998</v>
      </c>
      <c r="G92" s="69">
        <f t="shared" si="11"/>
        <v>0</v>
      </c>
      <c r="H92" s="69">
        <f t="shared" si="12"/>
        <v>8140.48819</v>
      </c>
      <c r="I92" s="69">
        <f t="shared" si="10"/>
        <v>31.040056970712076</v>
      </c>
    </row>
    <row r="93" spans="1:13" s="89" customFormat="1" ht="30" customHeight="1">
      <c r="A93" s="67" t="s">
        <v>88</v>
      </c>
      <c r="B93" s="64">
        <v>444</v>
      </c>
      <c r="C93" s="59" t="s">
        <v>89</v>
      </c>
      <c r="D93" s="72">
        <v>5804.2389999999996</v>
      </c>
      <c r="E93" s="72">
        <v>2845.9396499999998</v>
      </c>
      <c r="F93" s="72">
        <v>2845.9396499999998</v>
      </c>
      <c r="G93" s="69">
        <f t="shared" si="11"/>
        <v>0</v>
      </c>
      <c r="H93" s="69">
        <f t="shared" si="12"/>
        <v>2958.2993499999998</v>
      </c>
      <c r="I93" s="69">
        <f t="shared" si="10"/>
        <v>49.032089305764288</v>
      </c>
    </row>
    <row r="94" spans="1:13" s="89" customFormat="1" ht="27" customHeight="1">
      <c r="A94" s="67" t="s">
        <v>90</v>
      </c>
      <c r="B94" s="64">
        <v>444</v>
      </c>
      <c r="C94" s="59" t="s">
        <v>91</v>
      </c>
      <c r="D94" s="72">
        <v>29670.024860000001</v>
      </c>
      <c r="E94" s="72">
        <v>13263.799349999999</v>
      </c>
      <c r="F94" s="72">
        <v>13263.799349999999</v>
      </c>
      <c r="G94" s="69">
        <f t="shared" si="11"/>
        <v>0</v>
      </c>
      <c r="H94" s="69">
        <f t="shared" si="12"/>
        <v>16406.225510000004</v>
      </c>
      <c r="I94" s="69">
        <f t="shared" si="10"/>
        <v>44.704375586424767</v>
      </c>
    </row>
    <row r="95" spans="1:13" s="89" customFormat="1" ht="126" customHeight="1">
      <c r="A95" s="70" t="s">
        <v>928</v>
      </c>
      <c r="B95" s="64">
        <v>444</v>
      </c>
      <c r="C95" s="59" t="s">
        <v>619</v>
      </c>
      <c r="D95" s="72">
        <v>27661.102289999999</v>
      </c>
      <c r="E95" s="72">
        <v>0</v>
      </c>
      <c r="F95" s="72">
        <v>0</v>
      </c>
      <c r="G95" s="69">
        <f t="shared" si="11"/>
        <v>0</v>
      </c>
      <c r="H95" s="69">
        <f t="shared" si="12"/>
        <v>27661.102289999999</v>
      </c>
      <c r="I95" s="69">
        <f t="shared" si="10"/>
        <v>0</v>
      </c>
    </row>
    <row r="96" spans="1:13" s="89" customFormat="1" ht="36.75" customHeight="1">
      <c r="A96" s="67" t="s">
        <v>76</v>
      </c>
      <c r="B96" s="64">
        <v>444</v>
      </c>
      <c r="C96" s="59" t="s">
        <v>620</v>
      </c>
      <c r="D96" s="72">
        <v>14131.26</v>
      </c>
      <c r="E96" s="72">
        <v>3964.90571</v>
      </c>
      <c r="F96" s="72">
        <v>3964.90571</v>
      </c>
      <c r="G96" s="69">
        <f t="shared" si="11"/>
        <v>0</v>
      </c>
      <c r="H96" s="69">
        <f t="shared" si="12"/>
        <v>10166.354289999999</v>
      </c>
      <c r="I96" s="69">
        <f t="shared" si="10"/>
        <v>28.057694147584854</v>
      </c>
    </row>
    <row r="97" spans="1:9" s="89" customFormat="1" ht="36.75" customHeight="1">
      <c r="A97" s="67" t="s">
        <v>76</v>
      </c>
      <c r="B97" s="64">
        <v>444</v>
      </c>
      <c r="C97" s="59" t="s">
        <v>934</v>
      </c>
      <c r="D97" s="72">
        <v>4367.0486199999996</v>
      </c>
      <c r="E97" s="72">
        <v>2458.2950999999998</v>
      </c>
      <c r="F97" s="72">
        <v>2458.2950999999998</v>
      </c>
      <c r="G97" s="69">
        <f t="shared" si="11"/>
        <v>0</v>
      </c>
      <c r="H97" s="69">
        <f t="shared" si="12"/>
        <v>1908.7535199999998</v>
      </c>
      <c r="I97" s="69">
        <f t="shared" si="10"/>
        <v>56.291910484843655</v>
      </c>
    </row>
    <row r="98" spans="1:9" ht="126.75" customHeight="1">
      <c r="A98" s="70" t="s">
        <v>928</v>
      </c>
      <c r="B98" s="25" t="s">
        <v>12</v>
      </c>
      <c r="C98" s="59" t="s">
        <v>935</v>
      </c>
      <c r="D98" s="72">
        <v>129.63773</v>
      </c>
      <c r="E98" s="72">
        <v>0</v>
      </c>
      <c r="F98" s="72">
        <v>0</v>
      </c>
      <c r="G98" s="55">
        <f t="shared" si="11"/>
        <v>0</v>
      </c>
      <c r="H98" s="55">
        <f t="shared" si="12"/>
        <v>129.63773</v>
      </c>
      <c r="I98" s="55">
        <f t="shared" si="10"/>
        <v>0</v>
      </c>
    </row>
    <row r="99" spans="1:9" ht="15.75" hidden="1" customHeight="1">
      <c r="A99" s="19"/>
      <c r="B99" s="23"/>
      <c r="C99" s="20"/>
      <c r="D99" s="21"/>
      <c r="E99" s="21"/>
      <c r="F99" s="22"/>
      <c r="G99" s="21"/>
      <c r="H99" s="21"/>
      <c r="I99" s="20"/>
    </row>
    <row r="100" spans="1:9" s="88" customFormat="1" ht="56.25" customHeight="1">
      <c r="A100" s="15" t="s">
        <v>321</v>
      </c>
      <c r="B100" s="24"/>
      <c r="C100" s="58">
        <v>250000000</v>
      </c>
      <c r="D100" s="18">
        <f>SUM(D101:D127)</f>
        <v>74912.694639999987</v>
      </c>
      <c r="E100" s="18">
        <f>SUM(E101:E127)</f>
        <v>29165.489519999999</v>
      </c>
      <c r="F100" s="18">
        <f>SUM(F101:F127)</f>
        <v>29165.489519999999</v>
      </c>
      <c r="G100" s="18">
        <f t="shared" si="7"/>
        <v>0</v>
      </c>
      <c r="H100" s="18">
        <f t="shared" si="8"/>
        <v>45747.205119999984</v>
      </c>
      <c r="I100" s="18">
        <f t="shared" si="9"/>
        <v>38.932639735037576</v>
      </c>
    </row>
    <row r="101" spans="1:9" ht="141" customHeight="1">
      <c r="A101" s="70" t="s">
        <v>936</v>
      </c>
      <c r="B101" s="23" t="s">
        <v>12</v>
      </c>
      <c r="C101" s="59" t="s">
        <v>92</v>
      </c>
      <c r="D101" s="72">
        <v>3326.33</v>
      </c>
      <c r="E101" s="72">
        <v>1287.7074299999999</v>
      </c>
      <c r="F101" s="72">
        <v>1287.7074299999999</v>
      </c>
      <c r="G101" s="21">
        <f t="shared" si="7"/>
        <v>0</v>
      </c>
      <c r="H101" s="21">
        <f t="shared" si="8"/>
        <v>2038.62257</v>
      </c>
      <c r="I101" s="21">
        <f t="shared" si="9"/>
        <v>38.712557984325066</v>
      </c>
    </row>
    <row r="102" spans="1:9" ht="93" customHeight="1">
      <c r="A102" s="67" t="s">
        <v>887</v>
      </c>
      <c r="B102" s="79">
        <v>444</v>
      </c>
      <c r="C102" s="59" t="s">
        <v>621</v>
      </c>
      <c r="D102" s="72">
        <v>514.27376000000004</v>
      </c>
      <c r="E102" s="72">
        <v>91.569720000000004</v>
      </c>
      <c r="F102" s="72">
        <v>91.569720000000004</v>
      </c>
      <c r="G102" s="21">
        <f t="shared" si="7"/>
        <v>0</v>
      </c>
      <c r="H102" s="21">
        <f t="shared" si="8"/>
        <v>422.70404000000002</v>
      </c>
      <c r="I102" s="21">
        <f t="shared" si="9"/>
        <v>17.805637215478388</v>
      </c>
    </row>
    <row r="103" spans="1:9" ht="27.75" customHeight="1">
      <c r="A103" s="67" t="s">
        <v>76</v>
      </c>
      <c r="B103" s="79">
        <v>444</v>
      </c>
      <c r="C103" s="59" t="s">
        <v>93</v>
      </c>
      <c r="D103" s="72">
        <v>43651.327709999998</v>
      </c>
      <c r="E103" s="72">
        <v>17892.7281</v>
      </c>
      <c r="F103" s="72">
        <v>17892.7281</v>
      </c>
      <c r="G103" s="21">
        <f t="shared" si="7"/>
        <v>0</v>
      </c>
      <c r="H103" s="21">
        <f t="shared" si="8"/>
        <v>25758.599609999997</v>
      </c>
      <c r="I103" s="21">
        <f t="shared" si="9"/>
        <v>40.99011195918559</v>
      </c>
    </row>
    <row r="104" spans="1:9" ht="59.25" customHeight="1">
      <c r="A104" s="67" t="s">
        <v>323</v>
      </c>
      <c r="B104" s="79">
        <v>444</v>
      </c>
      <c r="C104" s="59" t="s">
        <v>324</v>
      </c>
      <c r="D104" s="72">
        <v>1.468</v>
      </c>
      <c r="E104" s="72">
        <v>1.468</v>
      </c>
      <c r="F104" s="72">
        <v>1.468</v>
      </c>
      <c r="G104" s="21">
        <f t="shared" si="7"/>
        <v>0</v>
      </c>
      <c r="H104" s="21">
        <f t="shared" si="8"/>
        <v>0</v>
      </c>
      <c r="I104" s="21">
        <f t="shared" si="9"/>
        <v>100</v>
      </c>
    </row>
    <row r="105" spans="1:9" ht="41.25" customHeight="1">
      <c r="A105" s="67" t="s">
        <v>78</v>
      </c>
      <c r="B105" s="79">
        <v>444</v>
      </c>
      <c r="C105" s="59" t="s">
        <v>94</v>
      </c>
      <c r="D105" s="72">
        <v>1100</v>
      </c>
      <c r="E105" s="72">
        <v>0</v>
      </c>
      <c r="F105" s="72">
        <v>0</v>
      </c>
      <c r="G105" s="21">
        <f t="shared" si="7"/>
        <v>0</v>
      </c>
      <c r="H105" s="21">
        <f t="shared" si="8"/>
        <v>1100</v>
      </c>
      <c r="I105" s="21">
        <f t="shared" si="9"/>
        <v>0</v>
      </c>
    </row>
    <row r="106" spans="1:9" ht="27.75" customHeight="1">
      <c r="A106" s="67" t="s">
        <v>45</v>
      </c>
      <c r="B106" s="79">
        <v>444</v>
      </c>
      <c r="C106" s="59" t="s">
        <v>95</v>
      </c>
      <c r="D106" s="72">
        <v>496</v>
      </c>
      <c r="E106" s="72">
        <v>160.64699999999999</v>
      </c>
      <c r="F106" s="72">
        <v>160.64699999999999</v>
      </c>
      <c r="G106" s="21">
        <f t="shared" si="7"/>
        <v>0</v>
      </c>
      <c r="H106" s="21">
        <f t="shared" si="8"/>
        <v>335.35300000000001</v>
      </c>
      <c r="I106" s="21">
        <f t="shared" si="9"/>
        <v>32.388508064516124</v>
      </c>
    </row>
    <row r="107" spans="1:9" ht="59.25" customHeight="1">
      <c r="A107" s="67" t="s">
        <v>614</v>
      </c>
      <c r="B107" s="79">
        <v>444</v>
      </c>
      <c r="C107" s="59" t="s">
        <v>622</v>
      </c>
      <c r="D107" s="72">
        <v>70</v>
      </c>
      <c r="E107" s="72">
        <v>29.3</v>
      </c>
      <c r="F107" s="72">
        <v>29.3</v>
      </c>
      <c r="G107" s="21">
        <f t="shared" si="7"/>
        <v>0</v>
      </c>
      <c r="H107" s="21">
        <f t="shared" si="8"/>
        <v>40.700000000000003</v>
      </c>
      <c r="I107" s="21">
        <f t="shared" si="9"/>
        <v>41.857142857142861</v>
      </c>
    </row>
    <row r="108" spans="1:9" ht="31.5" customHeight="1">
      <c r="A108" s="67" t="s">
        <v>80</v>
      </c>
      <c r="B108" s="79">
        <v>444</v>
      </c>
      <c r="C108" s="59" t="s">
        <v>96</v>
      </c>
      <c r="D108" s="72">
        <v>1422</v>
      </c>
      <c r="E108" s="72">
        <v>363.96674999999999</v>
      </c>
      <c r="F108" s="72">
        <v>363.96674999999999</v>
      </c>
      <c r="G108" s="21">
        <f t="shared" si="7"/>
        <v>0</v>
      </c>
      <c r="H108" s="21">
        <f t="shared" si="8"/>
        <v>1058.03325</v>
      </c>
      <c r="I108" s="21">
        <f t="shared" si="9"/>
        <v>25.595411392405065</v>
      </c>
    </row>
    <row r="109" spans="1:9" ht="27.75" customHeight="1">
      <c r="A109" s="67" t="s">
        <v>97</v>
      </c>
      <c r="B109" s="79">
        <v>444</v>
      </c>
      <c r="C109" s="59" t="s">
        <v>98</v>
      </c>
      <c r="D109" s="72">
        <v>25</v>
      </c>
      <c r="E109" s="72">
        <v>0</v>
      </c>
      <c r="F109" s="72">
        <v>0</v>
      </c>
      <c r="G109" s="21">
        <f t="shared" si="7"/>
        <v>0</v>
      </c>
      <c r="H109" s="21">
        <f t="shared" si="8"/>
        <v>25</v>
      </c>
      <c r="I109" s="21">
        <f t="shared" si="9"/>
        <v>0</v>
      </c>
    </row>
    <row r="110" spans="1:9" ht="21" customHeight="1">
      <c r="A110" s="67" t="s">
        <v>84</v>
      </c>
      <c r="B110" s="79">
        <v>444</v>
      </c>
      <c r="C110" s="59" t="s">
        <v>99</v>
      </c>
      <c r="D110" s="72">
        <v>1921.72947</v>
      </c>
      <c r="E110" s="72">
        <v>845.89382999999998</v>
      </c>
      <c r="F110" s="72">
        <v>845.89382999999998</v>
      </c>
      <c r="G110" s="21">
        <f t="shared" si="7"/>
        <v>0</v>
      </c>
      <c r="H110" s="21">
        <f>D109-F109</f>
        <v>25</v>
      </c>
      <c r="I110" s="21">
        <f t="shared" si="9"/>
        <v>44.017321022818059</v>
      </c>
    </row>
    <row r="111" spans="1:9" ht="27.75" customHeight="1">
      <c r="A111" s="67" t="s">
        <v>52</v>
      </c>
      <c r="B111" s="79">
        <v>444</v>
      </c>
      <c r="C111" s="59" t="s">
        <v>623</v>
      </c>
      <c r="D111" s="72">
        <v>456.82103999999998</v>
      </c>
      <c r="E111" s="72">
        <v>0</v>
      </c>
      <c r="F111" s="72">
        <v>0</v>
      </c>
      <c r="G111" s="21">
        <f t="shared" si="7"/>
        <v>0</v>
      </c>
      <c r="H111" s="21">
        <f t="shared" ref="H111:H127" si="13">D110-F110</f>
        <v>1075.83564</v>
      </c>
      <c r="I111" s="21">
        <f t="shared" si="9"/>
        <v>0</v>
      </c>
    </row>
    <row r="112" spans="1:9" ht="32.25" customHeight="1">
      <c r="A112" s="67" t="s">
        <v>428</v>
      </c>
      <c r="B112" s="79">
        <v>444</v>
      </c>
      <c r="C112" s="59" t="s">
        <v>430</v>
      </c>
      <c r="D112" s="72">
        <v>474.52100000000002</v>
      </c>
      <c r="E112" s="72">
        <v>239.06252000000001</v>
      </c>
      <c r="F112" s="72">
        <v>239.06252000000001</v>
      </c>
      <c r="G112" s="21">
        <f t="shared" si="7"/>
        <v>0</v>
      </c>
      <c r="H112" s="21">
        <f t="shared" si="13"/>
        <v>456.82103999999998</v>
      </c>
      <c r="I112" s="21">
        <f t="shared" si="9"/>
        <v>50.379755585105826</v>
      </c>
    </row>
    <row r="113" spans="1:9" ht="32.25" customHeight="1">
      <c r="A113" s="67" t="s">
        <v>86</v>
      </c>
      <c r="B113" s="79">
        <v>444</v>
      </c>
      <c r="C113" s="59" t="s">
        <v>100</v>
      </c>
      <c r="D113" s="72">
        <v>1605.47</v>
      </c>
      <c r="E113" s="72">
        <v>827.99657999999999</v>
      </c>
      <c r="F113" s="72">
        <v>827.99657999999999</v>
      </c>
      <c r="G113" s="21">
        <f t="shared" si="7"/>
        <v>0</v>
      </c>
      <c r="H113" s="21">
        <f t="shared" si="13"/>
        <v>235.45848000000001</v>
      </c>
      <c r="I113" s="21">
        <f t="shared" si="9"/>
        <v>51.573469451313322</v>
      </c>
    </row>
    <row r="114" spans="1:9" ht="33" customHeight="1">
      <c r="A114" s="67" t="s">
        <v>88</v>
      </c>
      <c r="B114" s="79">
        <v>444</v>
      </c>
      <c r="C114" s="59" t="s">
        <v>101</v>
      </c>
      <c r="D114" s="72">
        <v>45.2</v>
      </c>
      <c r="E114" s="72">
        <v>0</v>
      </c>
      <c r="F114" s="72">
        <v>0</v>
      </c>
      <c r="G114" s="21">
        <f t="shared" si="7"/>
        <v>0</v>
      </c>
      <c r="H114" s="21">
        <f t="shared" si="13"/>
        <v>777.47342000000003</v>
      </c>
      <c r="I114" s="21">
        <f t="shared" si="9"/>
        <v>0</v>
      </c>
    </row>
    <row r="115" spans="1:9" ht="27.75" customHeight="1">
      <c r="A115" s="67" t="s">
        <v>90</v>
      </c>
      <c r="B115" s="79">
        <v>444</v>
      </c>
      <c r="C115" s="59" t="s">
        <v>102</v>
      </c>
      <c r="D115" s="72">
        <v>2020.2999299999999</v>
      </c>
      <c r="E115" s="72">
        <v>964.10234000000003</v>
      </c>
      <c r="F115" s="72">
        <v>964.10234000000003</v>
      </c>
      <c r="G115" s="21">
        <f t="shared" si="7"/>
        <v>0</v>
      </c>
      <c r="H115" s="21">
        <f t="shared" si="13"/>
        <v>45.2</v>
      </c>
      <c r="I115" s="21">
        <f t="shared" si="9"/>
        <v>47.720753027002289</v>
      </c>
    </row>
    <row r="116" spans="1:9" ht="129.75" customHeight="1">
      <c r="A116" s="70" t="s">
        <v>928</v>
      </c>
      <c r="B116" s="79">
        <v>444</v>
      </c>
      <c r="C116" s="59" t="s">
        <v>624</v>
      </c>
      <c r="D116" s="72">
        <v>2644.9549900000002</v>
      </c>
      <c r="E116" s="72">
        <v>0</v>
      </c>
      <c r="F116" s="72">
        <v>0</v>
      </c>
      <c r="G116" s="21">
        <f t="shared" si="7"/>
        <v>0</v>
      </c>
      <c r="H116" s="21">
        <f t="shared" si="13"/>
        <v>1056.1975899999998</v>
      </c>
      <c r="I116" s="21">
        <f t="shared" si="9"/>
        <v>0</v>
      </c>
    </row>
    <row r="117" spans="1:9" ht="25.5" customHeight="1">
      <c r="A117" s="67" t="s">
        <v>76</v>
      </c>
      <c r="B117" s="79">
        <v>444</v>
      </c>
      <c r="C117" s="59" t="s">
        <v>103</v>
      </c>
      <c r="D117" s="72">
        <v>12424.960849999999</v>
      </c>
      <c r="E117" s="72">
        <v>6123.4519700000001</v>
      </c>
      <c r="F117" s="72">
        <v>6123.4519700000001</v>
      </c>
      <c r="G117" s="21">
        <f t="shared" si="7"/>
        <v>0</v>
      </c>
      <c r="H117" s="21">
        <f t="shared" si="13"/>
        <v>2644.9549900000002</v>
      </c>
      <c r="I117" s="21">
        <f t="shared" si="9"/>
        <v>49.283470941479877</v>
      </c>
    </row>
    <row r="118" spans="1:9" ht="41.25" customHeight="1">
      <c r="A118" s="67" t="s">
        <v>78</v>
      </c>
      <c r="B118" s="79">
        <v>444</v>
      </c>
      <c r="C118" s="59" t="s">
        <v>104</v>
      </c>
      <c r="D118" s="72">
        <v>400</v>
      </c>
      <c r="E118" s="72">
        <v>100.56399999999999</v>
      </c>
      <c r="F118" s="72">
        <v>100.56399999999999</v>
      </c>
      <c r="G118" s="21">
        <f t="shared" si="7"/>
        <v>0</v>
      </c>
      <c r="H118" s="21">
        <f t="shared" si="13"/>
        <v>6301.5088799999994</v>
      </c>
      <c r="I118" s="21">
        <f t="shared" si="9"/>
        <v>25.140999999999998</v>
      </c>
    </row>
    <row r="119" spans="1:9" ht="30" customHeight="1">
      <c r="A119" s="67" t="s">
        <v>45</v>
      </c>
      <c r="B119" s="79">
        <v>444</v>
      </c>
      <c r="C119" s="59" t="s">
        <v>105</v>
      </c>
      <c r="D119" s="72">
        <v>170</v>
      </c>
      <c r="E119" s="72">
        <v>0</v>
      </c>
      <c r="F119" s="72">
        <v>0</v>
      </c>
      <c r="G119" s="21">
        <f t="shared" si="7"/>
        <v>0</v>
      </c>
      <c r="H119" s="21">
        <f t="shared" si="13"/>
        <v>299.43600000000004</v>
      </c>
      <c r="I119" s="21">
        <f t="shared" si="9"/>
        <v>0</v>
      </c>
    </row>
    <row r="120" spans="1:9" ht="41.25" customHeight="1">
      <c r="A120" s="67" t="s">
        <v>614</v>
      </c>
      <c r="B120" s="79">
        <v>444</v>
      </c>
      <c r="C120" s="59" t="s">
        <v>625</v>
      </c>
      <c r="D120" s="72">
        <v>40</v>
      </c>
      <c r="E120" s="72">
        <v>35.5</v>
      </c>
      <c r="F120" s="72">
        <v>35.5</v>
      </c>
      <c r="G120" s="21">
        <f t="shared" si="7"/>
        <v>0</v>
      </c>
      <c r="H120" s="21">
        <f t="shared" si="13"/>
        <v>170</v>
      </c>
      <c r="I120" s="21">
        <f t="shared" si="9"/>
        <v>88.75</v>
      </c>
    </row>
    <row r="121" spans="1:9" ht="33" customHeight="1">
      <c r="A121" s="67" t="s">
        <v>80</v>
      </c>
      <c r="B121" s="79">
        <v>444</v>
      </c>
      <c r="C121" s="59" t="s">
        <v>106</v>
      </c>
      <c r="D121" s="72">
        <v>87</v>
      </c>
      <c r="E121" s="72">
        <v>5.9980000000000002</v>
      </c>
      <c r="F121" s="72">
        <v>5.9980000000000002</v>
      </c>
      <c r="G121" s="21">
        <f t="shared" si="7"/>
        <v>0</v>
      </c>
      <c r="H121" s="21">
        <f t="shared" si="13"/>
        <v>4.5</v>
      </c>
      <c r="I121" s="21">
        <f t="shared" si="9"/>
        <v>6.894252873563218</v>
      </c>
    </row>
    <row r="122" spans="1:9" ht="33" customHeight="1">
      <c r="A122" s="67" t="s">
        <v>86</v>
      </c>
      <c r="B122" s="79">
        <v>444</v>
      </c>
      <c r="C122" s="59" t="s">
        <v>431</v>
      </c>
      <c r="D122" s="72">
        <v>249</v>
      </c>
      <c r="E122" s="72">
        <v>0</v>
      </c>
      <c r="F122" s="72">
        <v>0</v>
      </c>
      <c r="G122" s="21">
        <f t="shared" si="7"/>
        <v>0</v>
      </c>
      <c r="H122" s="21">
        <f t="shared" si="13"/>
        <v>81.001999999999995</v>
      </c>
      <c r="I122" s="21">
        <f t="shared" si="9"/>
        <v>0</v>
      </c>
    </row>
    <row r="123" spans="1:9" ht="33" customHeight="1">
      <c r="A123" s="67" t="s">
        <v>88</v>
      </c>
      <c r="B123" s="79">
        <v>444</v>
      </c>
      <c r="C123" s="59" t="s">
        <v>107</v>
      </c>
      <c r="D123" s="72">
        <v>80</v>
      </c>
      <c r="E123" s="72">
        <v>0</v>
      </c>
      <c r="F123" s="72">
        <v>0</v>
      </c>
      <c r="G123" s="21">
        <f t="shared" si="7"/>
        <v>0</v>
      </c>
      <c r="H123" s="21">
        <f t="shared" si="13"/>
        <v>249</v>
      </c>
      <c r="I123" s="21">
        <f t="shared" si="9"/>
        <v>0</v>
      </c>
    </row>
    <row r="124" spans="1:9" ht="33" customHeight="1">
      <c r="A124" s="67" t="s">
        <v>90</v>
      </c>
      <c r="B124" s="79">
        <v>444</v>
      </c>
      <c r="C124" s="59" t="s">
        <v>108</v>
      </c>
      <c r="D124" s="72">
        <v>335.36487</v>
      </c>
      <c r="E124" s="72">
        <v>10</v>
      </c>
      <c r="F124" s="72">
        <v>10</v>
      </c>
      <c r="G124" s="21">
        <f t="shared" si="7"/>
        <v>0</v>
      </c>
      <c r="H124" s="21">
        <f t="shared" si="13"/>
        <v>80</v>
      </c>
      <c r="I124" s="21">
        <f t="shared" si="9"/>
        <v>2.9818269277876364</v>
      </c>
    </row>
    <row r="125" spans="1:9" ht="129" customHeight="1">
      <c r="A125" s="70" t="s">
        <v>928</v>
      </c>
      <c r="B125" s="79">
        <v>444</v>
      </c>
      <c r="C125" s="59" t="s">
        <v>626</v>
      </c>
      <c r="D125" s="72">
        <v>868.40920000000006</v>
      </c>
      <c r="E125" s="72">
        <v>0</v>
      </c>
      <c r="F125" s="72">
        <v>0</v>
      </c>
      <c r="G125" s="21">
        <f t="shared" si="7"/>
        <v>0</v>
      </c>
      <c r="H125" s="21">
        <f t="shared" si="13"/>
        <v>325.36487</v>
      </c>
      <c r="I125" s="21">
        <f t="shared" si="9"/>
        <v>0</v>
      </c>
    </row>
    <row r="126" spans="1:9" ht="21" customHeight="1">
      <c r="A126" s="67" t="s">
        <v>76</v>
      </c>
      <c r="B126" s="79">
        <v>444</v>
      </c>
      <c r="C126" s="59" t="s">
        <v>109</v>
      </c>
      <c r="D126" s="72">
        <v>322.18687999999997</v>
      </c>
      <c r="E126" s="72">
        <v>185.53327999999999</v>
      </c>
      <c r="F126" s="72">
        <v>185.53327999999999</v>
      </c>
      <c r="G126" s="21">
        <f t="shared" si="7"/>
        <v>0</v>
      </c>
      <c r="H126" s="21">
        <f t="shared" si="13"/>
        <v>868.40920000000006</v>
      </c>
      <c r="I126" s="21">
        <f t="shared" si="9"/>
        <v>57.58560994165871</v>
      </c>
    </row>
    <row r="127" spans="1:9" ht="136.5" customHeight="1">
      <c r="A127" s="70" t="s">
        <v>928</v>
      </c>
      <c r="B127" s="79">
        <v>444</v>
      </c>
      <c r="C127" s="59" t="s">
        <v>627</v>
      </c>
      <c r="D127" s="72">
        <v>160.37693999999999</v>
      </c>
      <c r="E127" s="72">
        <v>0</v>
      </c>
      <c r="F127" s="72">
        <v>0</v>
      </c>
      <c r="G127" s="21">
        <f t="shared" si="7"/>
        <v>0</v>
      </c>
      <c r="H127" s="21">
        <f t="shared" si="13"/>
        <v>136.65359999999998</v>
      </c>
      <c r="I127" s="21">
        <f t="shared" si="9"/>
        <v>0</v>
      </c>
    </row>
    <row r="128" spans="1:9" s="87" customFormat="1" ht="60" customHeight="1">
      <c r="A128" s="211" t="s">
        <v>544</v>
      </c>
      <c r="B128" s="212"/>
      <c r="C128" s="212"/>
      <c r="D128" s="212"/>
      <c r="E128" s="212"/>
      <c r="F128" s="212"/>
      <c r="G128" s="212"/>
      <c r="H128" s="212"/>
      <c r="I128" s="212"/>
    </row>
    <row r="129" spans="1:9" s="86" customFormat="1" ht="29.25" customHeight="1">
      <c r="A129" s="26" t="s">
        <v>1</v>
      </c>
      <c r="B129" s="27"/>
      <c r="C129" s="174" t="s">
        <v>547</v>
      </c>
      <c r="D129" s="118">
        <f>D131+D141+D149+D168+D170+D172+D174</f>
        <v>27923.966090000002</v>
      </c>
      <c r="E129" s="118">
        <f>E131+E141+E149+E168+E170+E172+E174</f>
        <v>9349.2096599999986</v>
      </c>
      <c r="F129" s="118">
        <f>F131+F141+F149+F168+F170+F172+F174</f>
        <v>9349.2096599999986</v>
      </c>
      <c r="G129" s="118">
        <f t="shared" si="7"/>
        <v>0</v>
      </c>
      <c r="H129" s="118">
        <f t="shared" si="8"/>
        <v>18574.756430000001</v>
      </c>
      <c r="I129" s="118">
        <f t="shared" si="9"/>
        <v>33.480951917314115</v>
      </c>
    </row>
    <row r="130" spans="1:9" ht="31.5" customHeight="1">
      <c r="A130" s="28" t="s">
        <v>5</v>
      </c>
      <c r="B130" s="29"/>
      <c r="C130" s="29"/>
      <c r="D130" s="30"/>
      <c r="E130" s="30"/>
      <c r="F130" s="110"/>
      <c r="G130" s="31"/>
      <c r="H130" s="31"/>
      <c r="I130" s="31"/>
    </row>
    <row r="131" spans="1:9" s="88" customFormat="1" ht="60.75" customHeight="1">
      <c r="A131" s="134" t="s">
        <v>545</v>
      </c>
      <c r="B131" s="16"/>
      <c r="C131" s="74" t="s">
        <v>546</v>
      </c>
      <c r="D131" s="130">
        <f>SUM(D132:D140)</f>
        <v>4220.65744</v>
      </c>
      <c r="E131" s="130">
        <f>SUM(E132:E140)</f>
        <v>1915.7715500000002</v>
      </c>
      <c r="F131" s="130">
        <f>SUM(F132:F140)</f>
        <v>1915.7715500000002</v>
      </c>
      <c r="G131" s="18">
        <f t="shared" si="7"/>
        <v>0</v>
      </c>
      <c r="H131" s="33">
        <f t="shared" ref="H131:H169" si="14">D131-F131</f>
        <v>2304.8858899999996</v>
      </c>
      <c r="I131" s="18">
        <f t="shared" ref="I131:I170" si="15">F131/D131*100</f>
        <v>45.390358664123191</v>
      </c>
    </row>
    <row r="132" spans="1:9" s="88" customFormat="1" ht="108" customHeight="1">
      <c r="A132" s="70" t="s">
        <v>548</v>
      </c>
      <c r="B132" s="105">
        <v>441</v>
      </c>
      <c r="C132" s="59" t="s">
        <v>549</v>
      </c>
      <c r="D132" s="72">
        <v>1187.5</v>
      </c>
      <c r="E132" s="72">
        <v>569.71577000000002</v>
      </c>
      <c r="F132" s="72">
        <v>569.71577000000002</v>
      </c>
      <c r="G132" s="22">
        <f t="shared" si="7"/>
        <v>0</v>
      </c>
      <c r="H132" s="175">
        <f t="shared" si="14"/>
        <v>617.78422999999998</v>
      </c>
      <c r="I132" s="22">
        <f t="shared" si="15"/>
        <v>47.976064842105266</v>
      </c>
    </row>
    <row r="133" spans="1:9" s="88" customFormat="1" ht="45" customHeight="1">
      <c r="A133" s="67" t="s">
        <v>852</v>
      </c>
      <c r="B133" s="105">
        <v>441</v>
      </c>
      <c r="C133" s="59" t="s">
        <v>550</v>
      </c>
      <c r="D133" s="72">
        <v>18</v>
      </c>
      <c r="E133" s="72">
        <v>0</v>
      </c>
      <c r="F133" s="72">
        <v>0</v>
      </c>
      <c r="G133" s="22">
        <f t="shared" ref="G133:G140" si="16">E133-F133</f>
        <v>0</v>
      </c>
      <c r="H133" s="175">
        <f t="shared" si="14"/>
        <v>18</v>
      </c>
      <c r="I133" s="22">
        <f t="shared" si="15"/>
        <v>0</v>
      </c>
    </row>
    <row r="134" spans="1:9" s="88" customFormat="1" ht="85.5" customHeight="1">
      <c r="A134" s="67" t="s">
        <v>1442</v>
      </c>
      <c r="B134" s="105">
        <v>441</v>
      </c>
      <c r="C134" s="59" t="s">
        <v>551</v>
      </c>
      <c r="D134" s="72">
        <v>24.8</v>
      </c>
      <c r="E134" s="72">
        <v>0</v>
      </c>
      <c r="F134" s="72">
        <v>0</v>
      </c>
      <c r="G134" s="22">
        <f t="shared" si="16"/>
        <v>0</v>
      </c>
      <c r="H134" s="175">
        <f t="shared" si="14"/>
        <v>24.8</v>
      </c>
      <c r="I134" s="22">
        <f t="shared" si="15"/>
        <v>0</v>
      </c>
    </row>
    <row r="135" spans="1:9" s="88" customFormat="1" ht="29.25" customHeight="1">
      <c r="A135" s="67" t="s">
        <v>76</v>
      </c>
      <c r="B135" s="105">
        <v>441</v>
      </c>
      <c r="C135" s="59" t="s">
        <v>552</v>
      </c>
      <c r="D135" s="72">
        <v>1592.0520799999999</v>
      </c>
      <c r="E135" s="72">
        <v>806.78174000000001</v>
      </c>
      <c r="F135" s="72">
        <v>806.78174000000001</v>
      </c>
      <c r="G135" s="22">
        <f t="shared" si="16"/>
        <v>0</v>
      </c>
      <c r="H135" s="175">
        <f t="shared" si="14"/>
        <v>785.27033999999992</v>
      </c>
      <c r="I135" s="22">
        <f t="shared" si="15"/>
        <v>50.67558719561486</v>
      </c>
    </row>
    <row r="136" spans="1:9" s="88" customFormat="1" ht="38.25" customHeight="1">
      <c r="A136" s="67" t="s">
        <v>78</v>
      </c>
      <c r="B136" s="105">
        <v>441</v>
      </c>
      <c r="C136" s="59" t="s">
        <v>553</v>
      </c>
      <c r="D136" s="72">
        <v>48</v>
      </c>
      <c r="E136" s="72">
        <v>0</v>
      </c>
      <c r="F136" s="72">
        <v>0</v>
      </c>
      <c r="G136" s="22">
        <f t="shared" si="16"/>
        <v>0</v>
      </c>
      <c r="H136" s="175">
        <f t="shared" si="14"/>
        <v>48</v>
      </c>
      <c r="I136" s="22">
        <f t="shared" si="15"/>
        <v>0</v>
      </c>
    </row>
    <row r="137" spans="1:9" s="88" customFormat="1" ht="43.5" customHeight="1">
      <c r="A137" s="67" t="s">
        <v>46</v>
      </c>
      <c r="B137" s="105">
        <v>441</v>
      </c>
      <c r="C137" s="59" t="s">
        <v>554</v>
      </c>
      <c r="D137" s="72">
        <v>9.52</v>
      </c>
      <c r="E137" s="72">
        <v>0</v>
      </c>
      <c r="F137" s="72">
        <v>0</v>
      </c>
      <c r="G137" s="22">
        <f t="shared" si="16"/>
        <v>0</v>
      </c>
      <c r="H137" s="175">
        <f t="shared" si="14"/>
        <v>9.52</v>
      </c>
      <c r="I137" s="22">
        <f t="shared" si="15"/>
        <v>0</v>
      </c>
    </row>
    <row r="138" spans="1:9" s="88" customFormat="1" ht="131.25" customHeight="1">
      <c r="A138" s="70" t="s">
        <v>928</v>
      </c>
      <c r="B138" s="105">
        <v>441</v>
      </c>
      <c r="C138" s="59" t="s">
        <v>853</v>
      </c>
      <c r="D138" s="72">
        <v>116.619</v>
      </c>
      <c r="E138" s="72">
        <v>0</v>
      </c>
      <c r="F138" s="72">
        <v>0</v>
      </c>
      <c r="G138" s="22">
        <f t="shared" si="16"/>
        <v>0</v>
      </c>
      <c r="H138" s="175">
        <f t="shared" si="14"/>
        <v>116.619</v>
      </c>
      <c r="I138" s="22">
        <f t="shared" si="15"/>
        <v>0</v>
      </c>
    </row>
    <row r="139" spans="1:9" s="88" customFormat="1" ht="25.5" customHeight="1">
      <c r="A139" s="67" t="s">
        <v>76</v>
      </c>
      <c r="B139" s="105">
        <v>441</v>
      </c>
      <c r="C139" s="59" t="s">
        <v>555</v>
      </c>
      <c r="D139" s="72">
        <v>1079.83536</v>
      </c>
      <c r="E139" s="72">
        <v>539.27404000000001</v>
      </c>
      <c r="F139" s="72">
        <v>539.27404000000001</v>
      </c>
      <c r="G139" s="22">
        <f t="shared" si="16"/>
        <v>0</v>
      </c>
      <c r="H139" s="175">
        <f t="shared" si="14"/>
        <v>540.56132000000002</v>
      </c>
      <c r="I139" s="22">
        <f t="shared" si="15"/>
        <v>49.940394617194237</v>
      </c>
    </row>
    <row r="140" spans="1:9" s="88" customFormat="1" ht="145.5" customHeight="1">
      <c r="A140" s="70" t="s">
        <v>928</v>
      </c>
      <c r="B140" s="105">
        <v>441</v>
      </c>
      <c r="C140" s="59" t="s">
        <v>854</v>
      </c>
      <c r="D140" s="72">
        <v>144.33099999999999</v>
      </c>
      <c r="E140" s="72">
        <v>0</v>
      </c>
      <c r="F140" s="72">
        <v>0</v>
      </c>
      <c r="G140" s="22">
        <f t="shared" si="16"/>
        <v>0</v>
      </c>
      <c r="H140" s="175">
        <f t="shared" si="14"/>
        <v>144.33099999999999</v>
      </c>
      <c r="I140" s="22">
        <f t="shared" si="15"/>
        <v>0</v>
      </c>
    </row>
    <row r="141" spans="1:9" s="88" customFormat="1" ht="82.5" customHeight="1">
      <c r="A141" s="134" t="s">
        <v>556</v>
      </c>
      <c r="B141" s="24"/>
      <c r="C141" s="74" t="s">
        <v>557</v>
      </c>
      <c r="D141" s="18">
        <f>SUM(D142:D148)</f>
        <v>1829.24953</v>
      </c>
      <c r="E141" s="18">
        <f>SUM(E142:E148)</f>
        <v>668.86073999999996</v>
      </c>
      <c r="F141" s="18">
        <f>SUM(F142:F145)</f>
        <v>668.86073999999996</v>
      </c>
      <c r="G141" s="18">
        <f t="shared" ref="G141:G168" si="17">E141-F141</f>
        <v>0</v>
      </c>
      <c r="H141" s="33">
        <f t="shared" si="14"/>
        <v>1160.38879</v>
      </c>
      <c r="I141" s="18">
        <f t="shared" si="15"/>
        <v>36.564762162327845</v>
      </c>
    </row>
    <row r="142" spans="1:9" ht="132" customHeight="1">
      <c r="A142" s="70" t="s">
        <v>558</v>
      </c>
      <c r="B142" s="102">
        <v>441</v>
      </c>
      <c r="C142" s="59" t="s">
        <v>559</v>
      </c>
      <c r="D142" s="72">
        <v>1333.3</v>
      </c>
      <c r="E142" s="72">
        <v>445.21850000000001</v>
      </c>
      <c r="F142" s="72">
        <v>445.21850000000001</v>
      </c>
      <c r="G142" s="22">
        <f t="shared" si="17"/>
        <v>0</v>
      </c>
      <c r="H142" s="21">
        <f t="shared" si="14"/>
        <v>888.08150000000001</v>
      </c>
      <c r="I142" s="21">
        <f t="shared" si="15"/>
        <v>33.392222305557638</v>
      </c>
    </row>
    <row r="143" spans="1:9" ht="73.5" customHeight="1">
      <c r="A143" s="67" t="s">
        <v>1443</v>
      </c>
      <c r="B143" s="102">
        <v>441</v>
      </c>
      <c r="C143" s="59" t="s">
        <v>1445</v>
      </c>
      <c r="D143" s="72">
        <v>6</v>
      </c>
      <c r="E143" s="72">
        <v>0</v>
      </c>
      <c r="F143" s="72">
        <v>0</v>
      </c>
      <c r="G143" s="22">
        <f t="shared" si="17"/>
        <v>0</v>
      </c>
      <c r="H143" s="21">
        <f t="shared" si="14"/>
        <v>6</v>
      </c>
      <c r="I143" s="21">
        <f t="shared" si="15"/>
        <v>0</v>
      </c>
    </row>
    <row r="144" spans="1:9" ht="29.25" customHeight="1">
      <c r="A144" s="67" t="s">
        <v>76</v>
      </c>
      <c r="B144" s="102">
        <v>441</v>
      </c>
      <c r="C144" s="59" t="s">
        <v>560</v>
      </c>
      <c r="D144" s="72">
        <v>399.31653</v>
      </c>
      <c r="E144" s="72">
        <v>223.64223999999999</v>
      </c>
      <c r="F144" s="72">
        <v>223.64223999999999</v>
      </c>
      <c r="G144" s="22">
        <f t="shared" si="17"/>
        <v>0</v>
      </c>
      <c r="H144" s="21">
        <f t="shared" si="14"/>
        <v>175.67429000000001</v>
      </c>
      <c r="I144" s="21">
        <f t="shared" si="15"/>
        <v>56.006256490308573</v>
      </c>
    </row>
    <row r="145" spans="1:9" ht="138.75" customHeight="1">
      <c r="A145" s="70" t="s">
        <v>928</v>
      </c>
      <c r="B145" s="102">
        <v>441</v>
      </c>
      <c r="C145" s="59" t="s">
        <v>855</v>
      </c>
      <c r="D145" s="72">
        <v>90.632999999999996</v>
      </c>
      <c r="E145" s="72">
        <v>0</v>
      </c>
      <c r="F145" s="72">
        <v>0</v>
      </c>
      <c r="G145" s="22">
        <f t="shared" si="17"/>
        <v>0</v>
      </c>
      <c r="H145" s="21">
        <f t="shared" si="14"/>
        <v>90.632999999999996</v>
      </c>
      <c r="I145" s="21">
        <f t="shared" si="15"/>
        <v>0</v>
      </c>
    </row>
    <row r="146" spans="1:9" ht="15.75" hidden="1">
      <c r="A146" s="34"/>
      <c r="B146" s="23" t="s">
        <v>14</v>
      </c>
      <c r="C146" s="20"/>
      <c r="D146" s="21"/>
      <c r="E146" s="21"/>
      <c r="F146" s="22"/>
      <c r="G146" s="22">
        <f t="shared" si="17"/>
        <v>0</v>
      </c>
      <c r="H146" s="21">
        <f t="shared" si="14"/>
        <v>0</v>
      </c>
      <c r="I146" s="21" t="e">
        <f t="shared" si="15"/>
        <v>#DIV/0!</v>
      </c>
    </row>
    <row r="147" spans="1:9" ht="15.75" hidden="1">
      <c r="A147" s="34"/>
      <c r="B147" s="23" t="s">
        <v>14</v>
      </c>
      <c r="C147" s="20"/>
      <c r="D147" s="21"/>
      <c r="E147" s="21"/>
      <c r="F147" s="22"/>
      <c r="G147" s="22">
        <f t="shared" si="17"/>
        <v>0</v>
      </c>
      <c r="H147" s="21">
        <f t="shared" si="14"/>
        <v>0</v>
      </c>
      <c r="I147" s="21" t="e">
        <f t="shared" si="15"/>
        <v>#DIV/0!</v>
      </c>
    </row>
    <row r="148" spans="1:9" ht="15.75" hidden="1">
      <c r="A148" s="34"/>
      <c r="B148" s="23" t="s">
        <v>14</v>
      </c>
      <c r="C148" s="20"/>
      <c r="D148" s="21"/>
      <c r="E148" s="21"/>
      <c r="F148" s="22"/>
      <c r="G148" s="22">
        <f t="shared" si="17"/>
        <v>0</v>
      </c>
      <c r="H148" s="21">
        <f t="shared" si="14"/>
        <v>0</v>
      </c>
      <c r="I148" s="21" t="e">
        <f t="shared" si="15"/>
        <v>#DIV/0!</v>
      </c>
    </row>
    <row r="149" spans="1:9" s="88" customFormat="1" ht="56.25" customHeight="1">
      <c r="A149" s="134" t="s">
        <v>561</v>
      </c>
      <c r="B149" s="24"/>
      <c r="C149" s="74" t="s">
        <v>562</v>
      </c>
      <c r="D149" s="18">
        <f>SUM(D150:D167)</f>
        <v>16086.47912</v>
      </c>
      <c r="E149" s="18">
        <f>SUM(E150:E167)</f>
        <v>5259.8464199999999</v>
      </c>
      <c r="F149" s="18">
        <f>SUM(F150:F167)</f>
        <v>5259.8464199999999</v>
      </c>
      <c r="G149" s="18">
        <f>E149-F149</f>
        <v>0</v>
      </c>
      <c r="H149" s="18">
        <f>D149-F149</f>
        <v>10826.6327</v>
      </c>
      <c r="I149" s="18">
        <f t="shared" si="15"/>
        <v>32.697312946874355</v>
      </c>
    </row>
    <row r="150" spans="1:9" ht="57" customHeight="1">
      <c r="A150" s="67" t="s">
        <v>856</v>
      </c>
      <c r="B150" s="102">
        <v>441</v>
      </c>
      <c r="C150" s="59" t="s">
        <v>573</v>
      </c>
      <c r="D150" s="72">
        <v>1628.12</v>
      </c>
      <c r="E150" s="72">
        <v>737.71</v>
      </c>
      <c r="F150" s="72">
        <v>737.71</v>
      </c>
      <c r="G150" s="21">
        <f t="shared" si="17"/>
        <v>0</v>
      </c>
      <c r="H150" s="21">
        <f t="shared" si="14"/>
        <v>890.40999999999985</v>
      </c>
      <c r="I150" s="21">
        <f>F150/D150*100</f>
        <v>45.310542220475156</v>
      </c>
    </row>
    <row r="151" spans="1:9" ht="51" customHeight="1">
      <c r="A151" s="67" t="s">
        <v>857</v>
      </c>
      <c r="B151" s="102">
        <v>441</v>
      </c>
      <c r="C151" s="59" t="s">
        <v>574</v>
      </c>
      <c r="D151" s="72">
        <v>454.5</v>
      </c>
      <c r="E151" s="72">
        <v>211.5</v>
      </c>
      <c r="F151" s="72">
        <v>211.5</v>
      </c>
      <c r="G151" s="21">
        <f t="shared" si="17"/>
        <v>0</v>
      </c>
      <c r="H151" s="21">
        <f t="shared" si="14"/>
        <v>243</v>
      </c>
      <c r="I151" s="21">
        <f t="shared" si="15"/>
        <v>46.534653465346537</v>
      </c>
    </row>
    <row r="152" spans="1:9" ht="48" customHeight="1">
      <c r="A152" s="67" t="s">
        <v>563</v>
      </c>
      <c r="B152" s="102">
        <v>441</v>
      </c>
      <c r="C152" s="59" t="s">
        <v>575</v>
      </c>
      <c r="D152" s="72">
        <v>151.5</v>
      </c>
      <c r="E152" s="72">
        <v>42.375</v>
      </c>
      <c r="F152" s="72">
        <v>42.375</v>
      </c>
      <c r="G152" s="21">
        <f t="shared" si="17"/>
        <v>0</v>
      </c>
      <c r="H152" s="21">
        <f t="shared" si="14"/>
        <v>109.125</v>
      </c>
      <c r="I152" s="21">
        <f t="shared" si="15"/>
        <v>27.970297029702973</v>
      </c>
    </row>
    <row r="153" spans="1:9" ht="74.25" customHeight="1">
      <c r="A153" s="67" t="s">
        <v>858</v>
      </c>
      <c r="B153" s="102">
        <v>441</v>
      </c>
      <c r="C153" s="59" t="s">
        <v>576</v>
      </c>
      <c r="D153" s="72">
        <v>1314.5</v>
      </c>
      <c r="E153" s="72">
        <v>563.58000000000004</v>
      </c>
      <c r="F153" s="72">
        <v>563.58000000000004</v>
      </c>
      <c r="G153" s="21">
        <f t="shared" si="17"/>
        <v>0</v>
      </c>
      <c r="H153" s="21">
        <f t="shared" si="14"/>
        <v>750.92</v>
      </c>
      <c r="I153" s="21">
        <f t="shared" ref="I153:I167" si="18">F153/D153*100</f>
        <v>42.874096614682394</v>
      </c>
    </row>
    <row r="154" spans="1:9" ht="54.75" customHeight="1">
      <c r="A154" s="67" t="s">
        <v>564</v>
      </c>
      <c r="B154" s="102">
        <v>441</v>
      </c>
      <c r="C154" s="59" t="s">
        <v>577</v>
      </c>
      <c r="D154" s="72">
        <v>440.36</v>
      </c>
      <c r="E154" s="72">
        <v>119.8</v>
      </c>
      <c r="F154" s="72">
        <v>119.8</v>
      </c>
      <c r="G154" s="21">
        <f t="shared" si="17"/>
        <v>0</v>
      </c>
      <c r="H154" s="21">
        <f t="shared" si="14"/>
        <v>320.56</v>
      </c>
      <c r="I154" s="21">
        <f t="shared" si="18"/>
        <v>27.205014079389588</v>
      </c>
    </row>
    <row r="155" spans="1:9" ht="54.75" customHeight="1">
      <c r="A155" s="67" t="s">
        <v>565</v>
      </c>
      <c r="B155" s="102">
        <v>441</v>
      </c>
      <c r="C155" s="59" t="s">
        <v>578</v>
      </c>
      <c r="D155" s="72">
        <v>187.25399999999999</v>
      </c>
      <c r="E155" s="72">
        <v>84.112799999999993</v>
      </c>
      <c r="F155" s="72">
        <v>84.112799999999993</v>
      </c>
      <c r="G155" s="21">
        <f t="shared" si="17"/>
        <v>0</v>
      </c>
      <c r="H155" s="21">
        <f t="shared" si="14"/>
        <v>103.1412</v>
      </c>
      <c r="I155" s="21">
        <f t="shared" si="18"/>
        <v>44.919093851132686</v>
      </c>
    </row>
    <row r="156" spans="1:9" ht="63.75" customHeight="1">
      <c r="A156" s="67" t="s">
        <v>859</v>
      </c>
      <c r="B156" s="102">
        <v>441</v>
      </c>
      <c r="C156" s="59" t="s">
        <v>579</v>
      </c>
      <c r="D156" s="72">
        <v>1410.768</v>
      </c>
      <c r="E156" s="72">
        <v>0</v>
      </c>
      <c r="F156" s="72">
        <v>0</v>
      </c>
      <c r="G156" s="21">
        <f t="shared" si="17"/>
        <v>0</v>
      </c>
      <c r="H156" s="21">
        <f t="shared" si="14"/>
        <v>1410.768</v>
      </c>
      <c r="I156" s="21">
        <f>F156/D156*100</f>
        <v>0</v>
      </c>
    </row>
    <row r="157" spans="1:9" ht="61.5" customHeight="1">
      <c r="A157" s="67" t="s">
        <v>566</v>
      </c>
      <c r="B157" s="102">
        <v>441</v>
      </c>
      <c r="C157" s="59" t="s">
        <v>580</v>
      </c>
      <c r="D157" s="72">
        <v>323.2</v>
      </c>
      <c r="E157" s="72">
        <v>148.94999999999999</v>
      </c>
      <c r="F157" s="72">
        <v>148.94999999999999</v>
      </c>
      <c r="G157" s="21">
        <f t="shared" si="17"/>
        <v>0</v>
      </c>
      <c r="H157" s="21">
        <f t="shared" si="14"/>
        <v>174.25</v>
      </c>
      <c r="I157" s="21">
        <f t="shared" si="18"/>
        <v>46.086014851485146</v>
      </c>
    </row>
    <row r="158" spans="1:9" ht="72.75" customHeight="1">
      <c r="A158" s="67" t="s">
        <v>567</v>
      </c>
      <c r="B158" s="102">
        <v>441</v>
      </c>
      <c r="C158" s="59" t="s">
        <v>581</v>
      </c>
      <c r="D158" s="72">
        <v>912.34400000000005</v>
      </c>
      <c r="E158" s="72">
        <v>397.77028999999999</v>
      </c>
      <c r="F158" s="72">
        <v>397.77028999999999</v>
      </c>
      <c r="G158" s="21">
        <f t="shared" si="17"/>
        <v>0</v>
      </c>
      <c r="H158" s="21">
        <f t="shared" si="14"/>
        <v>514.57371000000012</v>
      </c>
      <c r="I158" s="21">
        <f t="shared" si="18"/>
        <v>43.598718246626269</v>
      </c>
    </row>
    <row r="159" spans="1:9" ht="78.75" customHeight="1">
      <c r="A159" s="67" t="s">
        <v>568</v>
      </c>
      <c r="B159" s="102">
        <v>441</v>
      </c>
      <c r="C159" s="59" t="s">
        <v>582</v>
      </c>
      <c r="D159" s="72">
        <v>353.5</v>
      </c>
      <c r="E159" s="72">
        <v>0</v>
      </c>
      <c r="F159" s="72">
        <v>0</v>
      </c>
      <c r="G159" s="21">
        <f t="shared" si="17"/>
        <v>0</v>
      </c>
      <c r="H159" s="21">
        <f t="shared" si="14"/>
        <v>353.5</v>
      </c>
      <c r="I159" s="21">
        <f t="shared" si="18"/>
        <v>0</v>
      </c>
    </row>
    <row r="160" spans="1:9" ht="74.25" customHeight="1">
      <c r="A160" s="67" t="s">
        <v>569</v>
      </c>
      <c r="B160" s="102">
        <v>441</v>
      </c>
      <c r="C160" s="59" t="s">
        <v>583</v>
      </c>
      <c r="D160" s="72">
        <v>90.240470000000002</v>
      </c>
      <c r="E160" s="72">
        <v>0</v>
      </c>
      <c r="F160" s="72">
        <v>0</v>
      </c>
      <c r="G160" s="21">
        <f t="shared" si="17"/>
        <v>0</v>
      </c>
      <c r="H160" s="21">
        <f t="shared" si="14"/>
        <v>90.240470000000002</v>
      </c>
      <c r="I160" s="21">
        <f t="shared" si="18"/>
        <v>0</v>
      </c>
    </row>
    <row r="161" spans="1:9" ht="84.75" customHeight="1">
      <c r="A161" s="67" t="s">
        <v>570</v>
      </c>
      <c r="B161" s="102">
        <v>441</v>
      </c>
      <c r="C161" s="59" t="s">
        <v>584</v>
      </c>
      <c r="D161" s="72">
        <v>47.384999999999998</v>
      </c>
      <c r="E161" s="72">
        <v>14.154500000000001</v>
      </c>
      <c r="F161" s="72">
        <v>14.154500000000001</v>
      </c>
      <c r="G161" s="21">
        <f t="shared" si="17"/>
        <v>0</v>
      </c>
      <c r="H161" s="21">
        <f t="shared" si="14"/>
        <v>33.230499999999999</v>
      </c>
      <c r="I161" s="21">
        <f t="shared" si="18"/>
        <v>29.87126727867469</v>
      </c>
    </row>
    <row r="162" spans="1:9" ht="63.75" customHeight="1">
      <c r="A162" s="67" t="s">
        <v>571</v>
      </c>
      <c r="B162" s="102">
        <v>441</v>
      </c>
      <c r="C162" s="59" t="s">
        <v>585</v>
      </c>
      <c r="D162" s="72">
        <v>281.79000000000002</v>
      </c>
      <c r="E162" s="72">
        <v>126.73650000000001</v>
      </c>
      <c r="F162" s="72">
        <v>126.73650000000001</v>
      </c>
      <c r="G162" s="21">
        <f t="shared" si="17"/>
        <v>0</v>
      </c>
      <c r="H162" s="21">
        <f t="shared" si="14"/>
        <v>155.05350000000001</v>
      </c>
      <c r="I162" s="21">
        <f t="shared" si="18"/>
        <v>44.975513680400297</v>
      </c>
    </row>
    <row r="163" spans="1:9" ht="71.25" customHeight="1">
      <c r="A163" s="67" t="s">
        <v>572</v>
      </c>
      <c r="B163" s="102">
        <v>441</v>
      </c>
      <c r="C163" s="59" t="s">
        <v>586</v>
      </c>
      <c r="D163" s="72">
        <v>96.96</v>
      </c>
      <c r="E163" s="72">
        <v>42.149000000000001</v>
      </c>
      <c r="F163" s="72">
        <v>42.149000000000001</v>
      </c>
      <c r="G163" s="21">
        <f t="shared" si="17"/>
        <v>0</v>
      </c>
      <c r="H163" s="21">
        <f t="shared" si="14"/>
        <v>54.810999999999993</v>
      </c>
      <c r="I163" s="21">
        <f t="shared" si="18"/>
        <v>43.470503300330037</v>
      </c>
    </row>
    <row r="164" spans="1:9" ht="31.5" customHeight="1">
      <c r="A164" s="67" t="s">
        <v>76</v>
      </c>
      <c r="B164" s="102">
        <v>441</v>
      </c>
      <c r="C164" s="59" t="s">
        <v>587</v>
      </c>
      <c r="D164" s="72">
        <v>7821.9196499999998</v>
      </c>
      <c r="E164" s="72">
        <v>2771.0083300000001</v>
      </c>
      <c r="F164" s="72">
        <v>2771.0083300000001</v>
      </c>
      <c r="G164" s="21">
        <f t="shared" si="17"/>
        <v>0</v>
      </c>
      <c r="H164" s="21">
        <f t="shared" si="14"/>
        <v>5050.9113199999993</v>
      </c>
      <c r="I164" s="21">
        <f t="shared" si="18"/>
        <v>35.426192724953395</v>
      </c>
    </row>
    <row r="165" spans="1:9" ht="54" customHeight="1">
      <c r="A165" s="67" t="s">
        <v>78</v>
      </c>
      <c r="B165" s="102">
        <v>441</v>
      </c>
      <c r="C165" s="59" t="s">
        <v>588</v>
      </c>
      <c r="D165" s="72">
        <v>150</v>
      </c>
      <c r="E165" s="72">
        <v>0</v>
      </c>
      <c r="F165" s="72">
        <v>0</v>
      </c>
      <c r="G165" s="21">
        <f t="shared" si="17"/>
        <v>0</v>
      </c>
      <c r="H165" s="21">
        <f t="shared" si="14"/>
        <v>150</v>
      </c>
      <c r="I165" s="21">
        <f t="shared" si="18"/>
        <v>0</v>
      </c>
    </row>
    <row r="166" spans="1:9" ht="39" customHeight="1">
      <c r="A166" s="67" t="s">
        <v>46</v>
      </c>
      <c r="B166" s="102">
        <v>441</v>
      </c>
      <c r="C166" s="59" t="s">
        <v>1446</v>
      </c>
      <c r="D166" s="72">
        <v>16.8</v>
      </c>
      <c r="E166" s="72">
        <v>0</v>
      </c>
      <c r="F166" s="72">
        <v>0</v>
      </c>
      <c r="G166" s="21">
        <f t="shared" si="17"/>
        <v>0</v>
      </c>
      <c r="H166" s="21">
        <f t="shared" si="14"/>
        <v>16.8</v>
      </c>
      <c r="I166" s="21">
        <f t="shared" si="18"/>
        <v>0</v>
      </c>
    </row>
    <row r="167" spans="1:9" ht="135" customHeight="1">
      <c r="A167" s="70" t="s">
        <v>928</v>
      </c>
      <c r="B167" s="102">
        <v>441</v>
      </c>
      <c r="C167" s="59" t="s">
        <v>860</v>
      </c>
      <c r="D167" s="72">
        <v>405.33800000000002</v>
      </c>
      <c r="E167" s="72">
        <v>0</v>
      </c>
      <c r="F167" s="72">
        <v>0</v>
      </c>
      <c r="G167" s="21">
        <f t="shared" si="17"/>
        <v>0</v>
      </c>
      <c r="H167" s="21">
        <f t="shared" si="14"/>
        <v>405.33800000000002</v>
      </c>
      <c r="I167" s="21">
        <f t="shared" si="18"/>
        <v>0</v>
      </c>
    </row>
    <row r="168" spans="1:9" ht="126" customHeight="1">
      <c r="A168" s="194" t="s">
        <v>1444</v>
      </c>
      <c r="B168" s="157"/>
      <c r="C168" s="74" t="s">
        <v>589</v>
      </c>
      <c r="D168" s="17">
        <f>D169</f>
        <v>3405.72</v>
      </c>
      <c r="E168" s="17">
        <f>E169</f>
        <v>1184.7309499999999</v>
      </c>
      <c r="F168" s="17">
        <f>F169</f>
        <v>1184.7309499999999</v>
      </c>
      <c r="G168" s="18">
        <f t="shared" si="17"/>
        <v>0</v>
      </c>
      <c r="H168" s="18">
        <f t="shared" si="14"/>
        <v>2220.9890500000001</v>
      </c>
      <c r="I168" s="18">
        <f t="shared" si="15"/>
        <v>34.786504762575902</v>
      </c>
    </row>
    <row r="169" spans="1:9" ht="152.25" customHeight="1">
      <c r="A169" s="70" t="s">
        <v>1447</v>
      </c>
      <c r="B169" s="102">
        <v>441</v>
      </c>
      <c r="C169" s="59" t="s">
        <v>590</v>
      </c>
      <c r="D169" s="72">
        <v>3405.72</v>
      </c>
      <c r="E169" s="72">
        <v>1184.7309499999999</v>
      </c>
      <c r="F169" s="72">
        <v>1184.7309499999999</v>
      </c>
      <c r="G169" s="21">
        <f t="shared" ref="G169:G182" si="19">E169-F169</f>
        <v>0</v>
      </c>
      <c r="H169" s="21">
        <f t="shared" si="14"/>
        <v>2220.9890500000001</v>
      </c>
      <c r="I169" s="21">
        <f t="shared" si="15"/>
        <v>34.786504762575902</v>
      </c>
    </row>
    <row r="170" spans="1:9" ht="153" customHeight="1">
      <c r="A170" s="156" t="s">
        <v>1461</v>
      </c>
      <c r="B170" s="178"/>
      <c r="C170" s="74" t="s">
        <v>861</v>
      </c>
      <c r="D170" s="130">
        <f>D171</f>
        <v>1903.5</v>
      </c>
      <c r="E170" s="130">
        <v>0</v>
      </c>
      <c r="F170" s="182">
        <f>F171+F181</f>
        <v>0</v>
      </c>
      <c r="G170" s="18">
        <f t="shared" si="19"/>
        <v>0</v>
      </c>
      <c r="H170" s="18">
        <f t="shared" ref="H170" si="20">D170-F170</f>
        <v>1903.5</v>
      </c>
      <c r="I170" s="18">
        <f t="shared" si="15"/>
        <v>0</v>
      </c>
    </row>
    <row r="171" spans="1:9" ht="142.5" customHeight="1">
      <c r="A171" s="70" t="s">
        <v>1448</v>
      </c>
      <c r="B171" s="102">
        <v>441</v>
      </c>
      <c r="C171" s="59" t="s">
        <v>862</v>
      </c>
      <c r="D171" s="72">
        <v>1903.5</v>
      </c>
      <c r="E171" s="72">
        <v>0</v>
      </c>
      <c r="F171" s="72">
        <v>0</v>
      </c>
      <c r="G171" s="179">
        <f t="shared" ref="G171:G173" si="21">E171-F171</f>
        <v>0</v>
      </c>
      <c r="H171" s="179">
        <f t="shared" ref="H171:H173" si="22">D171-F171</f>
        <v>1903.5</v>
      </c>
      <c r="I171" s="21">
        <f t="shared" ref="I171:I173" si="23">F171/D171*100</f>
        <v>0</v>
      </c>
    </row>
    <row r="172" spans="1:9" ht="96.75" customHeight="1">
      <c r="A172" s="156" t="s">
        <v>1451</v>
      </c>
      <c r="B172" s="178"/>
      <c r="C172" s="74" t="s">
        <v>1454</v>
      </c>
      <c r="D172" s="130">
        <f>D173</f>
        <v>158.36000000000001</v>
      </c>
      <c r="E172" s="130">
        <f>E173</f>
        <v>0</v>
      </c>
      <c r="F172" s="182">
        <f>F173</f>
        <v>0</v>
      </c>
      <c r="G172" s="181">
        <f t="shared" si="21"/>
        <v>0</v>
      </c>
      <c r="H172" s="181">
        <f t="shared" si="22"/>
        <v>158.36000000000001</v>
      </c>
      <c r="I172" s="18">
        <f t="shared" si="23"/>
        <v>0</v>
      </c>
    </row>
    <row r="173" spans="1:9" ht="98.25" customHeight="1">
      <c r="A173" s="70" t="s">
        <v>1452</v>
      </c>
      <c r="B173" s="102">
        <v>441</v>
      </c>
      <c r="C173" s="59" t="s">
        <v>1453</v>
      </c>
      <c r="D173" s="72">
        <v>158.36000000000001</v>
      </c>
      <c r="E173" s="72">
        <v>0</v>
      </c>
      <c r="F173" s="72">
        <v>0</v>
      </c>
      <c r="G173" s="180">
        <f t="shared" si="21"/>
        <v>0</v>
      </c>
      <c r="H173" s="180">
        <f t="shared" si="22"/>
        <v>158.36000000000001</v>
      </c>
      <c r="I173" s="22">
        <f t="shared" si="23"/>
        <v>0</v>
      </c>
    </row>
    <row r="174" spans="1:9" ht="87.75" customHeight="1">
      <c r="A174" s="156" t="s">
        <v>1449</v>
      </c>
      <c r="B174" s="178"/>
      <c r="C174" s="74" t="s">
        <v>863</v>
      </c>
      <c r="D174" s="130">
        <f>D175</f>
        <v>320</v>
      </c>
      <c r="E174" s="130">
        <f>E175</f>
        <v>320</v>
      </c>
      <c r="F174" s="130">
        <f>F175</f>
        <v>320</v>
      </c>
      <c r="G174" s="18">
        <f t="shared" ref="G174" si="24">E174-F174</f>
        <v>0</v>
      </c>
      <c r="H174" s="18">
        <f t="shared" ref="H174" si="25">D174-F174</f>
        <v>0</v>
      </c>
      <c r="I174" s="18">
        <f t="shared" ref="I174" si="26">F174/D174*100</f>
        <v>100</v>
      </c>
    </row>
    <row r="175" spans="1:9" ht="87.75" customHeight="1">
      <c r="A175" s="67" t="s">
        <v>1450</v>
      </c>
      <c r="B175" s="102">
        <v>441</v>
      </c>
      <c r="C175" s="59" t="s">
        <v>864</v>
      </c>
      <c r="D175" s="72">
        <v>320</v>
      </c>
      <c r="E175" s="72">
        <v>320</v>
      </c>
      <c r="F175" s="72">
        <v>320</v>
      </c>
      <c r="G175" s="22">
        <f t="shared" ref="G175" si="27">E175-F175</f>
        <v>0</v>
      </c>
      <c r="H175" s="22">
        <f t="shared" ref="H175" si="28">D175-F175</f>
        <v>0</v>
      </c>
      <c r="I175" s="22">
        <f t="shared" ref="I175" si="29">F175/D175*100</f>
        <v>100</v>
      </c>
    </row>
    <row r="176" spans="1:9" ht="87.75" customHeight="1">
      <c r="A176" s="208" t="s">
        <v>1455</v>
      </c>
      <c r="B176" s="209"/>
      <c r="C176" s="209"/>
      <c r="D176" s="209"/>
      <c r="E176" s="209"/>
      <c r="F176" s="209"/>
      <c r="G176" s="209"/>
      <c r="H176" s="209"/>
      <c r="I176" s="209"/>
    </row>
    <row r="177" spans="1:9" s="89" customFormat="1" ht="41.25" customHeight="1">
      <c r="A177" s="8" t="s">
        <v>1</v>
      </c>
      <c r="B177" s="196"/>
      <c r="C177" s="201" t="s">
        <v>1460</v>
      </c>
      <c r="D177" s="199">
        <f>D179</f>
        <v>10600</v>
      </c>
      <c r="E177" s="199">
        <f>E179</f>
        <v>1000</v>
      </c>
      <c r="F177" s="199">
        <f>F179</f>
        <v>1000</v>
      </c>
      <c r="G177" s="200">
        <f t="shared" ref="G177" si="30">E177-F177</f>
        <v>0</v>
      </c>
      <c r="H177" s="200">
        <f t="shared" ref="H177" si="31">D177-F177</f>
        <v>9600</v>
      </c>
      <c r="I177" s="199">
        <f>F177/D177*100</f>
        <v>9.433962264150944</v>
      </c>
    </row>
    <row r="178" spans="1:9" ht="33.75" customHeight="1">
      <c r="A178" s="11" t="s">
        <v>5</v>
      </c>
      <c r="B178" s="196"/>
      <c r="C178" s="197"/>
      <c r="D178" s="196"/>
      <c r="E178" s="196"/>
      <c r="F178" s="196"/>
      <c r="G178" s="198"/>
      <c r="H178" s="198"/>
      <c r="I178" s="196"/>
    </row>
    <row r="179" spans="1:9" ht="87.75" customHeight="1">
      <c r="A179" s="134" t="s">
        <v>1456</v>
      </c>
      <c r="B179" s="178"/>
      <c r="C179" s="74" t="s">
        <v>1458</v>
      </c>
      <c r="D179" s="195">
        <f>SUM(D180)</f>
        <v>10600</v>
      </c>
      <c r="E179" s="195">
        <f>SUM(E180)</f>
        <v>1000</v>
      </c>
      <c r="F179" s="195">
        <f>SUM(F180)</f>
        <v>1000</v>
      </c>
      <c r="G179" s="133">
        <f t="shared" ref="G179:G180" si="32">E179-F179</f>
        <v>0</v>
      </c>
      <c r="H179" s="133">
        <f t="shared" ref="H179:H180" si="33">D179-F179</f>
        <v>9600</v>
      </c>
      <c r="I179" s="133">
        <f t="shared" ref="I179:I180" si="34">F179/D179*100</f>
        <v>9.433962264150944</v>
      </c>
    </row>
    <row r="180" spans="1:9" ht="64.5" customHeight="1">
      <c r="A180" s="67" t="s">
        <v>1457</v>
      </c>
      <c r="B180" s="102">
        <v>441</v>
      </c>
      <c r="C180" s="59" t="s">
        <v>1459</v>
      </c>
      <c r="D180" s="72">
        <v>10600</v>
      </c>
      <c r="E180" s="177">
        <v>1000</v>
      </c>
      <c r="F180" s="177">
        <v>1000</v>
      </c>
      <c r="G180" s="22">
        <f t="shared" si="32"/>
        <v>0</v>
      </c>
      <c r="H180" s="22">
        <f t="shared" si="33"/>
        <v>9600</v>
      </c>
      <c r="I180" s="22">
        <f t="shared" si="34"/>
        <v>9.433962264150944</v>
      </c>
    </row>
    <row r="181" spans="1:9" s="87" customFormat="1" ht="62.25" customHeight="1">
      <c r="A181" s="208" t="s">
        <v>48</v>
      </c>
      <c r="B181" s="209"/>
      <c r="C181" s="209"/>
      <c r="D181" s="209"/>
      <c r="E181" s="209"/>
      <c r="F181" s="209"/>
      <c r="G181" s="209"/>
      <c r="H181" s="209"/>
      <c r="I181" s="209"/>
    </row>
    <row r="182" spans="1:9" s="90" customFormat="1" ht="40.5" customHeight="1">
      <c r="A182" s="8" t="s">
        <v>1</v>
      </c>
      <c r="B182" s="10"/>
      <c r="C182" s="80" t="s">
        <v>132</v>
      </c>
      <c r="D182" s="118">
        <f>D184+D215+D218+D236+D238</f>
        <v>1010519.6195600003</v>
      </c>
      <c r="E182" s="118">
        <f>E184+E215+E218+E236+E238</f>
        <v>568933.06287999998</v>
      </c>
      <c r="F182" s="118">
        <f>F184+F215+F218+F236+F238</f>
        <v>568933.06287999998</v>
      </c>
      <c r="G182" s="118">
        <f t="shared" si="19"/>
        <v>0</v>
      </c>
      <c r="H182" s="118">
        <f t="shared" ref="H182" si="35">D182-F182</f>
        <v>441586.55668000027</v>
      </c>
      <c r="I182" s="118">
        <f>F182/D182*100</f>
        <v>56.301040758389675</v>
      </c>
    </row>
    <row r="183" spans="1:9" ht="30.75" customHeight="1">
      <c r="A183" s="11" t="s">
        <v>5</v>
      </c>
      <c r="B183" s="35"/>
      <c r="C183" s="35"/>
      <c r="D183" s="36"/>
      <c r="E183" s="36"/>
      <c r="F183" s="111"/>
      <c r="G183" s="36"/>
      <c r="H183" s="36"/>
      <c r="I183" s="36"/>
    </row>
    <row r="184" spans="1:9" s="88" customFormat="1" ht="95.25" customHeight="1">
      <c r="A184" s="32" t="s">
        <v>16</v>
      </c>
      <c r="B184" s="16"/>
      <c r="C184" s="17" t="s">
        <v>131</v>
      </c>
      <c r="D184" s="18">
        <f>SUM(D185:D214)</f>
        <v>212019.78815000001</v>
      </c>
      <c r="E184" s="18">
        <f>SUM(E185:E214)</f>
        <v>20003.941070000001</v>
      </c>
      <c r="F184" s="18">
        <f>SUM(F185:F214)</f>
        <v>20003.941070000001</v>
      </c>
      <c r="G184" s="18">
        <f t="shared" ref="G184:G237" si="36">E184-F184</f>
        <v>0</v>
      </c>
      <c r="H184" s="18">
        <f t="shared" ref="H184:H237" si="37">D184-F184</f>
        <v>192015.84708000001</v>
      </c>
      <c r="I184" s="37">
        <f t="shared" ref="I184:I237" si="38">F184/D184*100</f>
        <v>9.434940598963145</v>
      </c>
    </row>
    <row r="185" spans="1:9" ht="77.25" customHeight="1">
      <c r="A185" s="67" t="s">
        <v>937</v>
      </c>
      <c r="B185" s="20" t="s">
        <v>17</v>
      </c>
      <c r="C185" s="59" t="s">
        <v>960</v>
      </c>
      <c r="D185" s="72">
        <v>1526.75603</v>
      </c>
      <c r="E185" s="72">
        <v>0</v>
      </c>
      <c r="F185" s="72">
        <v>0</v>
      </c>
      <c r="G185" s="22">
        <f t="shared" si="36"/>
        <v>0</v>
      </c>
      <c r="H185" s="21">
        <f t="shared" si="37"/>
        <v>1526.75603</v>
      </c>
      <c r="I185" s="38">
        <f t="shared" si="38"/>
        <v>0</v>
      </c>
    </row>
    <row r="186" spans="1:9" ht="76.5" customHeight="1">
      <c r="A186" s="67" t="s">
        <v>938</v>
      </c>
      <c r="B186" s="20" t="s">
        <v>17</v>
      </c>
      <c r="C186" s="59" t="s">
        <v>961</v>
      </c>
      <c r="D186" s="72">
        <v>653.48532</v>
      </c>
      <c r="E186" s="72">
        <v>0</v>
      </c>
      <c r="F186" s="72">
        <v>0</v>
      </c>
      <c r="G186" s="21">
        <f t="shared" si="36"/>
        <v>0</v>
      </c>
      <c r="H186" s="21">
        <f t="shared" si="37"/>
        <v>653.48532</v>
      </c>
      <c r="I186" s="38">
        <f t="shared" si="38"/>
        <v>0</v>
      </c>
    </row>
    <row r="187" spans="1:9" ht="72.75" customHeight="1">
      <c r="A187" s="67" t="s">
        <v>939</v>
      </c>
      <c r="B187" s="20" t="s">
        <v>17</v>
      </c>
      <c r="C187" s="59" t="s">
        <v>962</v>
      </c>
      <c r="D187" s="72">
        <v>168</v>
      </c>
      <c r="E187" s="72">
        <v>0</v>
      </c>
      <c r="F187" s="72">
        <v>0</v>
      </c>
      <c r="G187" s="21">
        <f t="shared" si="36"/>
        <v>0</v>
      </c>
      <c r="H187" s="21">
        <f t="shared" si="37"/>
        <v>168</v>
      </c>
      <c r="I187" s="38">
        <f t="shared" si="38"/>
        <v>0</v>
      </c>
    </row>
    <row r="188" spans="1:9" ht="60.75" customHeight="1">
      <c r="A188" s="67" t="s">
        <v>940</v>
      </c>
      <c r="B188" s="20" t="s">
        <v>17</v>
      </c>
      <c r="C188" s="59" t="s">
        <v>963</v>
      </c>
      <c r="D188" s="72">
        <v>9614.8896000000004</v>
      </c>
      <c r="E188" s="72">
        <v>0</v>
      </c>
      <c r="F188" s="72">
        <v>0</v>
      </c>
      <c r="G188" s="21">
        <f t="shared" si="36"/>
        <v>0</v>
      </c>
      <c r="H188" s="21">
        <f t="shared" si="37"/>
        <v>9614.8896000000004</v>
      </c>
      <c r="I188" s="38">
        <f t="shared" si="38"/>
        <v>0</v>
      </c>
    </row>
    <row r="189" spans="1:9" ht="53.25" customHeight="1">
      <c r="A189" s="67" t="s">
        <v>941</v>
      </c>
      <c r="B189" s="20" t="s">
        <v>17</v>
      </c>
      <c r="C189" s="59" t="s">
        <v>964</v>
      </c>
      <c r="D189" s="72">
        <v>150</v>
      </c>
      <c r="E189" s="72">
        <v>150</v>
      </c>
      <c r="F189" s="72">
        <v>150</v>
      </c>
      <c r="G189" s="21">
        <f t="shared" si="36"/>
        <v>0</v>
      </c>
      <c r="H189" s="21">
        <f t="shared" si="37"/>
        <v>0</v>
      </c>
      <c r="I189" s="38">
        <f t="shared" si="38"/>
        <v>100</v>
      </c>
    </row>
    <row r="190" spans="1:9" ht="65.25" customHeight="1">
      <c r="A190" s="67" t="s">
        <v>942</v>
      </c>
      <c r="B190" s="20" t="s">
        <v>17</v>
      </c>
      <c r="C190" s="59" t="s">
        <v>965</v>
      </c>
      <c r="D190" s="72">
        <v>330</v>
      </c>
      <c r="E190" s="72">
        <v>330</v>
      </c>
      <c r="F190" s="72">
        <v>330</v>
      </c>
      <c r="G190" s="21">
        <f t="shared" si="36"/>
        <v>0</v>
      </c>
      <c r="H190" s="21">
        <f t="shared" si="37"/>
        <v>0</v>
      </c>
      <c r="I190" s="38">
        <f t="shared" si="38"/>
        <v>100</v>
      </c>
    </row>
    <row r="191" spans="1:9" ht="46.5" customHeight="1">
      <c r="A191" s="67" t="s">
        <v>628</v>
      </c>
      <c r="B191" s="20" t="s">
        <v>17</v>
      </c>
      <c r="C191" s="59" t="s">
        <v>631</v>
      </c>
      <c r="D191" s="72">
        <v>619.34658999999999</v>
      </c>
      <c r="E191" s="72">
        <v>0</v>
      </c>
      <c r="F191" s="72">
        <v>0</v>
      </c>
      <c r="G191" s="21">
        <f t="shared" si="36"/>
        <v>0</v>
      </c>
      <c r="H191" s="21">
        <f t="shared" si="37"/>
        <v>619.34658999999999</v>
      </c>
      <c r="I191" s="38">
        <f t="shared" si="38"/>
        <v>0</v>
      </c>
    </row>
    <row r="192" spans="1:9" ht="51.75" customHeight="1">
      <c r="A192" s="67" t="s">
        <v>943</v>
      </c>
      <c r="B192" s="20" t="s">
        <v>17</v>
      </c>
      <c r="C192" s="59" t="s">
        <v>514</v>
      </c>
      <c r="D192" s="72">
        <v>1454</v>
      </c>
      <c r="E192" s="72">
        <v>0</v>
      </c>
      <c r="F192" s="72">
        <v>0</v>
      </c>
      <c r="G192" s="21">
        <f t="shared" si="36"/>
        <v>0</v>
      </c>
      <c r="H192" s="21">
        <f t="shared" si="37"/>
        <v>1454</v>
      </c>
      <c r="I192" s="38">
        <f t="shared" si="38"/>
        <v>0</v>
      </c>
    </row>
    <row r="193" spans="1:9" ht="51.75" customHeight="1">
      <c r="A193" s="67" t="s">
        <v>340</v>
      </c>
      <c r="B193" s="20" t="s">
        <v>17</v>
      </c>
      <c r="C193" s="59" t="s">
        <v>355</v>
      </c>
      <c r="D193" s="72">
        <v>400</v>
      </c>
      <c r="E193" s="72">
        <v>150</v>
      </c>
      <c r="F193" s="72">
        <v>150</v>
      </c>
      <c r="G193" s="21">
        <f t="shared" si="36"/>
        <v>0</v>
      </c>
      <c r="H193" s="21">
        <f t="shared" si="37"/>
        <v>250</v>
      </c>
      <c r="I193" s="38">
        <f t="shared" si="38"/>
        <v>37.5</v>
      </c>
    </row>
    <row r="194" spans="1:9" ht="45.75" customHeight="1">
      <c r="A194" s="67" t="s">
        <v>341</v>
      </c>
      <c r="B194" s="20" t="s">
        <v>17</v>
      </c>
      <c r="C194" s="59" t="s">
        <v>356</v>
      </c>
      <c r="D194" s="72">
        <v>800</v>
      </c>
      <c r="E194" s="72">
        <v>147.01727</v>
      </c>
      <c r="F194" s="72">
        <v>147.01727</v>
      </c>
      <c r="G194" s="21">
        <f t="shared" ref="G194:G217" si="39">E194-F194</f>
        <v>0</v>
      </c>
      <c r="H194" s="21">
        <f t="shared" ref="H194:H217" si="40">D194-F194</f>
        <v>652.98272999999995</v>
      </c>
      <c r="I194" s="38">
        <f t="shared" ref="I194:I217" si="41">F194/D194*100</f>
        <v>18.37715875</v>
      </c>
    </row>
    <row r="195" spans="1:9" ht="51.75" customHeight="1">
      <c r="A195" s="67" t="s">
        <v>944</v>
      </c>
      <c r="B195" s="20" t="s">
        <v>17</v>
      </c>
      <c r="C195" s="59" t="s">
        <v>966</v>
      </c>
      <c r="D195" s="72">
        <v>1422.66003</v>
      </c>
      <c r="E195" s="72">
        <v>0</v>
      </c>
      <c r="F195" s="72">
        <v>0</v>
      </c>
      <c r="G195" s="21">
        <f t="shared" si="39"/>
        <v>0</v>
      </c>
      <c r="H195" s="21">
        <f t="shared" si="40"/>
        <v>1422.66003</v>
      </c>
      <c r="I195" s="38">
        <f t="shared" si="41"/>
        <v>0</v>
      </c>
    </row>
    <row r="196" spans="1:9" ht="53.25" customHeight="1">
      <c r="A196" s="67" t="s">
        <v>945</v>
      </c>
      <c r="B196" s="20" t="s">
        <v>17</v>
      </c>
      <c r="C196" s="59" t="s">
        <v>967</v>
      </c>
      <c r="D196" s="72">
        <v>502.51148000000001</v>
      </c>
      <c r="E196" s="72">
        <v>0</v>
      </c>
      <c r="F196" s="72">
        <v>0</v>
      </c>
      <c r="G196" s="21">
        <f t="shared" si="39"/>
        <v>0</v>
      </c>
      <c r="H196" s="21">
        <f t="shared" si="40"/>
        <v>502.51148000000001</v>
      </c>
      <c r="I196" s="38">
        <f t="shared" si="41"/>
        <v>0</v>
      </c>
    </row>
    <row r="197" spans="1:9" ht="56.25" customHeight="1">
      <c r="A197" s="67" t="s">
        <v>946</v>
      </c>
      <c r="B197" s="20" t="s">
        <v>17</v>
      </c>
      <c r="C197" s="59" t="s">
        <v>968</v>
      </c>
      <c r="D197" s="72">
        <v>31141.424279999999</v>
      </c>
      <c r="E197" s="72">
        <v>0</v>
      </c>
      <c r="F197" s="72">
        <v>0</v>
      </c>
      <c r="G197" s="21">
        <f t="shared" si="39"/>
        <v>0</v>
      </c>
      <c r="H197" s="21">
        <f t="shared" si="40"/>
        <v>31141.424279999999</v>
      </c>
      <c r="I197" s="38">
        <f t="shared" si="41"/>
        <v>0</v>
      </c>
    </row>
    <row r="198" spans="1:9" ht="36" customHeight="1">
      <c r="A198" s="67" t="s">
        <v>947</v>
      </c>
      <c r="B198" s="20" t="s">
        <v>17</v>
      </c>
      <c r="C198" s="59" t="s">
        <v>632</v>
      </c>
      <c r="D198" s="72">
        <v>1591.61</v>
      </c>
      <c r="E198" s="72">
        <v>0</v>
      </c>
      <c r="F198" s="72">
        <v>0</v>
      </c>
      <c r="G198" s="21">
        <f t="shared" si="39"/>
        <v>0</v>
      </c>
      <c r="H198" s="21">
        <f t="shared" si="40"/>
        <v>1591.61</v>
      </c>
      <c r="I198" s="38">
        <f t="shared" si="41"/>
        <v>0</v>
      </c>
    </row>
    <row r="199" spans="1:9" ht="48.75" customHeight="1">
      <c r="A199" s="67" t="s">
        <v>948</v>
      </c>
      <c r="B199" s="20" t="s">
        <v>17</v>
      </c>
      <c r="C199" s="59" t="s">
        <v>633</v>
      </c>
      <c r="D199" s="72">
        <v>572.42406000000005</v>
      </c>
      <c r="E199" s="72">
        <v>0</v>
      </c>
      <c r="F199" s="72">
        <v>0</v>
      </c>
      <c r="G199" s="21">
        <f t="shared" si="39"/>
        <v>0</v>
      </c>
      <c r="H199" s="21">
        <f t="shared" si="40"/>
        <v>572.42406000000005</v>
      </c>
      <c r="I199" s="38">
        <f t="shared" si="41"/>
        <v>0</v>
      </c>
    </row>
    <row r="200" spans="1:9" ht="48.75" customHeight="1">
      <c r="A200" s="67" t="s">
        <v>949</v>
      </c>
      <c r="B200" s="20" t="s">
        <v>17</v>
      </c>
      <c r="C200" s="59" t="s">
        <v>969</v>
      </c>
      <c r="D200" s="72">
        <v>370.74180000000001</v>
      </c>
      <c r="E200" s="72">
        <v>111.06</v>
      </c>
      <c r="F200" s="72">
        <v>111.06</v>
      </c>
      <c r="G200" s="21">
        <f t="shared" si="39"/>
        <v>0</v>
      </c>
      <c r="H200" s="21">
        <f t="shared" si="40"/>
        <v>259.68180000000001</v>
      </c>
      <c r="I200" s="38">
        <f t="shared" si="41"/>
        <v>29.956158167220419</v>
      </c>
    </row>
    <row r="201" spans="1:9" ht="48.75" customHeight="1">
      <c r="A201" s="67" t="s">
        <v>950</v>
      </c>
      <c r="B201" s="20" t="s">
        <v>17</v>
      </c>
      <c r="C201" s="59" t="s">
        <v>634</v>
      </c>
      <c r="D201" s="72">
        <v>5663.51</v>
      </c>
      <c r="E201" s="72">
        <v>0</v>
      </c>
      <c r="F201" s="72">
        <v>0</v>
      </c>
      <c r="G201" s="21">
        <f t="shared" si="39"/>
        <v>0</v>
      </c>
      <c r="H201" s="21">
        <f t="shared" si="40"/>
        <v>5663.51</v>
      </c>
      <c r="I201" s="38">
        <f t="shared" si="41"/>
        <v>0</v>
      </c>
    </row>
    <row r="202" spans="1:9" ht="48.75" customHeight="1">
      <c r="A202" s="67" t="s">
        <v>951</v>
      </c>
      <c r="B202" s="20" t="s">
        <v>17</v>
      </c>
      <c r="C202" s="59" t="s">
        <v>635</v>
      </c>
      <c r="D202" s="72">
        <v>875.85019999999997</v>
      </c>
      <c r="E202" s="72">
        <v>0</v>
      </c>
      <c r="F202" s="72">
        <v>0</v>
      </c>
      <c r="G202" s="21">
        <f t="shared" si="39"/>
        <v>0</v>
      </c>
      <c r="H202" s="21">
        <f t="shared" si="40"/>
        <v>875.85019999999997</v>
      </c>
      <c r="I202" s="38">
        <f t="shared" si="41"/>
        <v>0</v>
      </c>
    </row>
    <row r="203" spans="1:9" ht="48" customHeight="1">
      <c r="A203" s="67" t="s">
        <v>952</v>
      </c>
      <c r="B203" s="20" t="s">
        <v>17</v>
      </c>
      <c r="C203" s="59" t="s">
        <v>515</v>
      </c>
      <c r="D203" s="72">
        <v>12870</v>
      </c>
      <c r="E203" s="72">
        <v>0</v>
      </c>
      <c r="F203" s="72">
        <v>0</v>
      </c>
      <c r="G203" s="21">
        <f t="shared" si="39"/>
        <v>0</v>
      </c>
      <c r="H203" s="21">
        <f t="shared" si="40"/>
        <v>12870</v>
      </c>
      <c r="I203" s="38">
        <f t="shared" si="41"/>
        <v>0</v>
      </c>
    </row>
    <row r="204" spans="1:9" ht="45" customHeight="1">
      <c r="A204" s="67" t="s">
        <v>953</v>
      </c>
      <c r="B204" s="20" t="s">
        <v>17</v>
      </c>
      <c r="C204" s="59" t="s">
        <v>970</v>
      </c>
      <c r="D204" s="72">
        <v>610.66018999999994</v>
      </c>
      <c r="E204" s="72">
        <v>0</v>
      </c>
      <c r="F204" s="72">
        <v>0</v>
      </c>
      <c r="G204" s="21">
        <f t="shared" si="39"/>
        <v>0</v>
      </c>
      <c r="H204" s="21">
        <f t="shared" si="40"/>
        <v>610.66018999999994</v>
      </c>
      <c r="I204" s="38">
        <f t="shared" si="41"/>
        <v>0</v>
      </c>
    </row>
    <row r="205" spans="1:9" ht="45" customHeight="1">
      <c r="A205" s="67" t="s">
        <v>629</v>
      </c>
      <c r="B205" s="20" t="s">
        <v>17</v>
      </c>
      <c r="C205" s="59" t="s">
        <v>636</v>
      </c>
      <c r="D205" s="72">
        <v>683.53447000000006</v>
      </c>
      <c r="E205" s="72">
        <v>654.36779999999999</v>
      </c>
      <c r="F205" s="72">
        <v>654.36779999999999</v>
      </c>
      <c r="G205" s="21">
        <f t="shared" si="39"/>
        <v>0</v>
      </c>
      <c r="H205" s="21">
        <f t="shared" si="40"/>
        <v>29.166670000000067</v>
      </c>
      <c r="I205" s="38">
        <f t="shared" si="41"/>
        <v>95.732962816052265</v>
      </c>
    </row>
    <row r="206" spans="1:9" ht="45" customHeight="1">
      <c r="A206" s="67" t="s">
        <v>630</v>
      </c>
      <c r="B206" s="20" t="s">
        <v>17</v>
      </c>
      <c r="C206" s="59" t="s">
        <v>637</v>
      </c>
      <c r="D206" s="72">
        <v>1952.4960000000001</v>
      </c>
      <c r="E206" s="72">
        <v>1952.4960000000001</v>
      </c>
      <c r="F206" s="72">
        <v>1952.4960000000001</v>
      </c>
      <c r="G206" s="21">
        <f t="shared" si="39"/>
        <v>0</v>
      </c>
      <c r="H206" s="21">
        <f t="shared" si="40"/>
        <v>0</v>
      </c>
      <c r="I206" s="38">
        <f t="shared" si="41"/>
        <v>100</v>
      </c>
    </row>
    <row r="207" spans="1:9" ht="45" customHeight="1">
      <c r="A207" s="67" t="s">
        <v>954</v>
      </c>
      <c r="B207" s="20" t="s">
        <v>17</v>
      </c>
      <c r="C207" s="59" t="s">
        <v>971</v>
      </c>
      <c r="D207" s="72">
        <v>599.98497999999995</v>
      </c>
      <c r="E207" s="72">
        <v>0</v>
      </c>
      <c r="F207" s="72">
        <v>0</v>
      </c>
      <c r="G207" s="21">
        <f t="shared" si="39"/>
        <v>0</v>
      </c>
      <c r="H207" s="21">
        <f t="shared" si="40"/>
        <v>599.98497999999995</v>
      </c>
      <c r="I207" s="38">
        <f t="shared" si="41"/>
        <v>0</v>
      </c>
    </row>
    <row r="208" spans="1:9" ht="31.5" customHeight="1">
      <c r="A208" s="67" t="s">
        <v>955</v>
      </c>
      <c r="B208" s="20" t="s">
        <v>17</v>
      </c>
      <c r="C208" s="59" t="s">
        <v>972</v>
      </c>
      <c r="D208" s="72">
        <v>16413.333340000001</v>
      </c>
      <c r="E208" s="72">
        <v>0</v>
      </c>
      <c r="F208" s="72">
        <v>0</v>
      </c>
      <c r="G208" s="21">
        <f t="shared" si="39"/>
        <v>0</v>
      </c>
      <c r="H208" s="21">
        <f t="shared" si="40"/>
        <v>16413.333340000001</v>
      </c>
      <c r="I208" s="38">
        <f t="shared" si="41"/>
        <v>0</v>
      </c>
    </row>
    <row r="209" spans="1:10" ht="31.5" customHeight="1">
      <c r="A209" s="67" t="s">
        <v>956</v>
      </c>
      <c r="B209" s="20" t="s">
        <v>17</v>
      </c>
      <c r="C209" s="59" t="s">
        <v>973</v>
      </c>
      <c r="D209" s="72">
        <v>16509</v>
      </c>
      <c r="E209" s="72">
        <v>16509</v>
      </c>
      <c r="F209" s="72">
        <v>16509</v>
      </c>
      <c r="G209" s="21">
        <f t="shared" si="39"/>
        <v>0</v>
      </c>
      <c r="H209" s="21">
        <f t="shared" si="40"/>
        <v>0</v>
      </c>
      <c r="I209" s="38">
        <f t="shared" si="41"/>
        <v>100</v>
      </c>
    </row>
    <row r="210" spans="1:10" ht="31.5" customHeight="1">
      <c r="A210" s="67" t="s">
        <v>513</v>
      </c>
      <c r="B210" s="20" t="s">
        <v>17</v>
      </c>
      <c r="C210" s="59" t="s">
        <v>516</v>
      </c>
      <c r="D210" s="72">
        <v>67141.783360000001</v>
      </c>
      <c r="E210" s="72">
        <v>0</v>
      </c>
      <c r="F210" s="72">
        <v>0</v>
      </c>
      <c r="G210" s="21">
        <f t="shared" si="39"/>
        <v>0</v>
      </c>
      <c r="H210" s="21">
        <f t="shared" si="40"/>
        <v>67141.783360000001</v>
      </c>
      <c r="I210" s="38">
        <f t="shared" si="41"/>
        <v>0</v>
      </c>
    </row>
    <row r="211" spans="1:10" ht="31.5" customHeight="1">
      <c r="A211" s="67" t="s">
        <v>957</v>
      </c>
      <c r="B211" s="20" t="s">
        <v>17</v>
      </c>
      <c r="C211" s="59" t="s">
        <v>974</v>
      </c>
      <c r="D211" s="72">
        <v>16026.666670000001</v>
      </c>
      <c r="E211" s="72">
        <v>0</v>
      </c>
      <c r="F211" s="72">
        <v>0</v>
      </c>
      <c r="G211" s="21">
        <f t="shared" si="39"/>
        <v>0</v>
      </c>
      <c r="H211" s="21">
        <f t="shared" si="40"/>
        <v>16026.666670000001</v>
      </c>
      <c r="I211" s="38">
        <f t="shared" si="41"/>
        <v>0</v>
      </c>
    </row>
    <row r="212" spans="1:10" ht="41.25" customHeight="1">
      <c r="A212" s="67" t="s">
        <v>958</v>
      </c>
      <c r="B212" s="20" t="s">
        <v>17</v>
      </c>
      <c r="C212" s="59" t="s">
        <v>975</v>
      </c>
      <c r="D212" s="72">
        <v>13242.97588</v>
      </c>
      <c r="E212" s="72">
        <v>0</v>
      </c>
      <c r="F212" s="72">
        <v>0</v>
      </c>
      <c r="G212" s="21">
        <f t="shared" si="39"/>
        <v>0</v>
      </c>
      <c r="H212" s="21">
        <f t="shared" si="40"/>
        <v>13242.97588</v>
      </c>
      <c r="I212" s="38">
        <f t="shared" si="41"/>
        <v>0</v>
      </c>
    </row>
    <row r="213" spans="1:10" ht="41.25" customHeight="1">
      <c r="A213" s="67" t="s">
        <v>959</v>
      </c>
      <c r="B213" s="20" t="s">
        <v>17</v>
      </c>
      <c r="C213" s="59" t="s">
        <v>976</v>
      </c>
      <c r="D213" s="72">
        <v>6550</v>
      </c>
      <c r="E213" s="72">
        <v>0</v>
      </c>
      <c r="F213" s="72">
        <v>0</v>
      </c>
      <c r="G213" s="21">
        <f t="shared" si="39"/>
        <v>0</v>
      </c>
      <c r="H213" s="21">
        <f t="shared" si="40"/>
        <v>6550</v>
      </c>
      <c r="I213" s="38">
        <f t="shared" si="41"/>
        <v>0</v>
      </c>
    </row>
    <row r="214" spans="1:10" ht="64.5" customHeight="1">
      <c r="A214" s="67" t="s">
        <v>393</v>
      </c>
      <c r="B214" s="20" t="s">
        <v>17</v>
      </c>
      <c r="C214" s="59" t="s">
        <v>394</v>
      </c>
      <c r="D214" s="72">
        <v>1562.1438700000001</v>
      </c>
      <c r="E214" s="72">
        <v>0</v>
      </c>
      <c r="F214" s="72">
        <v>0</v>
      </c>
      <c r="G214" s="21">
        <f t="shared" si="39"/>
        <v>0</v>
      </c>
      <c r="H214" s="21">
        <f t="shared" si="40"/>
        <v>1562.1438700000001</v>
      </c>
      <c r="I214" s="38">
        <f t="shared" si="41"/>
        <v>0</v>
      </c>
    </row>
    <row r="215" spans="1:10" ht="52.5" customHeight="1">
      <c r="A215" s="134" t="s">
        <v>395</v>
      </c>
      <c r="B215" s="52"/>
      <c r="C215" s="74" t="s">
        <v>396</v>
      </c>
      <c r="D215" s="130">
        <f>SUM(D216:D217)</f>
        <v>35611.942709999996</v>
      </c>
      <c r="E215" s="130">
        <f>SUM(E216:E217)</f>
        <v>3617.2841100000001</v>
      </c>
      <c r="F215" s="130">
        <f>SUM(F216:F217)</f>
        <v>3617.2841100000001</v>
      </c>
      <c r="G215" s="18">
        <f t="shared" si="39"/>
        <v>0</v>
      </c>
      <c r="H215" s="18">
        <f t="shared" si="40"/>
        <v>31994.658599999995</v>
      </c>
      <c r="I215" s="37">
        <f t="shared" si="41"/>
        <v>10.157502890130871</v>
      </c>
    </row>
    <row r="216" spans="1:10" ht="39.75" customHeight="1">
      <c r="A216" s="67" t="s">
        <v>517</v>
      </c>
      <c r="B216" s="73">
        <v>441</v>
      </c>
      <c r="C216" s="59" t="s">
        <v>518</v>
      </c>
      <c r="D216" s="72">
        <v>34842.293149999998</v>
      </c>
      <c r="E216" s="72">
        <v>3617.2841100000001</v>
      </c>
      <c r="F216" s="72">
        <v>3617.2841100000001</v>
      </c>
      <c r="G216" s="22">
        <f t="shared" si="39"/>
        <v>0</v>
      </c>
      <c r="H216" s="22">
        <f t="shared" si="40"/>
        <v>31225.009039999997</v>
      </c>
      <c r="I216" s="114">
        <f t="shared" si="41"/>
        <v>10.381877261715193</v>
      </c>
    </row>
    <row r="217" spans="1:10" ht="77.25" customHeight="1">
      <c r="A217" s="67" t="s">
        <v>393</v>
      </c>
      <c r="B217" s="20" t="s">
        <v>17</v>
      </c>
      <c r="C217" s="59" t="s">
        <v>977</v>
      </c>
      <c r="D217" s="72">
        <v>769.64955999999995</v>
      </c>
      <c r="E217" s="72">
        <v>0</v>
      </c>
      <c r="F217" s="72">
        <v>0</v>
      </c>
      <c r="G217" s="22">
        <f t="shared" si="39"/>
        <v>0</v>
      </c>
      <c r="H217" s="22">
        <f t="shared" si="40"/>
        <v>769.64955999999995</v>
      </c>
      <c r="I217" s="114">
        <f t="shared" si="41"/>
        <v>0</v>
      </c>
    </row>
    <row r="218" spans="1:10" s="88" customFormat="1" ht="71.25" customHeight="1">
      <c r="A218" s="32" t="s">
        <v>18</v>
      </c>
      <c r="B218" s="16"/>
      <c r="C218" s="74" t="s">
        <v>382</v>
      </c>
      <c r="D218" s="18">
        <f>SUM(D219:D235)</f>
        <v>755111.3387000002</v>
      </c>
      <c r="E218" s="18">
        <f>SUM(E219:E235)</f>
        <v>542887.33770000003</v>
      </c>
      <c r="F218" s="18">
        <f>SUM(F219:F235)</f>
        <v>542887.33770000003</v>
      </c>
      <c r="G218" s="18">
        <f t="shared" si="36"/>
        <v>0</v>
      </c>
      <c r="H218" s="18">
        <f>D218-F218</f>
        <v>212224.00100000016</v>
      </c>
      <c r="I218" s="37">
        <f t="shared" si="38"/>
        <v>71.89500539544737</v>
      </c>
    </row>
    <row r="219" spans="1:10" ht="141.75" customHeight="1">
      <c r="A219" s="70" t="s">
        <v>435</v>
      </c>
      <c r="B219" s="20" t="s">
        <v>17</v>
      </c>
      <c r="C219" s="59" t="s">
        <v>129</v>
      </c>
      <c r="D219" s="72">
        <v>105043.3</v>
      </c>
      <c r="E219" s="72">
        <v>100000</v>
      </c>
      <c r="F219" s="72">
        <v>100000</v>
      </c>
      <c r="G219" s="21">
        <f t="shared" si="36"/>
        <v>0</v>
      </c>
      <c r="H219" s="21">
        <f t="shared" si="37"/>
        <v>5043.3000000000029</v>
      </c>
      <c r="I219" s="38">
        <f t="shared" si="38"/>
        <v>95.198837051006578</v>
      </c>
    </row>
    <row r="220" spans="1:10" ht="89.25" customHeight="1">
      <c r="A220" s="67" t="s">
        <v>978</v>
      </c>
      <c r="B220" s="20" t="s">
        <v>17</v>
      </c>
      <c r="C220" s="59" t="s">
        <v>985</v>
      </c>
      <c r="D220" s="72">
        <v>11761.75498</v>
      </c>
      <c r="E220" s="72">
        <v>11761.75498</v>
      </c>
      <c r="F220" s="72">
        <v>11761.75498</v>
      </c>
      <c r="G220" s="21">
        <f t="shared" si="36"/>
        <v>0</v>
      </c>
      <c r="H220" s="21">
        <f t="shared" si="37"/>
        <v>0</v>
      </c>
      <c r="I220" s="38">
        <f t="shared" si="38"/>
        <v>100</v>
      </c>
    </row>
    <row r="221" spans="1:10" ht="64.5" customHeight="1">
      <c r="A221" s="67" t="s">
        <v>638</v>
      </c>
      <c r="B221" s="20" t="s">
        <v>17</v>
      </c>
      <c r="C221" s="59" t="s">
        <v>644</v>
      </c>
      <c r="D221" s="72">
        <v>13101.70292</v>
      </c>
      <c r="E221" s="72">
        <v>5901.3422099999998</v>
      </c>
      <c r="F221" s="72">
        <v>5901.3422099999998</v>
      </c>
      <c r="G221" s="21">
        <f t="shared" si="36"/>
        <v>0</v>
      </c>
      <c r="H221" s="21">
        <f t="shared" si="37"/>
        <v>7200.3607099999999</v>
      </c>
      <c r="I221" s="38">
        <f t="shared" si="38"/>
        <v>45.042558559250253</v>
      </c>
      <c r="J221" s="84" t="s">
        <v>41</v>
      </c>
    </row>
    <row r="222" spans="1:10" ht="150" customHeight="1">
      <c r="A222" s="70" t="s">
        <v>979</v>
      </c>
      <c r="B222" s="20" t="s">
        <v>17</v>
      </c>
      <c r="C222" s="59" t="s">
        <v>986</v>
      </c>
      <c r="D222" s="72">
        <v>10354.727220000001</v>
      </c>
      <c r="E222" s="72">
        <v>0</v>
      </c>
      <c r="F222" s="72">
        <v>0</v>
      </c>
      <c r="G222" s="21">
        <f t="shared" si="36"/>
        <v>0</v>
      </c>
      <c r="H222" s="21">
        <f t="shared" si="37"/>
        <v>10354.727220000001</v>
      </c>
      <c r="I222" s="38">
        <f t="shared" si="38"/>
        <v>0</v>
      </c>
    </row>
    <row r="223" spans="1:10" ht="104.25" customHeight="1">
      <c r="A223" s="70" t="s">
        <v>980</v>
      </c>
      <c r="B223" s="20" t="s">
        <v>17</v>
      </c>
      <c r="C223" s="59" t="s">
        <v>987</v>
      </c>
      <c r="D223" s="72">
        <v>38111.675999999999</v>
      </c>
      <c r="E223" s="72">
        <v>11788.480799999999</v>
      </c>
      <c r="F223" s="72">
        <v>11788.480799999999</v>
      </c>
      <c r="G223" s="21">
        <f t="shared" si="36"/>
        <v>0</v>
      </c>
      <c r="H223" s="21">
        <f t="shared" si="37"/>
        <v>26323.195200000002</v>
      </c>
      <c r="I223" s="38">
        <f t="shared" si="38"/>
        <v>30.93141534893401</v>
      </c>
    </row>
    <row r="224" spans="1:10" ht="85.5" customHeight="1">
      <c r="A224" s="67" t="s">
        <v>981</v>
      </c>
      <c r="B224" s="20" t="s">
        <v>17</v>
      </c>
      <c r="C224" s="59" t="s">
        <v>988</v>
      </c>
      <c r="D224" s="72">
        <v>1423.9813200000001</v>
      </c>
      <c r="E224" s="72">
        <v>1423.9813200000001</v>
      </c>
      <c r="F224" s="72">
        <v>1423.9813200000001</v>
      </c>
      <c r="G224" s="21">
        <f t="shared" si="36"/>
        <v>0</v>
      </c>
      <c r="H224" s="21">
        <f t="shared" si="37"/>
        <v>0</v>
      </c>
      <c r="I224" s="38">
        <f t="shared" si="38"/>
        <v>100</v>
      </c>
    </row>
    <row r="225" spans="1:9" ht="96.75" customHeight="1">
      <c r="A225" s="70" t="s">
        <v>982</v>
      </c>
      <c r="B225" s="20" t="s">
        <v>17</v>
      </c>
      <c r="C225" s="59" t="s">
        <v>989</v>
      </c>
      <c r="D225" s="72">
        <v>15000</v>
      </c>
      <c r="E225" s="72">
        <v>15000</v>
      </c>
      <c r="F225" s="72">
        <v>15000</v>
      </c>
      <c r="G225" s="21">
        <f t="shared" si="36"/>
        <v>0</v>
      </c>
      <c r="H225" s="21">
        <f t="shared" si="37"/>
        <v>0</v>
      </c>
      <c r="I225" s="38">
        <f t="shared" si="38"/>
        <v>100</v>
      </c>
    </row>
    <row r="226" spans="1:9" ht="81" customHeight="1">
      <c r="A226" s="67" t="s">
        <v>436</v>
      </c>
      <c r="B226" s="20" t="s">
        <v>17</v>
      </c>
      <c r="C226" s="59" t="s">
        <v>133</v>
      </c>
      <c r="D226" s="72">
        <v>520671.95529000001</v>
      </c>
      <c r="E226" s="72">
        <v>374863.84821999999</v>
      </c>
      <c r="F226" s="72">
        <v>374863.84821999999</v>
      </c>
      <c r="G226" s="21">
        <f t="shared" si="36"/>
        <v>0</v>
      </c>
      <c r="H226" s="21">
        <f t="shared" si="37"/>
        <v>145808.10707000003</v>
      </c>
      <c r="I226" s="38">
        <f t="shared" si="38"/>
        <v>71.996166571178406</v>
      </c>
    </row>
    <row r="227" spans="1:9" ht="180" customHeight="1">
      <c r="A227" s="70" t="s">
        <v>983</v>
      </c>
      <c r="B227" s="20" t="s">
        <v>17</v>
      </c>
      <c r="C227" s="59" t="s">
        <v>990</v>
      </c>
      <c r="D227" s="72">
        <v>4104.6731499999996</v>
      </c>
      <c r="E227" s="72">
        <v>4104.6731499999996</v>
      </c>
      <c r="F227" s="72">
        <v>4104.6731499999996</v>
      </c>
      <c r="G227" s="21">
        <f t="shared" si="36"/>
        <v>0</v>
      </c>
      <c r="H227" s="21">
        <f t="shared" si="37"/>
        <v>0</v>
      </c>
      <c r="I227" s="38">
        <f t="shared" si="38"/>
        <v>100</v>
      </c>
    </row>
    <row r="228" spans="1:9" ht="138" customHeight="1">
      <c r="A228" s="70" t="s">
        <v>984</v>
      </c>
      <c r="B228" s="20" t="s">
        <v>17</v>
      </c>
      <c r="C228" s="59" t="s">
        <v>134</v>
      </c>
      <c r="D228" s="72">
        <v>11102.52642</v>
      </c>
      <c r="E228" s="72">
        <v>11102.52642</v>
      </c>
      <c r="F228" s="72">
        <v>11102.52642</v>
      </c>
      <c r="G228" s="21">
        <f t="shared" si="36"/>
        <v>0</v>
      </c>
      <c r="H228" s="21">
        <f t="shared" si="37"/>
        <v>0</v>
      </c>
      <c r="I228" s="38">
        <f t="shared" si="38"/>
        <v>100</v>
      </c>
    </row>
    <row r="229" spans="1:9" ht="88.5" customHeight="1">
      <c r="A229" s="67" t="s">
        <v>639</v>
      </c>
      <c r="B229" s="20" t="s">
        <v>17</v>
      </c>
      <c r="C229" s="59" t="s">
        <v>135</v>
      </c>
      <c r="D229" s="72">
        <v>1834.8635999999999</v>
      </c>
      <c r="E229" s="72">
        <v>549.81780000000003</v>
      </c>
      <c r="F229" s="72">
        <v>549.81780000000003</v>
      </c>
      <c r="G229" s="21">
        <f t="shared" si="36"/>
        <v>0</v>
      </c>
      <c r="H229" s="21">
        <f t="shared" si="37"/>
        <v>1285.0457999999999</v>
      </c>
      <c r="I229" s="38">
        <f t="shared" si="38"/>
        <v>29.965050263136728</v>
      </c>
    </row>
    <row r="230" spans="1:9" ht="81.75" customHeight="1">
      <c r="A230" s="67" t="s">
        <v>640</v>
      </c>
      <c r="B230" s="20" t="s">
        <v>17</v>
      </c>
      <c r="C230" s="59" t="s">
        <v>136</v>
      </c>
      <c r="D230" s="72">
        <v>948.95309999999995</v>
      </c>
      <c r="E230" s="72">
        <v>358.37880000000001</v>
      </c>
      <c r="F230" s="72">
        <v>358.37880000000001</v>
      </c>
      <c r="G230" s="21">
        <f t="shared" si="36"/>
        <v>0</v>
      </c>
      <c r="H230" s="21">
        <f t="shared" si="37"/>
        <v>590.57429999999999</v>
      </c>
      <c r="I230" s="38">
        <f t="shared" si="38"/>
        <v>37.765702014145909</v>
      </c>
    </row>
    <row r="231" spans="1:9" ht="81.75" customHeight="1">
      <c r="A231" s="67" t="s">
        <v>641</v>
      </c>
      <c r="B231" s="20" t="s">
        <v>17</v>
      </c>
      <c r="C231" s="59" t="s">
        <v>137</v>
      </c>
      <c r="D231" s="72">
        <v>1369.72074</v>
      </c>
      <c r="E231" s="72">
        <v>381.66282999999999</v>
      </c>
      <c r="F231" s="72">
        <v>381.66282999999999</v>
      </c>
      <c r="G231" s="21">
        <f t="shared" si="36"/>
        <v>0</v>
      </c>
      <c r="H231" s="21">
        <f t="shared" si="37"/>
        <v>988.05790999999999</v>
      </c>
      <c r="I231" s="38">
        <f t="shared" si="38"/>
        <v>27.864280568606997</v>
      </c>
    </row>
    <row r="232" spans="1:9" ht="81.75" customHeight="1">
      <c r="A232" s="67" t="s">
        <v>437</v>
      </c>
      <c r="B232" s="20" t="s">
        <v>17</v>
      </c>
      <c r="C232" s="59" t="s">
        <v>138</v>
      </c>
      <c r="D232" s="72">
        <v>7735.8959999999997</v>
      </c>
      <c r="E232" s="72">
        <v>1906.5099700000001</v>
      </c>
      <c r="F232" s="72">
        <v>1906.5099700000001</v>
      </c>
      <c r="G232" s="21">
        <f t="shared" si="36"/>
        <v>0</v>
      </c>
      <c r="H232" s="21">
        <f t="shared" si="37"/>
        <v>5829.3860299999997</v>
      </c>
      <c r="I232" s="38">
        <f t="shared" si="38"/>
        <v>24.644979327540081</v>
      </c>
    </row>
    <row r="233" spans="1:9" ht="81.75" customHeight="1">
      <c r="A233" s="67" t="s">
        <v>642</v>
      </c>
      <c r="B233" s="20" t="s">
        <v>17</v>
      </c>
      <c r="C233" s="59" t="s">
        <v>139</v>
      </c>
      <c r="D233" s="72">
        <v>4617.2613600000004</v>
      </c>
      <c r="E233" s="72">
        <v>1155.2788700000001</v>
      </c>
      <c r="F233" s="72">
        <v>1155.2788700000001</v>
      </c>
      <c r="G233" s="21">
        <f t="shared" si="36"/>
        <v>0</v>
      </c>
      <c r="H233" s="21">
        <f t="shared" si="37"/>
        <v>3461.9824900000003</v>
      </c>
      <c r="I233" s="38">
        <f t="shared" si="38"/>
        <v>25.020867997821117</v>
      </c>
    </row>
    <row r="234" spans="1:9" ht="81.75" customHeight="1">
      <c r="A234" s="67" t="s">
        <v>643</v>
      </c>
      <c r="B234" s="20" t="s">
        <v>17</v>
      </c>
      <c r="C234" s="59" t="s">
        <v>140</v>
      </c>
      <c r="D234" s="72">
        <v>856.80920000000003</v>
      </c>
      <c r="E234" s="72">
        <v>295.60381000000001</v>
      </c>
      <c r="F234" s="72">
        <v>295.60381000000001</v>
      </c>
      <c r="G234" s="21">
        <f t="shared" si="36"/>
        <v>0</v>
      </c>
      <c r="H234" s="21">
        <f t="shared" si="37"/>
        <v>561.20539000000008</v>
      </c>
      <c r="I234" s="38">
        <f t="shared" si="38"/>
        <v>34.500541077290023</v>
      </c>
    </row>
    <row r="235" spans="1:9" ht="77.25" customHeight="1">
      <c r="A235" s="67" t="s">
        <v>438</v>
      </c>
      <c r="B235" s="20" t="s">
        <v>17</v>
      </c>
      <c r="C235" s="59" t="s">
        <v>141</v>
      </c>
      <c r="D235" s="72">
        <v>7071.5374000000002</v>
      </c>
      <c r="E235" s="72">
        <v>2293.4785200000001</v>
      </c>
      <c r="F235" s="72">
        <v>2293.4785200000001</v>
      </c>
      <c r="G235" s="21">
        <f t="shared" si="36"/>
        <v>0</v>
      </c>
      <c r="H235" s="21">
        <f t="shared" si="37"/>
        <v>4778.0588800000005</v>
      </c>
      <c r="I235" s="38">
        <f t="shared" si="38"/>
        <v>32.432530442390082</v>
      </c>
    </row>
    <row r="236" spans="1:9" ht="56.25" customHeight="1">
      <c r="A236" s="158" t="s">
        <v>439</v>
      </c>
      <c r="B236" s="52"/>
      <c r="C236" s="74" t="s">
        <v>130</v>
      </c>
      <c r="D236" s="130">
        <f>D237</f>
        <v>5438.8</v>
      </c>
      <c r="E236" s="130">
        <f>E237</f>
        <v>2424.5</v>
      </c>
      <c r="F236" s="130">
        <f>F237</f>
        <v>2424.5</v>
      </c>
      <c r="G236" s="18">
        <f t="shared" si="36"/>
        <v>0</v>
      </c>
      <c r="H236" s="18">
        <f t="shared" si="37"/>
        <v>3014.3</v>
      </c>
      <c r="I236" s="37">
        <f t="shared" si="38"/>
        <v>44.577848054717947</v>
      </c>
    </row>
    <row r="237" spans="1:9" ht="174" customHeight="1">
      <c r="A237" s="70" t="s">
        <v>440</v>
      </c>
      <c r="B237" s="102">
        <v>441</v>
      </c>
      <c r="C237" s="59" t="s">
        <v>441</v>
      </c>
      <c r="D237" s="72">
        <v>5438.8</v>
      </c>
      <c r="E237" s="72">
        <v>2424.5</v>
      </c>
      <c r="F237" s="72">
        <v>2424.5</v>
      </c>
      <c r="G237" s="22">
        <f t="shared" si="36"/>
        <v>0</v>
      </c>
      <c r="H237" s="21">
        <f t="shared" si="37"/>
        <v>3014.3</v>
      </c>
      <c r="I237" s="38">
        <f t="shared" si="38"/>
        <v>44.577848054717947</v>
      </c>
    </row>
    <row r="238" spans="1:9" ht="81.75" customHeight="1">
      <c r="A238" s="134" t="s">
        <v>519</v>
      </c>
      <c r="B238" s="162"/>
      <c r="C238" s="74" t="s">
        <v>520</v>
      </c>
      <c r="D238" s="130">
        <f>SUM(D239:D239)</f>
        <v>2337.75</v>
      </c>
      <c r="E238" s="130">
        <f>SUM(E239:E239)</f>
        <v>0</v>
      </c>
      <c r="F238" s="130">
        <f>SUM(F239:F239)</f>
        <v>0</v>
      </c>
      <c r="G238" s="18">
        <f t="shared" ref="G238:G239" si="42">E238-F238</f>
        <v>0</v>
      </c>
      <c r="H238" s="18">
        <f t="shared" ref="H238:H239" si="43">D238-F238</f>
        <v>2337.75</v>
      </c>
      <c r="I238" s="37">
        <f t="shared" ref="I238:I239" si="44">F238/D238*100</f>
        <v>0</v>
      </c>
    </row>
    <row r="239" spans="1:9" ht="57" customHeight="1">
      <c r="A239" s="67" t="s">
        <v>991</v>
      </c>
      <c r="B239" s="102">
        <v>441</v>
      </c>
      <c r="C239" s="59" t="s">
        <v>992</v>
      </c>
      <c r="D239" s="72">
        <v>2337.75</v>
      </c>
      <c r="E239" s="72">
        <v>0</v>
      </c>
      <c r="F239" s="72">
        <v>0</v>
      </c>
      <c r="G239" s="22">
        <f t="shared" si="42"/>
        <v>0</v>
      </c>
      <c r="H239" s="22">
        <f t="shared" si="43"/>
        <v>2337.75</v>
      </c>
      <c r="I239" s="114">
        <f t="shared" si="44"/>
        <v>0</v>
      </c>
    </row>
    <row r="240" spans="1:9" s="87" customFormat="1" ht="61.5" customHeight="1">
      <c r="A240" s="208" t="s">
        <v>50</v>
      </c>
      <c r="B240" s="210"/>
      <c r="C240" s="210"/>
      <c r="D240" s="210"/>
      <c r="E240" s="210"/>
      <c r="F240" s="210"/>
      <c r="G240" s="210"/>
      <c r="H240" s="210"/>
      <c r="I240" s="210"/>
    </row>
    <row r="241" spans="1:9" s="86" customFormat="1" ht="39" customHeight="1">
      <c r="A241" s="8" t="s">
        <v>1</v>
      </c>
      <c r="B241" s="27"/>
      <c r="C241" s="10" t="s">
        <v>142</v>
      </c>
      <c r="D241" s="118">
        <f>D243+D276+D290</f>
        <v>61148.174589999988</v>
      </c>
      <c r="E241" s="118">
        <f>E243+E276+E290</f>
        <v>18805.693830000004</v>
      </c>
      <c r="F241" s="119">
        <f>F243+F276+F290</f>
        <v>18805.693830000004</v>
      </c>
      <c r="G241" s="118">
        <f t="shared" ref="G241:G289" si="45">E241-F241</f>
        <v>0</v>
      </c>
      <c r="H241" s="118">
        <f t="shared" ref="H241:H289" si="46">D241-F241</f>
        <v>42342.480759999984</v>
      </c>
      <c r="I241" s="118">
        <f t="shared" ref="I241:I289" si="47">F241/D241*100</f>
        <v>30.754301262617638</v>
      </c>
    </row>
    <row r="242" spans="1:9" ht="26.25" customHeight="1">
      <c r="A242" s="11" t="s">
        <v>5</v>
      </c>
      <c r="B242" s="29"/>
      <c r="C242" s="29"/>
      <c r="D242" s="31"/>
      <c r="E242" s="31"/>
      <c r="F242" s="112"/>
      <c r="G242" s="31"/>
      <c r="H242" s="31"/>
      <c r="I242" s="31"/>
    </row>
    <row r="243" spans="1:9" s="88" customFormat="1" ht="63.75" customHeight="1">
      <c r="A243" s="32" t="s">
        <v>19</v>
      </c>
      <c r="B243" s="16"/>
      <c r="C243" s="16" t="s">
        <v>143</v>
      </c>
      <c r="D243" s="18">
        <f>SUM(D244:D275)</f>
        <v>53462.251469999988</v>
      </c>
      <c r="E243" s="18">
        <f>SUM(E244:E275)</f>
        <v>18694.125110000004</v>
      </c>
      <c r="F243" s="18">
        <f>SUM(F244:F275)</f>
        <v>18694.125110000004</v>
      </c>
      <c r="G243" s="18">
        <f t="shared" si="45"/>
        <v>0</v>
      </c>
      <c r="H243" s="18">
        <f t="shared" si="46"/>
        <v>34768.12635999998</v>
      </c>
      <c r="I243" s="18">
        <f t="shared" si="47"/>
        <v>34.966961914221095</v>
      </c>
    </row>
    <row r="244" spans="1:9" ht="124.5" customHeight="1">
      <c r="A244" s="70" t="s">
        <v>645</v>
      </c>
      <c r="B244" s="25" t="s">
        <v>17</v>
      </c>
      <c r="C244" s="59" t="s">
        <v>522</v>
      </c>
      <c r="D244" s="72">
        <v>20</v>
      </c>
      <c r="E244" s="72">
        <v>0</v>
      </c>
      <c r="F244" s="72">
        <v>0</v>
      </c>
      <c r="G244" s="21">
        <f t="shared" si="45"/>
        <v>0</v>
      </c>
      <c r="H244" s="21">
        <f t="shared" si="46"/>
        <v>20</v>
      </c>
      <c r="I244" s="21">
        <f t="shared" si="47"/>
        <v>0</v>
      </c>
    </row>
    <row r="245" spans="1:9" ht="45.75" customHeight="1">
      <c r="A245" s="67" t="s">
        <v>993</v>
      </c>
      <c r="B245" s="60">
        <v>441</v>
      </c>
      <c r="C245" s="59" t="s">
        <v>995</v>
      </c>
      <c r="D245" s="72">
        <v>1570.7639999999999</v>
      </c>
      <c r="E245" s="72">
        <v>0</v>
      </c>
      <c r="F245" s="72">
        <v>0</v>
      </c>
      <c r="G245" s="21">
        <f t="shared" si="45"/>
        <v>0</v>
      </c>
      <c r="H245" s="21">
        <f t="shared" si="46"/>
        <v>1570.7639999999999</v>
      </c>
      <c r="I245" s="21">
        <f t="shared" si="47"/>
        <v>0</v>
      </c>
    </row>
    <row r="246" spans="1:9" ht="57" customHeight="1">
      <c r="A246" s="67" t="s">
        <v>442</v>
      </c>
      <c r="B246" s="60">
        <v>441</v>
      </c>
      <c r="C246" s="59" t="s">
        <v>444</v>
      </c>
      <c r="D246" s="72">
        <v>1500</v>
      </c>
      <c r="E246" s="72">
        <v>0</v>
      </c>
      <c r="F246" s="72">
        <v>0</v>
      </c>
      <c r="G246" s="21">
        <f t="shared" si="45"/>
        <v>0</v>
      </c>
      <c r="H246" s="21">
        <f t="shared" si="46"/>
        <v>1500</v>
      </c>
      <c r="I246" s="21">
        <f t="shared" si="47"/>
        <v>0</v>
      </c>
    </row>
    <row r="247" spans="1:9" ht="69.75" customHeight="1">
      <c r="A247" s="67" t="s">
        <v>646</v>
      </c>
      <c r="B247" s="60">
        <v>441</v>
      </c>
      <c r="C247" s="59" t="s">
        <v>649</v>
      </c>
      <c r="D247" s="72">
        <v>100</v>
      </c>
      <c r="E247" s="72">
        <v>0</v>
      </c>
      <c r="F247" s="72">
        <v>0</v>
      </c>
      <c r="G247" s="21">
        <f t="shared" si="45"/>
        <v>0</v>
      </c>
      <c r="H247" s="21">
        <f t="shared" si="46"/>
        <v>100</v>
      </c>
      <c r="I247" s="21">
        <f t="shared" si="47"/>
        <v>0</v>
      </c>
    </row>
    <row r="248" spans="1:9" ht="36" customHeight="1">
      <c r="A248" s="67" t="s">
        <v>647</v>
      </c>
      <c r="B248" s="60">
        <v>441</v>
      </c>
      <c r="C248" s="59" t="s">
        <v>650</v>
      </c>
      <c r="D248" s="72">
        <v>96</v>
      </c>
      <c r="E248" s="72">
        <v>0</v>
      </c>
      <c r="F248" s="72">
        <v>0</v>
      </c>
      <c r="G248" s="21">
        <f t="shared" si="45"/>
        <v>0</v>
      </c>
      <c r="H248" s="21">
        <f t="shared" si="46"/>
        <v>96</v>
      </c>
      <c r="I248" s="21">
        <f t="shared" si="47"/>
        <v>0</v>
      </c>
    </row>
    <row r="249" spans="1:9" ht="59.25" customHeight="1">
      <c r="A249" s="67" t="s">
        <v>443</v>
      </c>
      <c r="B249" s="60">
        <v>441</v>
      </c>
      <c r="C249" s="59" t="s">
        <v>445</v>
      </c>
      <c r="D249" s="72">
        <v>10</v>
      </c>
      <c r="E249" s="72">
        <v>0</v>
      </c>
      <c r="F249" s="72">
        <v>0</v>
      </c>
      <c r="G249" s="21">
        <v>0</v>
      </c>
      <c r="H249" s="21">
        <f t="shared" si="46"/>
        <v>10</v>
      </c>
      <c r="I249" s="21">
        <f t="shared" si="47"/>
        <v>0</v>
      </c>
    </row>
    <row r="250" spans="1:9" ht="51" customHeight="1">
      <c r="A250" s="67" t="s">
        <v>994</v>
      </c>
      <c r="B250" s="25" t="s">
        <v>17</v>
      </c>
      <c r="C250" s="59" t="s">
        <v>996</v>
      </c>
      <c r="D250" s="72">
        <v>150</v>
      </c>
      <c r="E250" s="72">
        <v>0</v>
      </c>
      <c r="F250" s="72">
        <v>0</v>
      </c>
      <c r="G250" s="21">
        <f t="shared" ref="G250:G275" si="48">E250-F250</f>
        <v>0</v>
      </c>
      <c r="H250" s="21">
        <f t="shared" si="46"/>
        <v>150</v>
      </c>
      <c r="I250" s="21">
        <f t="shared" ref="I250:I275" si="49">F250/D250*100</f>
        <v>0</v>
      </c>
    </row>
    <row r="251" spans="1:9" ht="45.75" customHeight="1">
      <c r="A251" s="67" t="s">
        <v>51</v>
      </c>
      <c r="B251" s="25" t="s">
        <v>17</v>
      </c>
      <c r="C251" s="59" t="s">
        <v>144</v>
      </c>
      <c r="D251" s="72">
        <v>144</v>
      </c>
      <c r="E251" s="72">
        <v>118.8</v>
      </c>
      <c r="F251" s="72">
        <v>118.8</v>
      </c>
      <c r="G251" s="21">
        <f t="shared" si="48"/>
        <v>0</v>
      </c>
      <c r="H251" s="21">
        <f t="shared" ref="H251:H275" si="50">D251-F251</f>
        <v>25.200000000000003</v>
      </c>
      <c r="I251" s="21">
        <f t="shared" si="49"/>
        <v>82.5</v>
      </c>
    </row>
    <row r="252" spans="1:9" ht="132.75" customHeight="1">
      <c r="A252" s="70" t="s">
        <v>521</v>
      </c>
      <c r="B252" s="25" t="s">
        <v>17</v>
      </c>
      <c r="C252" s="59" t="s">
        <v>523</v>
      </c>
      <c r="D252" s="72">
        <v>0.10100000000000001</v>
      </c>
      <c r="E252" s="72">
        <v>0</v>
      </c>
      <c r="F252" s="72">
        <v>0</v>
      </c>
      <c r="G252" s="21">
        <f t="shared" si="48"/>
        <v>0</v>
      </c>
      <c r="H252" s="21">
        <f t="shared" si="50"/>
        <v>0.10100000000000001</v>
      </c>
      <c r="I252" s="21">
        <f t="shared" si="49"/>
        <v>0</v>
      </c>
    </row>
    <row r="253" spans="1:9" ht="41.25" customHeight="1">
      <c r="A253" s="67" t="s">
        <v>76</v>
      </c>
      <c r="B253" s="25" t="s">
        <v>17</v>
      </c>
      <c r="C253" s="59" t="s">
        <v>145</v>
      </c>
      <c r="D253" s="72">
        <v>36671.058270000001</v>
      </c>
      <c r="E253" s="72">
        <v>14234.733990000001</v>
      </c>
      <c r="F253" s="72">
        <v>14234.733990000001</v>
      </c>
      <c r="G253" s="21">
        <f t="shared" si="48"/>
        <v>0</v>
      </c>
      <c r="H253" s="21">
        <f t="shared" si="50"/>
        <v>22436.324280000001</v>
      </c>
      <c r="I253" s="21">
        <f t="shared" si="49"/>
        <v>38.817352597771105</v>
      </c>
    </row>
    <row r="254" spans="1:9" ht="41.25" customHeight="1">
      <c r="A254" s="67" t="s">
        <v>323</v>
      </c>
      <c r="B254" s="25" t="s">
        <v>17</v>
      </c>
      <c r="C254" s="59" t="s">
        <v>651</v>
      </c>
      <c r="D254" s="72">
        <v>0.22500000000000001</v>
      </c>
      <c r="E254" s="72">
        <v>0.22500000000000001</v>
      </c>
      <c r="F254" s="72">
        <v>0.22500000000000001</v>
      </c>
      <c r="G254" s="21">
        <f t="shared" si="48"/>
        <v>0</v>
      </c>
      <c r="H254" s="21">
        <f t="shared" si="50"/>
        <v>0</v>
      </c>
      <c r="I254" s="21">
        <f t="shared" si="49"/>
        <v>100</v>
      </c>
    </row>
    <row r="255" spans="1:9" ht="72.75" customHeight="1">
      <c r="A255" s="67" t="s">
        <v>78</v>
      </c>
      <c r="B255" s="25" t="s">
        <v>17</v>
      </c>
      <c r="C255" s="59" t="s">
        <v>146</v>
      </c>
      <c r="D255" s="72">
        <v>889.2</v>
      </c>
      <c r="E255" s="72">
        <v>24.61</v>
      </c>
      <c r="F255" s="72">
        <v>24.61</v>
      </c>
      <c r="G255" s="21">
        <f t="shared" si="48"/>
        <v>0</v>
      </c>
      <c r="H255" s="21">
        <f t="shared" si="50"/>
        <v>864.59</v>
      </c>
      <c r="I255" s="21">
        <f t="shared" si="49"/>
        <v>2.767656320287899</v>
      </c>
    </row>
    <row r="256" spans="1:9" ht="75" customHeight="1">
      <c r="A256" s="67" t="s">
        <v>887</v>
      </c>
      <c r="B256" s="25" t="s">
        <v>17</v>
      </c>
      <c r="C256" s="59" t="s">
        <v>652</v>
      </c>
      <c r="D256" s="72">
        <v>100.17726999999999</v>
      </c>
      <c r="E256" s="72">
        <v>22.33004</v>
      </c>
      <c r="F256" s="72">
        <v>22.33004</v>
      </c>
      <c r="G256" s="21">
        <f t="shared" si="48"/>
        <v>0</v>
      </c>
      <c r="H256" s="21">
        <f t="shared" si="50"/>
        <v>77.847229999999996</v>
      </c>
      <c r="I256" s="21">
        <f t="shared" si="49"/>
        <v>22.290525585294947</v>
      </c>
    </row>
    <row r="257" spans="1:9" ht="23.25" customHeight="1">
      <c r="A257" s="67" t="s">
        <v>46</v>
      </c>
      <c r="B257" s="25" t="s">
        <v>17</v>
      </c>
      <c r="C257" s="59" t="s">
        <v>147</v>
      </c>
      <c r="D257" s="72">
        <v>25.2</v>
      </c>
      <c r="E257" s="72">
        <v>0</v>
      </c>
      <c r="F257" s="72">
        <v>0</v>
      </c>
      <c r="G257" s="21">
        <f t="shared" si="48"/>
        <v>0</v>
      </c>
      <c r="H257" s="21">
        <f t="shared" si="50"/>
        <v>25.2</v>
      </c>
      <c r="I257" s="21">
        <f t="shared" si="49"/>
        <v>0</v>
      </c>
    </row>
    <row r="258" spans="1:9" ht="53.25" customHeight="1">
      <c r="A258" s="67" t="s">
        <v>614</v>
      </c>
      <c r="B258" s="25" t="s">
        <v>17</v>
      </c>
      <c r="C258" s="59" t="s">
        <v>653</v>
      </c>
      <c r="D258" s="72">
        <v>659.05</v>
      </c>
      <c r="E258" s="72">
        <v>448.16950000000003</v>
      </c>
      <c r="F258" s="72">
        <v>448.16950000000003</v>
      </c>
      <c r="G258" s="21">
        <f t="shared" si="48"/>
        <v>0</v>
      </c>
      <c r="H258" s="21">
        <f t="shared" si="50"/>
        <v>210.88049999999993</v>
      </c>
      <c r="I258" s="21">
        <f t="shared" si="49"/>
        <v>68.002351870116087</v>
      </c>
    </row>
    <row r="259" spans="1:9" ht="36" customHeight="1">
      <c r="A259" s="67" t="s">
        <v>80</v>
      </c>
      <c r="B259" s="25" t="s">
        <v>17</v>
      </c>
      <c r="C259" s="59" t="s">
        <v>148</v>
      </c>
      <c r="D259" s="72">
        <v>546.31539999999995</v>
      </c>
      <c r="E259" s="72">
        <v>229.27670000000001</v>
      </c>
      <c r="F259" s="72">
        <v>229.27670000000001</v>
      </c>
      <c r="G259" s="21">
        <f t="shared" si="48"/>
        <v>0</v>
      </c>
      <c r="H259" s="21">
        <f t="shared" si="50"/>
        <v>317.03869999999995</v>
      </c>
      <c r="I259" s="21">
        <f t="shared" si="49"/>
        <v>41.967826643729985</v>
      </c>
    </row>
    <row r="260" spans="1:9" ht="30" customHeight="1">
      <c r="A260" s="67" t="s">
        <v>84</v>
      </c>
      <c r="B260" s="25" t="s">
        <v>17</v>
      </c>
      <c r="C260" s="59" t="s">
        <v>149</v>
      </c>
      <c r="D260" s="72">
        <v>770.38219000000004</v>
      </c>
      <c r="E260" s="72">
        <v>390.52165000000002</v>
      </c>
      <c r="F260" s="72">
        <v>390.52165000000002</v>
      </c>
      <c r="G260" s="21">
        <f t="shared" si="48"/>
        <v>0</v>
      </c>
      <c r="H260" s="21">
        <f t="shared" si="50"/>
        <v>379.86054000000001</v>
      </c>
      <c r="I260" s="21">
        <f t="shared" si="49"/>
        <v>50.691936427035003</v>
      </c>
    </row>
    <row r="261" spans="1:9" ht="30" customHeight="1">
      <c r="A261" s="67" t="s">
        <v>52</v>
      </c>
      <c r="B261" s="25" t="s">
        <v>17</v>
      </c>
      <c r="C261" s="59" t="s">
        <v>150</v>
      </c>
      <c r="D261" s="72">
        <v>110</v>
      </c>
      <c r="E261" s="72">
        <v>20.143999999999998</v>
      </c>
      <c r="F261" s="72">
        <v>20.143999999999998</v>
      </c>
      <c r="G261" s="21">
        <f t="shared" si="48"/>
        <v>0</v>
      </c>
      <c r="H261" s="21">
        <f t="shared" si="50"/>
        <v>89.855999999999995</v>
      </c>
      <c r="I261" s="21">
        <f t="shared" si="49"/>
        <v>18.312727272727273</v>
      </c>
    </row>
    <row r="262" spans="1:9" ht="30" customHeight="1">
      <c r="A262" s="67" t="s">
        <v>428</v>
      </c>
      <c r="B262" s="25" t="s">
        <v>17</v>
      </c>
      <c r="C262" s="59" t="s">
        <v>446</v>
      </c>
      <c r="D262" s="72">
        <v>91.900999999999996</v>
      </c>
      <c r="E262" s="72">
        <v>30.718399999999999</v>
      </c>
      <c r="F262" s="72">
        <v>30.718399999999999</v>
      </c>
      <c r="G262" s="21">
        <f t="shared" si="48"/>
        <v>0</v>
      </c>
      <c r="H262" s="21">
        <f t="shared" si="50"/>
        <v>61.182599999999994</v>
      </c>
      <c r="I262" s="21">
        <f t="shared" si="49"/>
        <v>33.425533998541908</v>
      </c>
    </row>
    <row r="263" spans="1:9" ht="30" customHeight="1">
      <c r="A263" s="67" t="s">
        <v>86</v>
      </c>
      <c r="B263" s="25" t="s">
        <v>17</v>
      </c>
      <c r="C263" s="59" t="s">
        <v>151</v>
      </c>
      <c r="D263" s="72">
        <v>529.06200000000001</v>
      </c>
      <c r="E263" s="72">
        <v>252.83313999999999</v>
      </c>
      <c r="F263" s="72">
        <v>252.83313999999999</v>
      </c>
      <c r="G263" s="21">
        <f t="shared" si="48"/>
        <v>0</v>
      </c>
      <c r="H263" s="21">
        <f t="shared" si="50"/>
        <v>276.22886000000005</v>
      </c>
      <c r="I263" s="21">
        <f t="shared" si="49"/>
        <v>47.788943450862085</v>
      </c>
    </row>
    <row r="264" spans="1:9" ht="30" customHeight="1">
      <c r="A264" s="67" t="s">
        <v>88</v>
      </c>
      <c r="B264" s="25" t="s">
        <v>17</v>
      </c>
      <c r="C264" s="59" t="s">
        <v>524</v>
      </c>
      <c r="D264" s="72">
        <v>492.5</v>
      </c>
      <c r="E264" s="72">
        <v>86.787000000000006</v>
      </c>
      <c r="F264" s="72">
        <v>86.787000000000006</v>
      </c>
      <c r="G264" s="21">
        <f t="shared" si="48"/>
        <v>0</v>
      </c>
      <c r="H264" s="21">
        <f t="shared" si="50"/>
        <v>405.71299999999997</v>
      </c>
      <c r="I264" s="21">
        <f t="shared" si="49"/>
        <v>17.621725888324875</v>
      </c>
    </row>
    <row r="265" spans="1:9" ht="24.75" customHeight="1">
      <c r="A265" s="67" t="s">
        <v>90</v>
      </c>
      <c r="B265" s="25" t="s">
        <v>17</v>
      </c>
      <c r="C265" s="59" t="s">
        <v>152</v>
      </c>
      <c r="D265" s="72">
        <v>1354.79187</v>
      </c>
      <c r="E265" s="72">
        <v>640.28824999999995</v>
      </c>
      <c r="F265" s="72">
        <v>640.28824999999995</v>
      </c>
      <c r="G265" s="21">
        <f t="shared" si="48"/>
        <v>0</v>
      </c>
      <c r="H265" s="21">
        <f t="shared" si="50"/>
        <v>714.50362000000007</v>
      </c>
      <c r="I265" s="21">
        <f t="shared" si="49"/>
        <v>47.261004747541037</v>
      </c>
    </row>
    <row r="266" spans="1:9" ht="128.25" customHeight="1">
      <c r="A266" s="70" t="s">
        <v>928</v>
      </c>
      <c r="B266" s="25" t="s">
        <v>17</v>
      </c>
      <c r="C266" s="59" t="s">
        <v>654</v>
      </c>
      <c r="D266" s="72">
        <v>2341.8291300000001</v>
      </c>
      <c r="E266" s="72">
        <v>0</v>
      </c>
      <c r="F266" s="72">
        <v>0</v>
      </c>
      <c r="G266" s="21">
        <f t="shared" si="48"/>
        <v>0</v>
      </c>
      <c r="H266" s="21">
        <f t="shared" si="50"/>
        <v>2341.8291300000001</v>
      </c>
      <c r="I266" s="21">
        <f t="shared" si="49"/>
        <v>0</v>
      </c>
    </row>
    <row r="267" spans="1:9" ht="57.75" customHeight="1">
      <c r="A267" s="67" t="s">
        <v>648</v>
      </c>
      <c r="B267" s="25" t="s">
        <v>17</v>
      </c>
      <c r="C267" s="59" t="s">
        <v>655</v>
      </c>
      <c r="D267" s="72">
        <v>50.04</v>
      </c>
      <c r="E267" s="72">
        <v>50.04</v>
      </c>
      <c r="F267" s="72">
        <v>50.04</v>
      </c>
      <c r="G267" s="21">
        <f t="shared" si="48"/>
        <v>0</v>
      </c>
      <c r="H267" s="21">
        <f t="shared" si="50"/>
        <v>0</v>
      </c>
      <c r="I267" s="21">
        <f t="shared" si="49"/>
        <v>100</v>
      </c>
    </row>
    <row r="268" spans="1:9" ht="31.5" customHeight="1">
      <c r="A268" s="67" t="s">
        <v>76</v>
      </c>
      <c r="B268" s="25" t="s">
        <v>17</v>
      </c>
      <c r="C268" s="59" t="s">
        <v>997</v>
      </c>
      <c r="D268" s="72">
        <v>2267.0089600000001</v>
      </c>
      <c r="E268" s="72">
        <v>995.85140999999999</v>
      </c>
      <c r="F268" s="72">
        <v>995.85140999999999</v>
      </c>
      <c r="G268" s="21">
        <f t="shared" si="48"/>
        <v>0</v>
      </c>
      <c r="H268" s="21">
        <f t="shared" si="50"/>
        <v>1271.1575500000001</v>
      </c>
      <c r="I268" s="21">
        <f t="shared" si="49"/>
        <v>43.927987386516548</v>
      </c>
    </row>
    <row r="269" spans="1:9" ht="40.5" customHeight="1">
      <c r="A269" s="67" t="s">
        <v>78</v>
      </c>
      <c r="B269" s="25" t="s">
        <v>17</v>
      </c>
      <c r="C269" s="59" t="s">
        <v>998</v>
      </c>
      <c r="D269" s="72">
        <v>28.8</v>
      </c>
      <c r="E269" s="72">
        <v>8.1999999999999993</v>
      </c>
      <c r="F269" s="72">
        <v>8.1999999999999993</v>
      </c>
      <c r="G269" s="21">
        <f t="shared" si="48"/>
        <v>0</v>
      </c>
      <c r="H269" s="21">
        <f t="shared" si="50"/>
        <v>20.6</v>
      </c>
      <c r="I269" s="21">
        <f t="shared" si="49"/>
        <v>28.472222222222221</v>
      </c>
    </row>
    <row r="270" spans="1:9" ht="83.25" customHeight="1">
      <c r="A270" s="67" t="s">
        <v>887</v>
      </c>
      <c r="B270" s="25" t="s">
        <v>17</v>
      </c>
      <c r="C270" s="59" t="s">
        <v>999</v>
      </c>
      <c r="D270" s="72">
        <v>296.70603999999997</v>
      </c>
      <c r="E270" s="72">
        <v>41.605730000000001</v>
      </c>
      <c r="F270" s="72">
        <v>41.605730000000001</v>
      </c>
      <c r="G270" s="21">
        <f t="shared" si="48"/>
        <v>0</v>
      </c>
      <c r="H270" s="21">
        <f t="shared" si="50"/>
        <v>255.10030999999998</v>
      </c>
      <c r="I270" s="21">
        <f t="shared" si="49"/>
        <v>14.022542311575458</v>
      </c>
    </row>
    <row r="271" spans="1:9" ht="24.75" customHeight="1">
      <c r="A271" s="67" t="s">
        <v>80</v>
      </c>
      <c r="B271" s="25" t="s">
        <v>17</v>
      </c>
      <c r="C271" s="59" t="s">
        <v>1000</v>
      </c>
      <c r="D271" s="72">
        <v>52.392000000000003</v>
      </c>
      <c r="E271" s="72">
        <v>21.83</v>
      </c>
      <c r="F271" s="72">
        <v>21.83</v>
      </c>
      <c r="G271" s="21">
        <f t="shared" si="48"/>
        <v>0</v>
      </c>
      <c r="H271" s="21">
        <f t="shared" si="50"/>
        <v>30.562000000000005</v>
      </c>
      <c r="I271" s="21">
        <f t="shared" si="49"/>
        <v>41.666666666666664</v>
      </c>
    </row>
    <row r="272" spans="1:9" ht="24.75" customHeight="1">
      <c r="A272" s="67" t="s">
        <v>84</v>
      </c>
      <c r="B272" s="25" t="s">
        <v>17</v>
      </c>
      <c r="C272" s="59" t="s">
        <v>1001</v>
      </c>
      <c r="D272" s="72">
        <v>1896.4075</v>
      </c>
      <c r="E272" s="72">
        <v>916.23789999999997</v>
      </c>
      <c r="F272" s="72">
        <v>916.23789999999997</v>
      </c>
      <c r="G272" s="21">
        <f t="shared" si="48"/>
        <v>0</v>
      </c>
      <c r="H272" s="21">
        <f t="shared" si="50"/>
        <v>980.16960000000006</v>
      </c>
      <c r="I272" s="21">
        <f t="shared" si="49"/>
        <v>48.314399726851953</v>
      </c>
    </row>
    <row r="273" spans="1:11" ht="24.75" customHeight="1">
      <c r="A273" s="67" t="s">
        <v>428</v>
      </c>
      <c r="B273" s="25" t="s">
        <v>17</v>
      </c>
      <c r="C273" s="59" t="s">
        <v>1002</v>
      </c>
      <c r="D273" s="72">
        <v>338.88040000000001</v>
      </c>
      <c r="E273" s="72">
        <v>40</v>
      </c>
      <c r="F273" s="72">
        <v>40</v>
      </c>
      <c r="G273" s="21">
        <f t="shared" si="48"/>
        <v>0</v>
      </c>
      <c r="H273" s="21">
        <f t="shared" si="50"/>
        <v>298.88040000000001</v>
      </c>
      <c r="I273" s="21">
        <f t="shared" si="49"/>
        <v>11.803574358387205</v>
      </c>
    </row>
    <row r="274" spans="1:11" ht="24.75" customHeight="1">
      <c r="A274" s="67" t="s">
        <v>86</v>
      </c>
      <c r="B274" s="25" t="s">
        <v>17</v>
      </c>
      <c r="C274" s="59" t="s">
        <v>1003</v>
      </c>
      <c r="D274" s="72">
        <v>167.47775999999999</v>
      </c>
      <c r="E274" s="72">
        <v>120.9224</v>
      </c>
      <c r="F274" s="72">
        <v>120.9224</v>
      </c>
      <c r="G274" s="21">
        <f t="shared" si="48"/>
        <v>0</v>
      </c>
      <c r="H274" s="21">
        <f t="shared" si="50"/>
        <v>46.555359999999993</v>
      </c>
      <c r="I274" s="21">
        <f t="shared" si="49"/>
        <v>72.20206432185384</v>
      </c>
    </row>
    <row r="275" spans="1:11" ht="136.5" customHeight="1">
      <c r="A275" s="70" t="s">
        <v>928</v>
      </c>
      <c r="B275" s="25" t="s">
        <v>17</v>
      </c>
      <c r="C275" s="59" t="s">
        <v>1004</v>
      </c>
      <c r="D275" s="72">
        <v>191.98168000000001</v>
      </c>
      <c r="E275" s="72">
        <v>0</v>
      </c>
      <c r="F275" s="72">
        <v>0</v>
      </c>
      <c r="G275" s="21">
        <f t="shared" si="48"/>
        <v>0</v>
      </c>
      <c r="H275" s="21">
        <f t="shared" si="50"/>
        <v>191.98168000000001</v>
      </c>
      <c r="I275" s="21">
        <f t="shared" si="49"/>
        <v>0</v>
      </c>
    </row>
    <row r="276" spans="1:11" s="88" customFormat="1" ht="60.75" customHeight="1">
      <c r="A276" s="32" t="s">
        <v>154</v>
      </c>
      <c r="B276" s="24"/>
      <c r="C276" s="16" t="s">
        <v>153</v>
      </c>
      <c r="D276" s="18">
        <f>SUM(D277:D289)</f>
        <v>6738.1890000000003</v>
      </c>
      <c r="E276" s="18">
        <f>SUM(E277:E289)</f>
        <v>111.56872</v>
      </c>
      <c r="F276" s="18">
        <f>SUM(F277:F289)</f>
        <v>111.56872</v>
      </c>
      <c r="G276" s="18">
        <f t="shared" si="45"/>
        <v>0</v>
      </c>
      <c r="H276" s="18">
        <f t="shared" si="46"/>
        <v>6626.6202800000001</v>
      </c>
      <c r="I276" s="18">
        <f t="shared" si="47"/>
        <v>1.6557671504910294</v>
      </c>
      <c r="K276" s="91"/>
    </row>
    <row r="277" spans="1:11" ht="105" customHeight="1">
      <c r="A277" s="70" t="s">
        <v>1005</v>
      </c>
      <c r="B277" s="23" t="s">
        <v>17</v>
      </c>
      <c r="C277" s="59" t="s">
        <v>155</v>
      </c>
      <c r="D277" s="72">
        <v>1382.4</v>
      </c>
      <c r="E277" s="72">
        <v>0</v>
      </c>
      <c r="F277" s="72">
        <v>0</v>
      </c>
      <c r="G277" s="21">
        <f t="shared" si="45"/>
        <v>0</v>
      </c>
      <c r="H277" s="21">
        <f t="shared" si="46"/>
        <v>1382.4</v>
      </c>
      <c r="I277" s="21">
        <f t="shared" si="47"/>
        <v>0</v>
      </c>
      <c r="K277" s="92"/>
    </row>
    <row r="278" spans="1:11" ht="43.5" customHeight="1">
      <c r="A278" s="67" t="s">
        <v>1006</v>
      </c>
      <c r="B278" s="23" t="s">
        <v>17</v>
      </c>
      <c r="C278" s="59" t="s">
        <v>1011</v>
      </c>
      <c r="D278" s="72">
        <v>2150</v>
      </c>
      <c r="E278" s="72">
        <v>0</v>
      </c>
      <c r="F278" s="72">
        <v>0</v>
      </c>
      <c r="G278" s="21">
        <f t="shared" si="45"/>
        <v>0</v>
      </c>
      <c r="H278" s="21">
        <f t="shared" si="46"/>
        <v>2150</v>
      </c>
      <c r="I278" s="21">
        <f t="shared" si="47"/>
        <v>0</v>
      </c>
      <c r="K278" s="92"/>
    </row>
    <row r="279" spans="1:11" ht="38.25" customHeight="1">
      <c r="A279" s="67" t="s">
        <v>1007</v>
      </c>
      <c r="B279" s="61">
        <v>441</v>
      </c>
      <c r="C279" s="59" t="s">
        <v>1012</v>
      </c>
      <c r="D279" s="72">
        <v>1500</v>
      </c>
      <c r="E279" s="72">
        <v>0</v>
      </c>
      <c r="F279" s="72">
        <v>0</v>
      </c>
      <c r="G279" s="21">
        <f t="shared" si="45"/>
        <v>0</v>
      </c>
      <c r="H279" s="21">
        <f t="shared" si="46"/>
        <v>1500</v>
      </c>
      <c r="I279" s="21">
        <f t="shared" si="47"/>
        <v>0</v>
      </c>
      <c r="K279" s="92"/>
    </row>
    <row r="280" spans="1:11" ht="20.25" customHeight="1">
      <c r="A280" s="67" t="s">
        <v>1008</v>
      </c>
      <c r="B280" s="23" t="s">
        <v>17</v>
      </c>
      <c r="C280" s="59" t="s">
        <v>1013</v>
      </c>
      <c r="D280" s="72">
        <v>700</v>
      </c>
      <c r="E280" s="72">
        <v>0</v>
      </c>
      <c r="F280" s="72">
        <v>0</v>
      </c>
      <c r="G280" s="21">
        <f t="shared" si="45"/>
        <v>0</v>
      </c>
      <c r="H280" s="21">
        <f t="shared" si="46"/>
        <v>700</v>
      </c>
      <c r="I280" s="21">
        <f t="shared" si="47"/>
        <v>0</v>
      </c>
      <c r="K280" s="92"/>
    </row>
    <row r="281" spans="1:11" ht="35.25" customHeight="1">
      <c r="A281" s="67" t="s">
        <v>447</v>
      </c>
      <c r="B281" s="23" t="s">
        <v>17</v>
      </c>
      <c r="C281" s="59" t="s">
        <v>450</v>
      </c>
      <c r="D281" s="72">
        <v>100</v>
      </c>
      <c r="E281" s="72">
        <v>0</v>
      </c>
      <c r="F281" s="72">
        <v>0</v>
      </c>
      <c r="G281" s="21">
        <f t="shared" si="45"/>
        <v>0</v>
      </c>
      <c r="H281" s="21">
        <f t="shared" si="46"/>
        <v>100</v>
      </c>
      <c r="I281" s="21">
        <f t="shared" si="47"/>
        <v>0</v>
      </c>
      <c r="K281" s="92"/>
    </row>
    <row r="282" spans="1:11" ht="42.75" customHeight="1">
      <c r="A282" s="67" t="s">
        <v>448</v>
      </c>
      <c r="B282" s="23" t="s">
        <v>17</v>
      </c>
      <c r="C282" s="59" t="s">
        <v>156</v>
      </c>
      <c r="D282" s="72">
        <v>100</v>
      </c>
      <c r="E282" s="72">
        <v>100</v>
      </c>
      <c r="F282" s="72">
        <v>100</v>
      </c>
      <c r="G282" s="21">
        <f t="shared" si="45"/>
        <v>0</v>
      </c>
      <c r="H282" s="21">
        <f t="shared" si="46"/>
        <v>0</v>
      </c>
      <c r="I282" s="21">
        <f t="shared" si="47"/>
        <v>100</v>
      </c>
      <c r="K282" s="92"/>
    </row>
    <row r="283" spans="1:11" ht="41.25" customHeight="1">
      <c r="A283" s="67" t="s">
        <v>656</v>
      </c>
      <c r="B283" s="23" t="s">
        <v>17</v>
      </c>
      <c r="C283" s="59" t="s">
        <v>157</v>
      </c>
      <c r="D283" s="72">
        <v>80</v>
      </c>
      <c r="E283" s="72">
        <v>0</v>
      </c>
      <c r="F283" s="72">
        <v>0</v>
      </c>
      <c r="G283" s="21">
        <v>0</v>
      </c>
      <c r="H283" s="21">
        <f t="shared" si="46"/>
        <v>80</v>
      </c>
      <c r="I283" s="21">
        <f t="shared" si="47"/>
        <v>0</v>
      </c>
      <c r="K283" s="92"/>
    </row>
    <row r="284" spans="1:11" ht="41.25" customHeight="1">
      <c r="A284" s="67" t="s">
        <v>657</v>
      </c>
      <c r="B284" s="23" t="s">
        <v>17</v>
      </c>
      <c r="C284" s="59" t="s">
        <v>658</v>
      </c>
      <c r="D284" s="72">
        <v>57.399619999999999</v>
      </c>
      <c r="E284" s="72">
        <v>0</v>
      </c>
      <c r="F284" s="72">
        <v>0</v>
      </c>
      <c r="G284" s="21">
        <v>0</v>
      </c>
      <c r="H284" s="21">
        <f t="shared" si="46"/>
        <v>57.399619999999999</v>
      </c>
      <c r="I284" s="21"/>
      <c r="K284" s="92"/>
    </row>
    <row r="285" spans="1:11" ht="41.25" customHeight="1">
      <c r="A285" s="67" t="s">
        <v>397</v>
      </c>
      <c r="B285" s="23" t="s">
        <v>17</v>
      </c>
      <c r="C285" s="59" t="s">
        <v>398</v>
      </c>
      <c r="D285" s="72">
        <v>126.07170000000001</v>
      </c>
      <c r="E285" s="72">
        <v>0</v>
      </c>
      <c r="F285" s="72">
        <v>0</v>
      </c>
      <c r="G285" s="21">
        <v>0</v>
      </c>
      <c r="H285" s="21">
        <f t="shared" si="46"/>
        <v>126.07170000000001</v>
      </c>
      <c r="I285" s="21"/>
      <c r="K285" s="92"/>
    </row>
    <row r="286" spans="1:11" ht="41.25" customHeight="1">
      <c r="A286" s="67" t="s">
        <v>1009</v>
      </c>
      <c r="B286" s="23" t="s">
        <v>17</v>
      </c>
      <c r="C286" s="59" t="s">
        <v>399</v>
      </c>
      <c r="D286" s="72">
        <v>316.52868000000001</v>
      </c>
      <c r="E286" s="72">
        <v>0</v>
      </c>
      <c r="F286" s="72">
        <v>0</v>
      </c>
      <c r="G286" s="21">
        <v>0</v>
      </c>
      <c r="H286" s="21">
        <f t="shared" si="46"/>
        <v>316.52868000000001</v>
      </c>
      <c r="I286" s="21"/>
      <c r="K286" s="92"/>
    </row>
    <row r="287" spans="1:11" ht="41.25" customHeight="1">
      <c r="A287" s="67" t="s">
        <v>449</v>
      </c>
      <c r="B287" s="23" t="s">
        <v>17</v>
      </c>
      <c r="C287" s="59" t="s">
        <v>158</v>
      </c>
      <c r="D287" s="72">
        <v>22</v>
      </c>
      <c r="E287" s="72">
        <v>11.568720000000001</v>
      </c>
      <c r="F287" s="72">
        <v>11.568720000000001</v>
      </c>
      <c r="G287" s="21">
        <v>0</v>
      </c>
      <c r="H287" s="21">
        <f t="shared" si="46"/>
        <v>10.431279999999999</v>
      </c>
      <c r="I287" s="21"/>
      <c r="K287" s="92"/>
    </row>
    <row r="288" spans="1:11" ht="42.75" customHeight="1">
      <c r="A288" s="67" t="s">
        <v>53</v>
      </c>
      <c r="B288" s="23" t="s">
        <v>17</v>
      </c>
      <c r="C288" s="59" t="s">
        <v>159</v>
      </c>
      <c r="D288" s="72">
        <v>50</v>
      </c>
      <c r="E288" s="72">
        <v>0</v>
      </c>
      <c r="F288" s="72">
        <v>0</v>
      </c>
      <c r="G288" s="21">
        <f t="shared" si="45"/>
        <v>0</v>
      </c>
      <c r="H288" s="21">
        <f t="shared" si="46"/>
        <v>50</v>
      </c>
      <c r="I288" s="21">
        <f t="shared" si="47"/>
        <v>0</v>
      </c>
      <c r="K288" s="92"/>
    </row>
    <row r="289" spans="1:11" ht="121.5" customHeight="1">
      <c r="A289" s="70" t="s">
        <v>1010</v>
      </c>
      <c r="B289" s="23" t="s">
        <v>17</v>
      </c>
      <c r="C289" s="59" t="s">
        <v>160</v>
      </c>
      <c r="D289" s="72">
        <v>153.78899999999999</v>
      </c>
      <c r="E289" s="72">
        <v>0</v>
      </c>
      <c r="F289" s="72">
        <v>0</v>
      </c>
      <c r="G289" s="21">
        <f t="shared" si="45"/>
        <v>0</v>
      </c>
      <c r="H289" s="21">
        <f t="shared" si="46"/>
        <v>153.78899999999999</v>
      </c>
      <c r="I289" s="21">
        <f t="shared" si="47"/>
        <v>0</v>
      </c>
      <c r="K289" s="92"/>
    </row>
    <row r="290" spans="1:11" ht="43.5" customHeight="1">
      <c r="A290" s="158" t="s">
        <v>451</v>
      </c>
      <c r="B290" s="160"/>
      <c r="C290" s="161" t="s">
        <v>452</v>
      </c>
      <c r="D290" s="130">
        <f>D291+D292</f>
        <v>947.73411999999996</v>
      </c>
      <c r="E290" s="130">
        <f>E291+E292</f>
        <v>0</v>
      </c>
      <c r="F290" s="130">
        <f>F291+F292</f>
        <v>0</v>
      </c>
      <c r="G290" s="18">
        <f t="shared" ref="G290:G292" si="51">E290-F290</f>
        <v>0</v>
      </c>
      <c r="H290" s="18">
        <f t="shared" ref="H290:H292" si="52">D290-F290</f>
        <v>947.73411999999996</v>
      </c>
      <c r="I290" s="18">
        <f t="shared" ref="I290:I292" si="53">F290/D290*100</f>
        <v>0</v>
      </c>
      <c r="K290" s="92"/>
    </row>
    <row r="291" spans="1:11" ht="56.25" customHeight="1">
      <c r="A291" s="67" t="s">
        <v>659</v>
      </c>
      <c r="B291" s="61">
        <v>441</v>
      </c>
      <c r="C291" s="59" t="s">
        <v>454</v>
      </c>
      <c r="D291" s="72">
        <v>942.73411999999996</v>
      </c>
      <c r="E291" s="72">
        <v>0</v>
      </c>
      <c r="F291" s="72">
        <v>0</v>
      </c>
      <c r="G291" s="22">
        <f t="shared" si="51"/>
        <v>0</v>
      </c>
      <c r="H291" s="22">
        <f t="shared" si="52"/>
        <v>942.73411999999996</v>
      </c>
      <c r="I291" s="22">
        <f t="shared" si="53"/>
        <v>0</v>
      </c>
      <c r="K291" s="92"/>
    </row>
    <row r="292" spans="1:11" ht="51" customHeight="1">
      <c r="A292" s="67" t="s">
        <v>453</v>
      </c>
      <c r="B292" s="61">
        <v>441</v>
      </c>
      <c r="C292" s="59" t="s">
        <v>455</v>
      </c>
      <c r="D292" s="72">
        <v>5</v>
      </c>
      <c r="E292" s="72">
        <v>0</v>
      </c>
      <c r="F292" s="72">
        <v>0</v>
      </c>
      <c r="G292" s="22">
        <f t="shared" si="51"/>
        <v>0</v>
      </c>
      <c r="H292" s="22">
        <f t="shared" si="52"/>
        <v>5</v>
      </c>
      <c r="I292" s="22">
        <f t="shared" si="53"/>
        <v>0</v>
      </c>
      <c r="K292" s="92"/>
    </row>
    <row r="293" spans="1:11" s="87" customFormat="1" ht="62.25" customHeight="1">
      <c r="A293" s="208" t="s">
        <v>55</v>
      </c>
      <c r="B293" s="210"/>
      <c r="C293" s="210"/>
      <c r="D293" s="210"/>
      <c r="E293" s="210"/>
      <c r="F293" s="210"/>
      <c r="G293" s="210"/>
      <c r="H293" s="210"/>
      <c r="I293" s="210"/>
      <c r="K293" s="93"/>
    </row>
    <row r="294" spans="1:11" s="86" customFormat="1" ht="38.25" customHeight="1">
      <c r="A294" s="8" t="s">
        <v>1</v>
      </c>
      <c r="B294" s="27"/>
      <c r="C294" s="10" t="s">
        <v>161</v>
      </c>
      <c r="D294" s="118">
        <f>D296+D341+D398+D410</f>
        <v>262137.74740000002</v>
      </c>
      <c r="E294" s="118">
        <f>E296+E341+E398+E410</f>
        <v>80969.314779999986</v>
      </c>
      <c r="F294" s="119">
        <f>F296+F341+F398+F410</f>
        <v>80969.314779999986</v>
      </c>
      <c r="G294" s="118">
        <f t="shared" ref="G294:G398" si="54">E294-F294</f>
        <v>0</v>
      </c>
      <c r="H294" s="118">
        <f t="shared" ref="H294:H399" si="55">D294-F294</f>
        <v>181168.43262000004</v>
      </c>
      <c r="I294" s="118">
        <f t="shared" ref="I294:I399" si="56">F294/D294*100</f>
        <v>30.888079104627259</v>
      </c>
      <c r="K294" s="94"/>
    </row>
    <row r="295" spans="1:11" ht="27.75" customHeight="1">
      <c r="A295" s="11" t="s">
        <v>5</v>
      </c>
      <c r="B295" s="29"/>
      <c r="C295" s="29"/>
      <c r="D295" s="31"/>
      <c r="E295" s="31"/>
      <c r="F295" s="112"/>
      <c r="G295" s="31"/>
      <c r="H295" s="31"/>
      <c r="I295" s="31"/>
      <c r="K295" s="92"/>
    </row>
    <row r="296" spans="1:11" s="88" customFormat="1" ht="41.25" customHeight="1">
      <c r="A296" s="32" t="s">
        <v>20</v>
      </c>
      <c r="B296" s="24"/>
      <c r="C296" s="16" t="s">
        <v>162</v>
      </c>
      <c r="D296" s="18">
        <f>SUM(D297:D340)</f>
        <v>70687.450779999999</v>
      </c>
      <c r="E296" s="18">
        <f>SUM(E297:E340)</f>
        <v>15729.849360000002</v>
      </c>
      <c r="F296" s="18">
        <f>SUM(F297:F340)</f>
        <v>15729.849360000002</v>
      </c>
      <c r="G296" s="18">
        <f t="shared" ref="G296" si="57">E296-F296</f>
        <v>0</v>
      </c>
      <c r="H296" s="18">
        <f t="shared" si="55"/>
        <v>54957.601419999999</v>
      </c>
      <c r="I296" s="18">
        <f t="shared" si="56"/>
        <v>22.252675950864163</v>
      </c>
      <c r="K296" s="91"/>
    </row>
    <row r="297" spans="1:11" ht="102.75" customHeight="1">
      <c r="A297" s="70" t="s">
        <v>1014</v>
      </c>
      <c r="B297" s="25" t="s">
        <v>27</v>
      </c>
      <c r="C297" s="59" t="s">
        <v>1020</v>
      </c>
      <c r="D297" s="72">
        <v>22589.828000000001</v>
      </c>
      <c r="E297" s="72">
        <v>0</v>
      </c>
      <c r="F297" s="72">
        <v>0</v>
      </c>
      <c r="G297" s="21">
        <f t="shared" si="54"/>
        <v>0</v>
      </c>
      <c r="H297" s="21">
        <f t="shared" si="55"/>
        <v>22589.828000000001</v>
      </c>
      <c r="I297" s="21">
        <f t="shared" si="56"/>
        <v>0</v>
      </c>
      <c r="K297" s="92"/>
    </row>
    <row r="298" spans="1:11" ht="85.5" customHeight="1">
      <c r="A298" s="70" t="s">
        <v>456</v>
      </c>
      <c r="B298" s="60">
        <v>441</v>
      </c>
      <c r="C298" s="59" t="s">
        <v>458</v>
      </c>
      <c r="D298" s="72">
        <v>112.3</v>
      </c>
      <c r="E298" s="72">
        <v>0</v>
      </c>
      <c r="F298" s="72">
        <v>0</v>
      </c>
      <c r="G298" s="21">
        <f t="shared" si="54"/>
        <v>0</v>
      </c>
      <c r="H298" s="21">
        <f t="shared" si="55"/>
        <v>112.3</v>
      </c>
      <c r="I298" s="21">
        <f t="shared" si="56"/>
        <v>0</v>
      </c>
      <c r="K298" s="92"/>
    </row>
    <row r="299" spans="1:11" ht="68.25" customHeight="1">
      <c r="A299" s="67" t="s">
        <v>1015</v>
      </c>
      <c r="B299" s="81">
        <v>441</v>
      </c>
      <c r="C299" s="59" t="s">
        <v>1021</v>
      </c>
      <c r="D299" s="72">
        <v>2940.5652</v>
      </c>
      <c r="E299" s="72">
        <v>0</v>
      </c>
      <c r="F299" s="72">
        <v>0</v>
      </c>
      <c r="G299" s="21">
        <f t="shared" si="54"/>
        <v>0</v>
      </c>
      <c r="H299" s="21">
        <f t="shared" si="55"/>
        <v>2940.5652</v>
      </c>
      <c r="I299" s="21">
        <f t="shared" si="56"/>
        <v>0</v>
      </c>
      <c r="K299" s="92"/>
    </row>
    <row r="300" spans="1:11" ht="51" customHeight="1">
      <c r="A300" s="67" t="s">
        <v>340</v>
      </c>
      <c r="B300" s="81">
        <v>441</v>
      </c>
      <c r="C300" s="59" t="s">
        <v>459</v>
      </c>
      <c r="D300" s="72">
        <v>50</v>
      </c>
      <c r="E300" s="72">
        <v>50</v>
      </c>
      <c r="F300" s="72">
        <v>50</v>
      </c>
      <c r="G300" s="21">
        <f t="shared" si="54"/>
        <v>0</v>
      </c>
      <c r="H300" s="21">
        <f t="shared" si="55"/>
        <v>0</v>
      </c>
      <c r="I300" s="21">
        <f t="shared" si="56"/>
        <v>100</v>
      </c>
      <c r="K300" s="92"/>
    </row>
    <row r="301" spans="1:11" ht="52.5" customHeight="1">
      <c r="A301" s="67" t="s">
        <v>599</v>
      </c>
      <c r="B301" s="60">
        <v>441</v>
      </c>
      <c r="C301" s="59" t="s">
        <v>460</v>
      </c>
      <c r="D301" s="72">
        <v>100</v>
      </c>
      <c r="E301" s="72">
        <v>67.722470000000001</v>
      </c>
      <c r="F301" s="72">
        <v>67.722470000000001</v>
      </c>
      <c r="G301" s="21">
        <f t="shared" si="54"/>
        <v>0</v>
      </c>
      <c r="H301" s="21">
        <f t="shared" si="55"/>
        <v>32.277529999999999</v>
      </c>
      <c r="I301" s="21">
        <f t="shared" si="56"/>
        <v>67.722470000000001</v>
      </c>
      <c r="K301" s="92"/>
    </row>
    <row r="302" spans="1:11" ht="53.25" customHeight="1">
      <c r="A302" s="67" t="s">
        <v>1016</v>
      </c>
      <c r="B302" s="60">
        <v>441</v>
      </c>
      <c r="C302" s="59" t="s">
        <v>662</v>
      </c>
      <c r="D302" s="72">
        <v>579.15</v>
      </c>
      <c r="E302" s="72">
        <v>0</v>
      </c>
      <c r="F302" s="72">
        <v>0</v>
      </c>
      <c r="G302" s="21">
        <f t="shared" si="54"/>
        <v>0</v>
      </c>
      <c r="H302" s="21">
        <f t="shared" si="55"/>
        <v>579.15</v>
      </c>
      <c r="I302" s="21">
        <f t="shared" si="56"/>
        <v>0</v>
      </c>
      <c r="K302" s="92"/>
    </row>
    <row r="303" spans="1:11" ht="63.75" customHeight="1">
      <c r="A303" s="67" t="s">
        <v>660</v>
      </c>
      <c r="B303" s="25" t="s">
        <v>27</v>
      </c>
      <c r="C303" s="59" t="s">
        <v>663</v>
      </c>
      <c r="D303" s="72">
        <v>1407.2303999999999</v>
      </c>
      <c r="E303" s="72">
        <v>0</v>
      </c>
      <c r="F303" s="72">
        <v>0</v>
      </c>
      <c r="G303" s="21">
        <f t="shared" si="54"/>
        <v>0</v>
      </c>
      <c r="H303" s="21">
        <f t="shared" si="55"/>
        <v>1407.2303999999999</v>
      </c>
      <c r="I303" s="21">
        <f t="shared" si="56"/>
        <v>0</v>
      </c>
      <c r="K303" s="92"/>
    </row>
    <row r="304" spans="1:11" ht="52.5" customHeight="1">
      <c r="A304" s="67" t="s">
        <v>1017</v>
      </c>
      <c r="B304" s="25" t="s">
        <v>27</v>
      </c>
      <c r="C304" s="59" t="s">
        <v>1022</v>
      </c>
      <c r="D304" s="72">
        <v>500</v>
      </c>
      <c r="E304" s="72">
        <v>0</v>
      </c>
      <c r="F304" s="72">
        <v>0</v>
      </c>
      <c r="G304" s="21">
        <f t="shared" si="54"/>
        <v>0</v>
      </c>
      <c r="H304" s="21">
        <f t="shared" si="55"/>
        <v>500</v>
      </c>
      <c r="I304" s="21">
        <f t="shared" si="56"/>
        <v>0</v>
      </c>
      <c r="K304" s="92"/>
    </row>
    <row r="305" spans="1:11" ht="33.75" customHeight="1">
      <c r="A305" s="67" t="s">
        <v>56</v>
      </c>
      <c r="B305" s="25" t="s">
        <v>27</v>
      </c>
      <c r="C305" s="59" t="s">
        <v>163</v>
      </c>
      <c r="D305" s="72">
        <v>192.8</v>
      </c>
      <c r="E305" s="72">
        <v>0</v>
      </c>
      <c r="F305" s="72">
        <v>0</v>
      </c>
      <c r="G305" s="21">
        <f t="shared" si="54"/>
        <v>0</v>
      </c>
      <c r="H305" s="21">
        <f t="shared" si="55"/>
        <v>192.8</v>
      </c>
      <c r="I305" s="21">
        <f t="shared" si="56"/>
        <v>0</v>
      </c>
      <c r="K305" s="92"/>
    </row>
    <row r="306" spans="1:11" ht="27" customHeight="1">
      <c r="A306" s="67" t="s">
        <v>21</v>
      </c>
      <c r="B306" s="25" t="s">
        <v>27</v>
      </c>
      <c r="C306" s="59" t="s">
        <v>164</v>
      </c>
      <c r="D306" s="72">
        <v>1400</v>
      </c>
      <c r="E306" s="72">
        <v>1100</v>
      </c>
      <c r="F306" s="72">
        <v>1100</v>
      </c>
      <c r="G306" s="21">
        <f t="shared" si="54"/>
        <v>0</v>
      </c>
      <c r="H306" s="21">
        <f t="shared" si="55"/>
        <v>300</v>
      </c>
      <c r="I306" s="21">
        <f t="shared" si="56"/>
        <v>78.571428571428569</v>
      </c>
      <c r="K306" s="92"/>
    </row>
    <row r="307" spans="1:11" ht="27" customHeight="1">
      <c r="A307" s="67" t="s">
        <v>0</v>
      </c>
      <c r="B307" s="25" t="s">
        <v>27</v>
      </c>
      <c r="C307" s="59" t="s">
        <v>165</v>
      </c>
      <c r="D307" s="72">
        <v>506.18400000000003</v>
      </c>
      <c r="E307" s="72">
        <v>200.93</v>
      </c>
      <c r="F307" s="72">
        <v>200.93</v>
      </c>
      <c r="G307" s="21">
        <f t="shared" si="54"/>
        <v>0</v>
      </c>
      <c r="H307" s="21">
        <f t="shared" si="55"/>
        <v>305.25400000000002</v>
      </c>
      <c r="I307" s="21">
        <f t="shared" si="56"/>
        <v>39.695051601789075</v>
      </c>
      <c r="K307" s="92"/>
    </row>
    <row r="308" spans="1:11" ht="27" customHeight="1">
      <c r="A308" s="67" t="s">
        <v>57</v>
      </c>
      <c r="B308" s="25" t="s">
        <v>27</v>
      </c>
      <c r="C308" s="59" t="s">
        <v>166</v>
      </c>
      <c r="D308" s="72">
        <v>74</v>
      </c>
      <c r="E308" s="72">
        <v>0</v>
      </c>
      <c r="F308" s="72">
        <v>0</v>
      </c>
      <c r="G308" s="21">
        <f t="shared" si="54"/>
        <v>0</v>
      </c>
      <c r="H308" s="21">
        <f t="shared" si="55"/>
        <v>74</v>
      </c>
      <c r="I308" s="21">
        <f t="shared" si="56"/>
        <v>0</v>
      </c>
      <c r="K308" s="92"/>
    </row>
    <row r="309" spans="1:11" ht="27" customHeight="1">
      <c r="A309" s="67" t="s">
        <v>22</v>
      </c>
      <c r="B309" s="25" t="s">
        <v>27</v>
      </c>
      <c r="C309" s="59" t="s">
        <v>167</v>
      </c>
      <c r="D309" s="72">
        <v>105.949</v>
      </c>
      <c r="E309" s="72">
        <v>105.949</v>
      </c>
      <c r="F309" s="72">
        <v>105.949</v>
      </c>
      <c r="G309" s="21">
        <f t="shared" si="54"/>
        <v>0</v>
      </c>
      <c r="H309" s="21">
        <f t="shared" si="55"/>
        <v>0</v>
      </c>
      <c r="I309" s="21">
        <f t="shared" si="56"/>
        <v>100</v>
      </c>
      <c r="K309" s="92"/>
    </row>
    <row r="310" spans="1:11" ht="48" customHeight="1">
      <c r="A310" s="67" t="s">
        <v>661</v>
      </c>
      <c r="B310" s="25" t="s">
        <v>27</v>
      </c>
      <c r="C310" s="59" t="s">
        <v>525</v>
      </c>
      <c r="D310" s="72">
        <v>111.36</v>
      </c>
      <c r="E310" s="72">
        <v>111.36</v>
      </c>
      <c r="F310" s="72">
        <v>111.36</v>
      </c>
      <c r="G310" s="21">
        <f t="shared" si="54"/>
        <v>0</v>
      </c>
      <c r="H310" s="21">
        <f t="shared" si="55"/>
        <v>0</v>
      </c>
      <c r="I310" s="21">
        <f t="shared" si="56"/>
        <v>100</v>
      </c>
      <c r="K310" s="92"/>
    </row>
    <row r="311" spans="1:11" ht="121.5" customHeight="1">
      <c r="A311" s="70" t="s">
        <v>928</v>
      </c>
      <c r="B311" s="25" t="s">
        <v>27</v>
      </c>
      <c r="C311" s="59" t="s">
        <v>664</v>
      </c>
      <c r="D311" s="72">
        <v>1862.2145</v>
      </c>
      <c r="E311" s="72">
        <v>0</v>
      </c>
      <c r="F311" s="72">
        <v>0</v>
      </c>
      <c r="G311" s="21">
        <f t="shared" si="54"/>
        <v>0</v>
      </c>
      <c r="H311" s="21">
        <f t="shared" si="55"/>
        <v>1862.2145</v>
      </c>
      <c r="I311" s="21">
        <f t="shared" si="56"/>
        <v>0</v>
      </c>
      <c r="K311" s="92"/>
    </row>
    <row r="312" spans="1:11" ht="90.75" customHeight="1">
      <c r="A312" s="70" t="s">
        <v>1018</v>
      </c>
      <c r="B312" s="25" t="s">
        <v>27</v>
      </c>
      <c r="C312" s="59" t="s">
        <v>1023</v>
      </c>
      <c r="D312" s="72">
        <v>110.715</v>
      </c>
      <c r="E312" s="72">
        <v>0</v>
      </c>
      <c r="F312" s="72">
        <v>0</v>
      </c>
      <c r="G312" s="21">
        <f t="shared" si="54"/>
        <v>0</v>
      </c>
      <c r="H312" s="21">
        <f t="shared" si="55"/>
        <v>110.715</v>
      </c>
      <c r="I312" s="21">
        <f t="shared" si="56"/>
        <v>0</v>
      </c>
      <c r="K312" s="92"/>
    </row>
    <row r="313" spans="1:11" ht="107.25" customHeight="1">
      <c r="A313" s="70" t="s">
        <v>1019</v>
      </c>
      <c r="B313" s="25" t="s">
        <v>27</v>
      </c>
      <c r="C313" s="59" t="s">
        <v>1024</v>
      </c>
      <c r="D313" s="72">
        <v>5096.2920000000004</v>
      </c>
      <c r="E313" s="72">
        <v>0</v>
      </c>
      <c r="F313" s="72">
        <v>0</v>
      </c>
      <c r="G313" s="21">
        <f t="shared" si="54"/>
        <v>0</v>
      </c>
      <c r="H313" s="21">
        <f t="shared" si="55"/>
        <v>5096.2920000000004</v>
      </c>
      <c r="I313" s="21">
        <f t="shared" si="56"/>
        <v>0</v>
      </c>
      <c r="K313" s="92"/>
    </row>
    <row r="314" spans="1:11" ht="102.75" customHeight="1">
      <c r="A314" s="70" t="s">
        <v>457</v>
      </c>
      <c r="B314" s="25" t="s">
        <v>27</v>
      </c>
      <c r="C314" s="59" t="s">
        <v>461</v>
      </c>
      <c r="D314" s="72">
        <v>37.433999999999997</v>
      </c>
      <c r="E314" s="72">
        <v>0</v>
      </c>
      <c r="F314" s="72">
        <v>0</v>
      </c>
      <c r="G314" s="21">
        <f t="shared" si="54"/>
        <v>0</v>
      </c>
      <c r="H314" s="21">
        <f t="shared" si="55"/>
        <v>37.433999999999997</v>
      </c>
      <c r="I314" s="21">
        <f t="shared" si="56"/>
        <v>0</v>
      </c>
      <c r="K314" s="92"/>
    </row>
    <row r="315" spans="1:11" ht="29.25" customHeight="1">
      <c r="A315" s="67" t="s">
        <v>76</v>
      </c>
      <c r="B315" s="25" t="s">
        <v>27</v>
      </c>
      <c r="C315" s="59" t="s">
        <v>383</v>
      </c>
      <c r="D315" s="72">
        <v>19131.55848</v>
      </c>
      <c r="E315" s="72">
        <v>8225.72595</v>
      </c>
      <c r="F315" s="72">
        <v>8225.72595</v>
      </c>
      <c r="G315" s="21">
        <f t="shared" si="54"/>
        <v>0</v>
      </c>
      <c r="H315" s="21">
        <f t="shared" si="55"/>
        <v>10905.83253</v>
      </c>
      <c r="I315" s="21">
        <f t="shared" si="56"/>
        <v>42.995587414371485</v>
      </c>
      <c r="K315" s="92"/>
    </row>
    <row r="316" spans="1:11" ht="35.25" customHeight="1">
      <c r="A316" s="67" t="s">
        <v>78</v>
      </c>
      <c r="B316" s="25" t="s">
        <v>27</v>
      </c>
      <c r="C316" s="59" t="s">
        <v>168</v>
      </c>
      <c r="D316" s="72">
        <v>497</v>
      </c>
      <c r="E316" s="72">
        <v>119.622</v>
      </c>
      <c r="F316" s="72">
        <v>119.622</v>
      </c>
      <c r="G316" s="21">
        <f t="shared" si="54"/>
        <v>0</v>
      </c>
      <c r="H316" s="21">
        <f t="shared" si="55"/>
        <v>377.37799999999999</v>
      </c>
      <c r="I316" s="21">
        <f t="shared" si="56"/>
        <v>24.068812877263582</v>
      </c>
      <c r="K316" s="92"/>
    </row>
    <row r="317" spans="1:11" ht="88.5" customHeight="1">
      <c r="A317" s="70" t="s">
        <v>926</v>
      </c>
      <c r="B317" s="25" t="s">
        <v>27</v>
      </c>
      <c r="C317" s="59" t="s">
        <v>665</v>
      </c>
      <c r="D317" s="72">
        <v>597.66240000000005</v>
      </c>
      <c r="E317" s="72">
        <v>0</v>
      </c>
      <c r="F317" s="72">
        <v>0</v>
      </c>
      <c r="G317" s="21">
        <f t="shared" si="54"/>
        <v>0</v>
      </c>
      <c r="H317" s="21">
        <f t="shared" si="55"/>
        <v>597.66240000000005</v>
      </c>
      <c r="I317" s="21">
        <f t="shared" si="56"/>
        <v>0</v>
      </c>
      <c r="K317" s="92"/>
    </row>
    <row r="318" spans="1:11" ht="24" customHeight="1">
      <c r="A318" s="67" t="s">
        <v>46</v>
      </c>
      <c r="B318" s="25" t="s">
        <v>27</v>
      </c>
      <c r="C318" s="59" t="s">
        <v>169</v>
      </c>
      <c r="D318" s="72">
        <v>61</v>
      </c>
      <c r="E318" s="72">
        <v>20.98</v>
      </c>
      <c r="F318" s="72">
        <v>20.98</v>
      </c>
      <c r="G318" s="21">
        <f t="shared" si="54"/>
        <v>0</v>
      </c>
      <c r="H318" s="21">
        <f t="shared" si="55"/>
        <v>40.019999999999996</v>
      </c>
      <c r="I318" s="21">
        <f t="shared" si="56"/>
        <v>34.393442622950822</v>
      </c>
      <c r="K318" s="92"/>
    </row>
    <row r="319" spans="1:11" ht="44.25" customHeight="1">
      <c r="A319" s="67" t="s">
        <v>614</v>
      </c>
      <c r="B319" s="25" t="s">
        <v>27</v>
      </c>
      <c r="C319" s="59" t="s">
        <v>666</v>
      </c>
      <c r="D319" s="72">
        <v>206.92</v>
      </c>
      <c r="E319" s="72">
        <v>52.8</v>
      </c>
      <c r="F319" s="72">
        <v>52.8</v>
      </c>
      <c r="G319" s="21">
        <f t="shared" si="54"/>
        <v>0</v>
      </c>
      <c r="H319" s="21">
        <f t="shared" si="55"/>
        <v>154.12</v>
      </c>
      <c r="I319" s="21">
        <f t="shared" si="56"/>
        <v>25.517108061086407</v>
      </c>
      <c r="K319" s="92"/>
    </row>
    <row r="320" spans="1:11" ht="24" customHeight="1">
      <c r="A320" s="67" t="s">
        <v>80</v>
      </c>
      <c r="B320" s="25" t="s">
        <v>27</v>
      </c>
      <c r="C320" s="59" t="s">
        <v>170</v>
      </c>
      <c r="D320" s="72">
        <v>137.84</v>
      </c>
      <c r="E320" s="72">
        <v>45.067300000000003</v>
      </c>
      <c r="F320" s="72">
        <v>45.067300000000003</v>
      </c>
      <c r="G320" s="21">
        <f t="shared" si="54"/>
        <v>0</v>
      </c>
      <c r="H320" s="21">
        <f t="shared" si="55"/>
        <v>92.7727</v>
      </c>
      <c r="I320" s="21">
        <f t="shared" si="56"/>
        <v>32.695371445153803</v>
      </c>
      <c r="K320" s="92"/>
    </row>
    <row r="321" spans="1:11" ht="24" customHeight="1">
      <c r="A321" s="67" t="s">
        <v>82</v>
      </c>
      <c r="B321" s="25" t="s">
        <v>27</v>
      </c>
      <c r="C321" s="59" t="s">
        <v>171</v>
      </c>
      <c r="D321" s="72">
        <v>129.69999999999999</v>
      </c>
      <c r="E321" s="72">
        <v>48.347999999999999</v>
      </c>
      <c r="F321" s="72">
        <v>48.347999999999999</v>
      </c>
      <c r="G321" s="21">
        <f t="shared" si="54"/>
        <v>0</v>
      </c>
      <c r="H321" s="21">
        <f t="shared" si="55"/>
        <v>81.35199999999999</v>
      </c>
      <c r="I321" s="21">
        <f t="shared" si="56"/>
        <v>37.276792598303778</v>
      </c>
      <c r="K321" s="92"/>
    </row>
    <row r="322" spans="1:11" ht="24" customHeight="1">
      <c r="A322" s="67" t="s">
        <v>84</v>
      </c>
      <c r="B322" s="25" t="s">
        <v>27</v>
      </c>
      <c r="C322" s="59" t="s">
        <v>172</v>
      </c>
      <c r="D322" s="72">
        <v>1607.0440000000001</v>
      </c>
      <c r="E322" s="72">
        <v>825.08587</v>
      </c>
      <c r="F322" s="72">
        <v>825.08587</v>
      </c>
      <c r="G322" s="21">
        <f t="shared" si="54"/>
        <v>0</v>
      </c>
      <c r="H322" s="21">
        <f t="shared" si="55"/>
        <v>781.9581300000001</v>
      </c>
      <c r="I322" s="21">
        <f t="shared" si="56"/>
        <v>51.341834448838988</v>
      </c>
      <c r="K322" s="92"/>
    </row>
    <row r="323" spans="1:11" ht="24" customHeight="1">
      <c r="A323" s="67" t="s">
        <v>52</v>
      </c>
      <c r="B323" s="25" t="s">
        <v>27</v>
      </c>
      <c r="C323" s="59" t="s">
        <v>667</v>
      </c>
      <c r="D323" s="72">
        <v>606.57820000000004</v>
      </c>
      <c r="E323" s="72">
        <v>0</v>
      </c>
      <c r="F323" s="72">
        <v>0</v>
      </c>
      <c r="G323" s="21">
        <f t="shared" si="54"/>
        <v>0</v>
      </c>
      <c r="H323" s="21">
        <f t="shared" si="55"/>
        <v>606.57820000000004</v>
      </c>
      <c r="I323" s="21">
        <f t="shared" si="56"/>
        <v>0</v>
      </c>
      <c r="K323" s="92"/>
    </row>
    <row r="324" spans="1:11" ht="24" customHeight="1">
      <c r="A324" s="67" t="s">
        <v>428</v>
      </c>
      <c r="B324" s="25" t="s">
        <v>27</v>
      </c>
      <c r="C324" s="59" t="s">
        <v>462</v>
      </c>
      <c r="D324" s="72">
        <v>284</v>
      </c>
      <c r="E324" s="72">
        <v>59.1</v>
      </c>
      <c r="F324" s="72">
        <v>59.1</v>
      </c>
      <c r="G324" s="21">
        <f t="shared" si="54"/>
        <v>0</v>
      </c>
      <c r="H324" s="21">
        <f t="shared" si="55"/>
        <v>224.9</v>
      </c>
      <c r="I324" s="21">
        <f t="shared" si="56"/>
        <v>20.809859154929576</v>
      </c>
      <c r="K324" s="92"/>
    </row>
    <row r="325" spans="1:11" ht="24" customHeight="1">
      <c r="A325" s="67" t="s">
        <v>86</v>
      </c>
      <c r="B325" s="25" t="s">
        <v>27</v>
      </c>
      <c r="C325" s="59" t="s">
        <v>173</v>
      </c>
      <c r="D325" s="72">
        <v>164.71</v>
      </c>
      <c r="E325" s="72">
        <v>54.076999999999998</v>
      </c>
      <c r="F325" s="72">
        <v>54.076999999999998</v>
      </c>
      <c r="G325" s="21">
        <f t="shared" si="54"/>
        <v>0</v>
      </c>
      <c r="H325" s="21">
        <f t="shared" si="55"/>
        <v>110.63300000000001</v>
      </c>
      <c r="I325" s="21">
        <f t="shared" si="56"/>
        <v>32.831643494626917</v>
      </c>
      <c r="K325" s="92"/>
    </row>
    <row r="326" spans="1:11" ht="24" customHeight="1">
      <c r="A326" s="67" t="s">
        <v>88</v>
      </c>
      <c r="B326" s="25" t="s">
        <v>27</v>
      </c>
      <c r="C326" s="59" t="s">
        <v>526</v>
      </c>
      <c r="D326" s="72">
        <v>116.57299999999999</v>
      </c>
      <c r="E326" s="72">
        <v>116.57299999999999</v>
      </c>
      <c r="F326" s="72">
        <v>116.57299999999999</v>
      </c>
      <c r="G326" s="21">
        <f t="shared" si="54"/>
        <v>0</v>
      </c>
      <c r="H326" s="21">
        <f t="shared" si="55"/>
        <v>0</v>
      </c>
      <c r="I326" s="21">
        <f t="shared" si="56"/>
        <v>100</v>
      </c>
      <c r="K326" s="92"/>
    </row>
    <row r="327" spans="1:11" ht="18.75" customHeight="1">
      <c r="A327" s="67" t="s">
        <v>90</v>
      </c>
      <c r="B327" s="25" t="s">
        <v>27</v>
      </c>
      <c r="C327" s="59" t="s">
        <v>174</v>
      </c>
      <c r="D327" s="72">
        <v>479.57499999999999</v>
      </c>
      <c r="E327" s="72">
        <v>251.88149999999999</v>
      </c>
      <c r="F327" s="72">
        <v>251.88149999999999</v>
      </c>
      <c r="G327" s="21">
        <f t="shared" si="54"/>
        <v>0</v>
      </c>
      <c r="H327" s="21">
        <f t="shared" si="55"/>
        <v>227.6935</v>
      </c>
      <c r="I327" s="21">
        <f t="shared" si="56"/>
        <v>52.521816191419489</v>
      </c>
      <c r="K327" s="92"/>
    </row>
    <row r="328" spans="1:11" ht="24.75" customHeight="1">
      <c r="A328" s="67" t="s">
        <v>175</v>
      </c>
      <c r="B328" s="25" t="s">
        <v>27</v>
      </c>
      <c r="C328" s="59" t="s">
        <v>176</v>
      </c>
      <c r="D328" s="72">
        <v>4590.1704</v>
      </c>
      <c r="E328" s="72">
        <v>2037.4847400000001</v>
      </c>
      <c r="F328" s="72">
        <v>2037.4847400000001</v>
      </c>
      <c r="G328" s="21">
        <f t="shared" si="54"/>
        <v>0</v>
      </c>
      <c r="H328" s="21">
        <f t="shared" si="55"/>
        <v>2552.6856600000001</v>
      </c>
      <c r="I328" s="21">
        <f t="shared" si="56"/>
        <v>44.387997883477269</v>
      </c>
      <c r="K328" s="92"/>
    </row>
    <row r="329" spans="1:11" ht="48" customHeight="1">
      <c r="A329" s="67" t="s">
        <v>78</v>
      </c>
      <c r="B329" s="25" t="s">
        <v>27</v>
      </c>
      <c r="C329" s="59" t="s">
        <v>177</v>
      </c>
      <c r="D329" s="72">
        <v>150</v>
      </c>
      <c r="E329" s="72">
        <v>0</v>
      </c>
      <c r="F329" s="72">
        <v>0</v>
      </c>
      <c r="G329" s="21">
        <f t="shared" si="54"/>
        <v>0</v>
      </c>
      <c r="H329" s="21">
        <f t="shared" si="55"/>
        <v>150</v>
      </c>
      <c r="I329" s="21">
        <f t="shared" si="56"/>
        <v>0</v>
      </c>
      <c r="K329" s="92"/>
    </row>
    <row r="330" spans="1:11" ht="88.5" customHeight="1">
      <c r="A330" s="70" t="s">
        <v>926</v>
      </c>
      <c r="B330" s="25" t="s">
        <v>27</v>
      </c>
      <c r="C330" s="59" t="s">
        <v>668</v>
      </c>
      <c r="D330" s="72">
        <v>109.9992</v>
      </c>
      <c r="E330" s="72">
        <v>0</v>
      </c>
      <c r="F330" s="72">
        <v>0</v>
      </c>
      <c r="G330" s="21">
        <f t="shared" si="54"/>
        <v>0</v>
      </c>
      <c r="H330" s="21">
        <f t="shared" si="55"/>
        <v>109.9992</v>
      </c>
      <c r="I330" s="21">
        <f t="shared" si="56"/>
        <v>0</v>
      </c>
      <c r="K330" s="92"/>
    </row>
    <row r="331" spans="1:11" ht="22.5" customHeight="1">
      <c r="A331" s="67" t="s">
        <v>46</v>
      </c>
      <c r="B331" s="25" t="s">
        <v>27</v>
      </c>
      <c r="C331" s="59" t="s">
        <v>178</v>
      </c>
      <c r="D331" s="72">
        <v>16.45</v>
      </c>
      <c r="E331" s="72">
        <v>15.45</v>
      </c>
      <c r="F331" s="72">
        <v>15.45</v>
      </c>
      <c r="G331" s="21">
        <f t="shared" si="54"/>
        <v>0</v>
      </c>
      <c r="H331" s="21">
        <f t="shared" si="55"/>
        <v>1</v>
      </c>
      <c r="I331" s="21">
        <f t="shared" si="56"/>
        <v>93.920972644376903</v>
      </c>
      <c r="K331" s="92"/>
    </row>
    <row r="332" spans="1:11" ht="48.75" customHeight="1">
      <c r="A332" s="67" t="s">
        <v>614</v>
      </c>
      <c r="B332" s="25" t="s">
        <v>27</v>
      </c>
      <c r="C332" s="59" t="s">
        <v>669</v>
      </c>
      <c r="D332" s="72">
        <v>40.200000000000003</v>
      </c>
      <c r="E332" s="72">
        <v>35.200000000000003</v>
      </c>
      <c r="F332" s="72">
        <v>35.200000000000003</v>
      </c>
      <c r="G332" s="21">
        <f t="shared" si="54"/>
        <v>0</v>
      </c>
      <c r="H332" s="21">
        <f t="shared" si="55"/>
        <v>5</v>
      </c>
      <c r="I332" s="21">
        <f t="shared" si="56"/>
        <v>87.562189054726375</v>
      </c>
      <c r="K332" s="92"/>
    </row>
    <row r="333" spans="1:11" ht="29.25" customHeight="1">
      <c r="A333" s="67" t="s">
        <v>80</v>
      </c>
      <c r="B333" s="25" t="s">
        <v>27</v>
      </c>
      <c r="C333" s="59" t="s">
        <v>179</v>
      </c>
      <c r="D333" s="72">
        <v>151.44</v>
      </c>
      <c r="E333" s="72">
        <v>55.985799999999998</v>
      </c>
      <c r="F333" s="72">
        <v>55.985799999999998</v>
      </c>
      <c r="G333" s="21">
        <f t="shared" si="54"/>
        <v>0</v>
      </c>
      <c r="H333" s="21">
        <f t="shared" si="55"/>
        <v>95.4542</v>
      </c>
      <c r="I333" s="21">
        <f t="shared" si="56"/>
        <v>36.968964606444793</v>
      </c>
      <c r="K333" s="92"/>
    </row>
    <row r="334" spans="1:11" ht="29.25" customHeight="1">
      <c r="A334" s="67" t="s">
        <v>82</v>
      </c>
      <c r="B334" s="25" t="s">
        <v>27</v>
      </c>
      <c r="C334" s="59" t="s">
        <v>180</v>
      </c>
      <c r="D334" s="72">
        <v>345</v>
      </c>
      <c r="E334" s="72">
        <v>45</v>
      </c>
      <c r="F334" s="72">
        <v>45</v>
      </c>
      <c r="G334" s="21">
        <f t="shared" si="54"/>
        <v>0</v>
      </c>
      <c r="H334" s="21">
        <f t="shared" si="55"/>
        <v>300</v>
      </c>
      <c r="I334" s="21">
        <f t="shared" si="56"/>
        <v>13.043478260869565</v>
      </c>
      <c r="K334" s="92"/>
    </row>
    <row r="335" spans="1:11" ht="29.25" customHeight="1">
      <c r="A335" s="67" t="s">
        <v>84</v>
      </c>
      <c r="B335" s="25" t="s">
        <v>27</v>
      </c>
      <c r="C335" s="59" t="s">
        <v>181</v>
      </c>
      <c r="D335" s="72">
        <v>732.38300000000004</v>
      </c>
      <c r="E335" s="72">
        <v>388.76715000000002</v>
      </c>
      <c r="F335" s="72">
        <v>388.76715000000002</v>
      </c>
      <c r="G335" s="21">
        <f t="shared" si="54"/>
        <v>0</v>
      </c>
      <c r="H335" s="21">
        <f t="shared" si="55"/>
        <v>343.61585000000002</v>
      </c>
      <c r="I335" s="21">
        <f t="shared" si="56"/>
        <v>53.082492357141</v>
      </c>
      <c r="K335" s="92"/>
    </row>
    <row r="336" spans="1:11" ht="29.25" customHeight="1">
      <c r="A336" s="67" t="s">
        <v>52</v>
      </c>
      <c r="B336" s="25" t="s">
        <v>27</v>
      </c>
      <c r="C336" s="59" t="s">
        <v>1025</v>
      </c>
      <c r="D336" s="72">
        <v>270.52600000000001</v>
      </c>
      <c r="E336" s="72">
        <v>0</v>
      </c>
      <c r="F336" s="72">
        <v>0</v>
      </c>
      <c r="G336" s="21">
        <f t="shared" si="54"/>
        <v>0</v>
      </c>
      <c r="H336" s="21">
        <f t="shared" si="55"/>
        <v>270.52600000000001</v>
      </c>
      <c r="I336" s="21">
        <f t="shared" si="56"/>
        <v>0</v>
      </c>
      <c r="K336" s="92"/>
    </row>
    <row r="337" spans="1:11" ht="29.25" customHeight="1">
      <c r="A337" s="67" t="s">
        <v>428</v>
      </c>
      <c r="B337" s="25" t="s">
        <v>27</v>
      </c>
      <c r="C337" s="59" t="s">
        <v>463</v>
      </c>
      <c r="D337" s="72">
        <v>337.35399999999998</v>
      </c>
      <c r="E337" s="72">
        <v>75.653549999999996</v>
      </c>
      <c r="F337" s="72">
        <v>75.653549999999996</v>
      </c>
      <c r="G337" s="21">
        <f t="shared" si="54"/>
        <v>0</v>
      </c>
      <c r="H337" s="21">
        <f t="shared" si="55"/>
        <v>261.70044999999999</v>
      </c>
      <c r="I337" s="21">
        <f t="shared" si="56"/>
        <v>22.42556780118214</v>
      </c>
      <c r="K337" s="92"/>
    </row>
    <row r="338" spans="1:11" ht="29.25" customHeight="1">
      <c r="A338" s="67" t="s">
        <v>86</v>
      </c>
      <c r="B338" s="25" t="s">
        <v>27</v>
      </c>
      <c r="C338" s="59" t="s">
        <v>182</v>
      </c>
      <c r="D338" s="72">
        <v>254.62700000000001</v>
      </c>
      <c r="E338" s="72">
        <v>57.731000000000002</v>
      </c>
      <c r="F338" s="72">
        <v>57.731000000000002</v>
      </c>
      <c r="G338" s="21">
        <f t="shared" si="54"/>
        <v>0</v>
      </c>
      <c r="H338" s="21">
        <f t="shared" si="55"/>
        <v>196.89600000000002</v>
      </c>
      <c r="I338" s="21">
        <f t="shared" si="56"/>
        <v>22.672772329721514</v>
      </c>
      <c r="K338" s="92"/>
    </row>
    <row r="339" spans="1:11" ht="29.25" customHeight="1">
      <c r="A339" s="67" t="s">
        <v>88</v>
      </c>
      <c r="B339" s="60">
        <v>445</v>
      </c>
      <c r="C339" s="59" t="s">
        <v>183</v>
      </c>
      <c r="D339" s="72">
        <v>713.42399999999998</v>
      </c>
      <c r="E339" s="72">
        <v>634.72400000000005</v>
      </c>
      <c r="F339" s="72">
        <v>634.72400000000005</v>
      </c>
      <c r="G339" s="21">
        <f t="shared" si="54"/>
        <v>0</v>
      </c>
      <c r="H339" s="21">
        <f t="shared" si="55"/>
        <v>78.699999999999932</v>
      </c>
      <c r="I339" s="21">
        <f t="shared" si="56"/>
        <v>88.968691829823513</v>
      </c>
      <c r="K339" s="92"/>
    </row>
    <row r="340" spans="1:11" ht="29.25" customHeight="1">
      <c r="A340" s="67" t="s">
        <v>90</v>
      </c>
      <c r="B340" s="25" t="s">
        <v>27</v>
      </c>
      <c r="C340" s="59" t="s">
        <v>184</v>
      </c>
      <c r="D340" s="72">
        <v>1179.694</v>
      </c>
      <c r="E340" s="72">
        <v>928.63103000000001</v>
      </c>
      <c r="F340" s="72">
        <v>928.63103000000001</v>
      </c>
      <c r="G340" s="21">
        <f t="shared" si="54"/>
        <v>0</v>
      </c>
      <c r="H340" s="21">
        <f t="shared" si="55"/>
        <v>251.06296999999995</v>
      </c>
      <c r="I340" s="21">
        <f t="shared" si="56"/>
        <v>78.717958216283208</v>
      </c>
      <c r="K340" s="92"/>
    </row>
    <row r="341" spans="1:11" s="88" customFormat="1" ht="46.5" customHeight="1">
      <c r="A341" s="32" t="s">
        <v>23</v>
      </c>
      <c r="B341" s="24"/>
      <c r="C341" s="16" t="s">
        <v>185</v>
      </c>
      <c r="D341" s="18">
        <f>SUM(D342:D397)</f>
        <v>125121.00175</v>
      </c>
      <c r="E341" s="18">
        <f>SUM(E342:E397)</f>
        <v>38696.738999999987</v>
      </c>
      <c r="F341" s="18">
        <f>SUM(F342:F397)</f>
        <v>38696.738999999987</v>
      </c>
      <c r="G341" s="18">
        <f t="shared" si="54"/>
        <v>0</v>
      </c>
      <c r="H341" s="18">
        <f t="shared" si="55"/>
        <v>86424.262750000009</v>
      </c>
      <c r="I341" s="18">
        <f t="shared" si="56"/>
        <v>30.927452992518887</v>
      </c>
    </row>
    <row r="342" spans="1:11" ht="45.75" customHeight="1">
      <c r="A342" s="67" t="s">
        <v>340</v>
      </c>
      <c r="B342" s="60">
        <v>441</v>
      </c>
      <c r="C342" s="59" t="s">
        <v>343</v>
      </c>
      <c r="D342" s="72">
        <v>100</v>
      </c>
      <c r="E342" s="72">
        <v>50</v>
      </c>
      <c r="F342" s="72">
        <v>50</v>
      </c>
      <c r="G342" s="21">
        <f t="shared" si="54"/>
        <v>0</v>
      </c>
      <c r="H342" s="21">
        <f t="shared" si="55"/>
        <v>50</v>
      </c>
      <c r="I342" s="21">
        <f t="shared" si="56"/>
        <v>50</v>
      </c>
    </row>
    <row r="343" spans="1:11" ht="53.25" customHeight="1">
      <c r="A343" s="67" t="s">
        <v>341</v>
      </c>
      <c r="B343" s="81">
        <v>441</v>
      </c>
      <c r="C343" s="59" t="s">
        <v>344</v>
      </c>
      <c r="D343" s="72">
        <v>200</v>
      </c>
      <c r="E343" s="72">
        <v>82.160719999999998</v>
      </c>
      <c r="F343" s="72">
        <v>82.160719999999998</v>
      </c>
      <c r="G343" s="21">
        <f t="shared" si="54"/>
        <v>0</v>
      </c>
      <c r="H343" s="21">
        <f t="shared" si="55"/>
        <v>117.83928</v>
      </c>
      <c r="I343" s="21">
        <f t="shared" si="56"/>
        <v>41.080359999999999</v>
      </c>
    </row>
    <row r="344" spans="1:11" ht="29.25" customHeight="1">
      <c r="A344" s="67" t="s">
        <v>1026</v>
      </c>
      <c r="B344" s="81">
        <v>445</v>
      </c>
      <c r="C344" s="59" t="s">
        <v>1040</v>
      </c>
      <c r="D344" s="72">
        <v>40</v>
      </c>
      <c r="E344" s="72">
        <v>0</v>
      </c>
      <c r="F344" s="72">
        <v>0</v>
      </c>
      <c r="G344" s="21">
        <f t="shared" si="54"/>
        <v>0</v>
      </c>
      <c r="H344" s="21">
        <f t="shared" si="55"/>
        <v>40</v>
      </c>
      <c r="I344" s="21">
        <f t="shared" si="56"/>
        <v>0</v>
      </c>
    </row>
    <row r="345" spans="1:11" ht="27" customHeight="1">
      <c r="A345" s="67" t="s">
        <v>421</v>
      </c>
      <c r="B345" s="81">
        <v>445</v>
      </c>
      <c r="C345" s="59" t="s">
        <v>423</v>
      </c>
      <c r="D345" s="72">
        <v>85.5</v>
      </c>
      <c r="E345" s="72">
        <v>84.4</v>
      </c>
      <c r="F345" s="72">
        <v>84.4</v>
      </c>
      <c r="G345" s="21">
        <f t="shared" si="54"/>
        <v>0</v>
      </c>
      <c r="H345" s="21">
        <f t="shared" si="55"/>
        <v>1.0999999999999943</v>
      </c>
      <c r="I345" s="21">
        <f t="shared" si="56"/>
        <v>98.713450292397667</v>
      </c>
    </row>
    <row r="346" spans="1:11" ht="33.75" customHeight="1">
      <c r="A346" s="67" t="s">
        <v>1027</v>
      </c>
      <c r="B346" s="81">
        <v>445</v>
      </c>
      <c r="C346" s="59" t="s">
        <v>1041</v>
      </c>
      <c r="D346" s="72">
        <v>81.3</v>
      </c>
      <c r="E346" s="72">
        <v>0</v>
      </c>
      <c r="F346" s="72">
        <v>0</v>
      </c>
      <c r="G346" s="21">
        <f t="shared" si="54"/>
        <v>0</v>
      </c>
      <c r="H346" s="21">
        <f t="shared" si="55"/>
        <v>81.3</v>
      </c>
      <c r="I346" s="21">
        <f t="shared" si="56"/>
        <v>0</v>
      </c>
    </row>
    <row r="347" spans="1:11" ht="39.75" customHeight="1">
      <c r="A347" s="67" t="s">
        <v>1028</v>
      </c>
      <c r="B347" s="81">
        <v>445</v>
      </c>
      <c r="C347" s="59" t="s">
        <v>1042</v>
      </c>
      <c r="D347" s="72">
        <v>6508.0936099999999</v>
      </c>
      <c r="E347" s="72">
        <v>0</v>
      </c>
      <c r="F347" s="72">
        <v>0</v>
      </c>
      <c r="G347" s="21">
        <f t="shared" si="54"/>
        <v>0</v>
      </c>
      <c r="H347" s="21">
        <f t="shared" si="55"/>
        <v>6508.0936099999999</v>
      </c>
      <c r="I347" s="21">
        <f t="shared" si="56"/>
        <v>0</v>
      </c>
    </row>
    <row r="348" spans="1:11" ht="55.5" customHeight="1">
      <c r="A348" s="67" t="s">
        <v>1029</v>
      </c>
      <c r="B348" s="81">
        <v>445</v>
      </c>
      <c r="C348" s="59" t="s">
        <v>673</v>
      </c>
      <c r="D348" s="72">
        <v>514.58040000000005</v>
      </c>
      <c r="E348" s="72">
        <v>0</v>
      </c>
      <c r="F348" s="72">
        <v>0</v>
      </c>
      <c r="G348" s="21">
        <f t="shared" si="54"/>
        <v>0</v>
      </c>
      <c r="H348" s="21">
        <f t="shared" si="55"/>
        <v>514.58040000000005</v>
      </c>
      <c r="I348" s="21">
        <f t="shared" si="56"/>
        <v>0</v>
      </c>
    </row>
    <row r="349" spans="1:11" ht="48.75" customHeight="1">
      <c r="A349" s="67" t="s">
        <v>1030</v>
      </c>
      <c r="B349" s="81">
        <v>445</v>
      </c>
      <c r="C349" s="59" t="s">
        <v>1043</v>
      </c>
      <c r="D349" s="72">
        <v>2.4</v>
      </c>
      <c r="E349" s="72">
        <v>0</v>
      </c>
      <c r="F349" s="72">
        <v>0</v>
      </c>
      <c r="G349" s="21">
        <f t="shared" si="54"/>
        <v>0</v>
      </c>
      <c r="H349" s="21">
        <f t="shared" si="55"/>
        <v>2.4</v>
      </c>
      <c r="I349" s="21">
        <f t="shared" si="56"/>
        <v>0</v>
      </c>
    </row>
    <row r="350" spans="1:11" ht="94.5" customHeight="1">
      <c r="A350" s="67" t="s">
        <v>1031</v>
      </c>
      <c r="B350" s="60">
        <v>441</v>
      </c>
      <c r="C350" s="59" t="s">
        <v>1044</v>
      </c>
      <c r="D350" s="72">
        <v>8826.9648199999992</v>
      </c>
      <c r="E350" s="72">
        <v>0</v>
      </c>
      <c r="F350" s="72">
        <v>0</v>
      </c>
      <c r="G350" s="21">
        <f t="shared" ref="G350:G397" si="58">E350-F350</f>
        <v>0</v>
      </c>
      <c r="H350" s="21">
        <f t="shared" ref="H350:H397" si="59">D350-F350</f>
        <v>8826.9648199999992</v>
      </c>
      <c r="I350" s="21">
        <f t="shared" ref="I350:I397" si="60">F350/D350*100</f>
        <v>0</v>
      </c>
    </row>
    <row r="351" spans="1:11" ht="87.75" customHeight="1">
      <c r="A351" s="70" t="s">
        <v>1032</v>
      </c>
      <c r="B351" s="60">
        <v>441</v>
      </c>
      <c r="C351" s="59" t="s">
        <v>1045</v>
      </c>
      <c r="D351" s="72">
        <v>11358.709800000001</v>
      </c>
      <c r="E351" s="72">
        <v>0</v>
      </c>
      <c r="F351" s="72">
        <v>0</v>
      </c>
      <c r="G351" s="21">
        <f t="shared" si="58"/>
        <v>0</v>
      </c>
      <c r="H351" s="21">
        <f t="shared" si="59"/>
        <v>11358.709800000001</v>
      </c>
      <c r="I351" s="21">
        <f t="shared" si="60"/>
        <v>0</v>
      </c>
    </row>
    <row r="352" spans="1:11" ht="31.5" customHeight="1">
      <c r="A352" s="67" t="s">
        <v>1033</v>
      </c>
      <c r="B352" s="60">
        <v>445</v>
      </c>
      <c r="C352" s="59" t="s">
        <v>1046</v>
      </c>
      <c r="D352" s="72">
        <v>599.82600000000002</v>
      </c>
      <c r="E352" s="72">
        <v>0</v>
      </c>
      <c r="F352" s="72">
        <v>0</v>
      </c>
      <c r="G352" s="21">
        <f t="shared" si="58"/>
        <v>0</v>
      </c>
      <c r="H352" s="21">
        <f t="shared" si="59"/>
        <v>599.82600000000002</v>
      </c>
      <c r="I352" s="21">
        <f t="shared" si="60"/>
        <v>0</v>
      </c>
    </row>
    <row r="353" spans="1:9" ht="29.25" customHeight="1">
      <c r="A353" s="67" t="s">
        <v>186</v>
      </c>
      <c r="B353" s="25" t="s">
        <v>27</v>
      </c>
      <c r="C353" s="59" t="s">
        <v>187</v>
      </c>
      <c r="D353" s="72">
        <v>49.8</v>
      </c>
      <c r="E353" s="72">
        <v>10</v>
      </c>
      <c r="F353" s="72">
        <v>10</v>
      </c>
      <c r="G353" s="21">
        <f t="shared" si="58"/>
        <v>0</v>
      </c>
      <c r="H353" s="21">
        <f t="shared" si="59"/>
        <v>39.799999999999997</v>
      </c>
      <c r="I353" s="21">
        <f t="shared" si="60"/>
        <v>20.080321285140563</v>
      </c>
    </row>
    <row r="354" spans="1:9" ht="42.75" customHeight="1">
      <c r="A354" s="67" t="s">
        <v>670</v>
      </c>
      <c r="B354" s="25" t="s">
        <v>27</v>
      </c>
      <c r="C354" s="59" t="s">
        <v>188</v>
      </c>
      <c r="D354" s="72">
        <v>252.298</v>
      </c>
      <c r="E354" s="72">
        <v>147.19999999999999</v>
      </c>
      <c r="F354" s="72">
        <v>147.19999999999999</v>
      </c>
      <c r="G354" s="21">
        <f t="shared" si="58"/>
        <v>0</v>
      </c>
      <c r="H354" s="21">
        <f t="shared" si="59"/>
        <v>105.09800000000001</v>
      </c>
      <c r="I354" s="21">
        <f t="shared" si="60"/>
        <v>58.343704666703658</v>
      </c>
    </row>
    <row r="355" spans="1:9" ht="27.75" customHeight="1">
      <c r="A355" s="67" t="s">
        <v>58</v>
      </c>
      <c r="B355" s="25" t="s">
        <v>27</v>
      </c>
      <c r="C355" s="59" t="s">
        <v>189</v>
      </c>
      <c r="D355" s="72">
        <v>93.75</v>
      </c>
      <c r="E355" s="72">
        <v>93.75</v>
      </c>
      <c r="F355" s="72">
        <v>93.75</v>
      </c>
      <c r="G355" s="21">
        <f t="shared" si="58"/>
        <v>0</v>
      </c>
      <c r="H355" s="21">
        <f t="shared" si="59"/>
        <v>0</v>
      </c>
      <c r="I355" s="21">
        <f t="shared" si="60"/>
        <v>100</v>
      </c>
    </row>
    <row r="356" spans="1:9" ht="27.75" customHeight="1">
      <c r="A356" s="67" t="s">
        <v>342</v>
      </c>
      <c r="B356" s="25" t="s">
        <v>27</v>
      </c>
      <c r="C356" s="59" t="s">
        <v>345</v>
      </c>
      <c r="D356" s="72">
        <v>80</v>
      </c>
      <c r="E356" s="72">
        <v>80</v>
      </c>
      <c r="F356" s="72">
        <v>80</v>
      </c>
      <c r="G356" s="21">
        <f t="shared" si="58"/>
        <v>0</v>
      </c>
      <c r="H356" s="21">
        <f t="shared" si="59"/>
        <v>0</v>
      </c>
      <c r="I356" s="21">
        <f t="shared" si="60"/>
        <v>100</v>
      </c>
    </row>
    <row r="357" spans="1:9" ht="32.25" customHeight="1">
      <c r="A357" s="67" t="s">
        <v>1034</v>
      </c>
      <c r="B357" s="25" t="s">
        <v>27</v>
      </c>
      <c r="C357" s="59" t="s">
        <v>1047</v>
      </c>
      <c r="D357" s="72">
        <v>4</v>
      </c>
      <c r="E357" s="72">
        <v>0</v>
      </c>
      <c r="F357" s="72">
        <v>0</v>
      </c>
      <c r="G357" s="21">
        <f t="shared" si="58"/>
        <v>0</v>
      </c>
      <c r="H357" s="21">
        <f t="shared" si="59"/>
        <v>4</v>
      </c>
      <c r="I357" s="21">
        <f t="shared" si="60"/>
        <v>0</v>
      </c>
    </row>
    <row r="358" spans="1:9" ht="44.25" customHeight="1">
      <c r="A358" s="67" t="s">
        <v>1035</v>
      </c>
      <c r="B358" s="25" t="s">
        <v>27</v>
      </c>
      <c r="C358" s="59" t="s">
        <v>1048</v>
      </c>
      <c r="D358" s="72">
        <v>85</v>
      </c>
      <c r="E358" s="72">
        <v>85</v>
      </c>
      <c r="F358" s="72">
        <v>85</v>
      </c>
      <c r="G358" s="21">
        <f t="shared" si="58"/>
        <v>0</v>
      </c>
      <c r="H358" s="21">
        <f t="shared" si="59"/>
        <v>0</v>
      </c>
      <c r="I358" s="21">
        <f t="shared" si="60"/>
        <v>100</v>
      </c>
    </row>
    <row r="359" spans="1:9" ht="46.5" customHeight="1">
      <c r="A359" s="67" t="s">
        <v>59</v>
      </c>
      <c r="B359" s="25" t="s">
        <v>27</v>
      </c>
      <c r="C359" s="59" t="s">
        <v>190</v>
      </c>
      <c r="D359" s="72">
        <v>4091.9949999999999</v>
      </c>
      <c r="E359" s="72">
        <v>1477.0497</v>
      </c>
      <c r="F359" s="72">
        <v>1477.0497</v>
      </c>
      <c r="G359" s="21">
        <f t="shared" si="58"/>
        <v>0</v>
      </c>
      <c r="H359" s="21">
        <f t="shared" si="59"/>
        <v>2614.9452999999999</v>
      </c>
      <c r="I359" s="21">
        <f t="shared" si="60"/>
        <v>36.096077830007125</v>
      </c>
    </row>
    <row r="360" spans="1:9" ht="35.25" customHeight="1">
      <c r="A360" s="67" t="s">
        <v>671</v>
      </c>
      <c r="B360" s="25" t="s">
        <v>27</v>
      </c>
      <c r="C360" s="59" t="s">
        <v>674</v>
      </c>
      <c r="D360" s="72">
        <v>299.94600000000003</v>
      </c>
      <c r="E360" s="72">
        <v>299.94600000000003</v>
      </c>
      <c r="F360" s="72">
        <v>299.94600000000003</v>
      </c>
      <c r="G360" s="21">
        <f t="shared" si="58"/>
        <v>0</v>
      </c>
      <c r="H360" s="21">
        <f t="shared" si="59"/>
        <v>0</v>
      </c>
      <c r="I360" s="21">
        <f t="shared" si="60"/>
        <v>100</v>
      </c>
    </row>
    <row r="361" spans="1:9" ht="47.25" customHeight="1">
      <c r="A361" s="67" t="s">
        <v>422</v>
      </c>
      <c r="B361" s="25" t="s">
        <v>27</v>
      </c>
      <c r="C361" s="59" t="s">
        <v>191</v>
      </c>
      <c r="D361" s="72">
        <v>398.95</v>
      </c>
      <c r="E361" s="72">
        <v>0</v>
      </c>
      <c r="F361" s="72">
        <v>0</v>
      </c>
      <c r="G361" s="21">
        <f t="shared" si="58"/>
        <v>0</v>
      </c>
      <c r="H361" s="21">
        <f t="shared" si="59"/>
        <v>398.95</v>
      </c>
      <c r="I361" s="21">
        <f t="shared" si="60"/>
        <v>0</v>
      </c>
    </row>
    <row r="362" spans="1:9" ht="38.25" customHeight="1">
      <c r="A362" s="67" t="s">
        <v>1036</v>
      </c>
      <c r="B362" s="25" t="s">
        <v>27</v>
      </c>
      <c r="C362" s="59" t="s">
        <v>1049</v>
      </c>
      <c r="D362" s="72">
        <v>28.03302</v>
      </c>
      <c r="E362" s="72">
        <v>28.03302</v>
      </c>
      <c r="F362" s="72">
        <v>28.03302</v>
      </c>
      <c r="G362" s="21">
        <f t="shared" si="58"/>
        <v>0</v>
      </c>
      <c r="H362" s="21">
        <f t="shared" si="59"/>
        <v>0</v>
      </c>
      <c r="I362" s="21">
        <f t="shared" si="60"/>
        <v>100</v>
      </c>
    </row>
    <row r="363" spans="1:9" ht="38.25" customHeight="1">
      <c r="A363" s="67" t="s">
        <v>346</v>
      </c>
      <c r="B363" s="25" t="s">
        <v>27</v>
      </c>
      <c r="C363" s="59" t="s">
        <v>192</v>
      </c>
      <c r="D363" s="72">
        <v>705.7</v>
      </c>
      <c r="E363" s="72">
        <v>0</v>
      </c>
      <c r="F363" s="72">
        <v>0</v>
      </c>
      <c r="G363" s="21">
        <f t="shared" si="58"/>
        <v>0</v>
      </c>
      <c r="H363" s="21">
        <f t="shared" si="59"/>
        <v>705.7</v>
      </c>
      <c r="I363" s="21">
        <f t="shared" si="60"/>
        <v>0</v>
      </c>
    </row>
    <row r="364" spans="1:9" ht="42.75" customHeight="1">
      <c r="A364" s="67" t="s">
        <v>1037</v>
      </c>
      <c r="B364" s="25" t="s">
        <v>27</v>
      </c>
      <c r="C364" s="59" t="s">
        <v>1050</v>
      </c>
      <c r="D364" s="72">
        <v>45.55</v>
      </c>
      <c r="E364" s="72">
        <v>0</v>
      </c>
      <c r="F364" s="72">
        <v>0</v>
      </c>
      <c r="G364" s="21">
        <f t="shared" si="58"/>
        <v>0</v>
      </c>
      <c r="H364" s="21">
        <f t="shared" si="59"/>
        <v>45.55</v>
      </c>
      <c r="I364" s="21">
        <f t="shared" si="60"/>
        <v>0</v>
      </c>
    </row>
    <row r="365" spans="1:9" ht="36" customHeight="1">
      <c r="A365" s="67" t="s">
        <v>347</v>
      </c>
      <c r="B365" s="25" t="s">
        <v>27</v>
      </c>
      <c r="C365" s="59" t="s">
        <v>193</v>
      </c>
      <c r="D365" s="72">
        <v>646.25</v>
      </c>
      <c r="E365" s="72">
        <v>646.25</v>
      </c>
      <c r="F365" s="72">
        <v>646.25</v>
      </c>
      <c r="G365" s="21">
        <f t="shared" si="58"/>
        <v>0</v>
      </c>
      <c r="H365" s="21">
        <f t="shared" si="59"/>
        <v>0</v>
      </c>
      <c r="I365" s="21">
        <f t="shared" si="60"/>
        <v>100</v>
      </c>
    </row>
    <row r="366" spans="1:9" ht="40.5" customHeight="1">
      <c r="A366" s="67" t="s">
        <v>672</v>
      </c>
      <c r="B366" s="25" t="s">
        <v>27</v>
      </c>
      <c r="C366" s="59" t="s">
        <v>675</v>
      </c>
      <c r="D366" s="72">
        <v>23.2</v>
      </c>
      <c r="E366" s="72">
        <v>0</v>
      </c>
      <c r="F366" s="72">
        <v>0</v>
      </c>
      <c r="G366" s="21">
        <f t="shared" si="58"/>
        <v>0</v>
      </c>
      <c r="H366" s="21">
        <f t="shared" si="59"/>
        <v>23.2</v>
      </c>
      <c r="I366" s="21">
        <f t="shared" si="60"/>
        <v>0</v>
      </c>
    </row>
    <row r="367" spans="1:9" ht="40.5" customHeight="1">
      <c r="A367" s="67" t="s">
        <v>348</v>
      </c>
      <c r="B367" s="25" t="s">
        <v>27</v>
      </c>
      <c r="C367" s="59" t="s">
        <v>194</v>
      </c>
      <c r="D367" s="72">
        <v>7.25</v>
      </c>
      <c r="E367" s="72">
        <v>0</v>
      </c>
      <c r="F367" s="72">
        <v>0</v>
      </c>
      <c r="G367" s="21">
        <f t="shared" si="58"/>
        <v>0</v>
      </c>
      <c r="H367" s="21">
        <f t="shared" si="59"/>
        <v>7.25</v>
      </c>
      <c r="I367" s="21">
        <f t="shared" si="60"/>
        <v>0</v>
      </c>
    </row>
    <row r="368" spans="1:9" ht="34.5" customHeight="1">
      <c r="A368" s="67" t="s">
        <v>1038</v>
      </c>
      <c r="B368" s="25" t="s">
        <v>27</v>
      </c>
      <c r="C368" s="59" t="s">
        <v>676</v>
      </c>
      <c r="D368" s="72">
        <v>5070.05</v>
      </c>
      <c r="E368" s="72">
        <v>0</v>
      </c>
      <c r="F368" s="72">
        <v>0</v>
      </c>
      <c r="G368" s="21">
        <f t="shared" si="58"/>
        <v>0</v>
      </c>
      <c r="H368" s="21">
        <f t="shared" si="59"/>
        <v>5070.05</v>
      </c>
      <c r="I368" s="21">
        <f t="shared" si="60"/>
        <v>0</v>
      </c>
    </row>
    <row r="369" spans="1:9" ht="78.75" customHeight="1">
      <c r="A369" s="67" t="s">
        <v>393</v>
      </c>
      <c r="B369" s="25" t="s">
        <v>27</v>
      </c>
      <c r="C369" s="59" t="s">
        <v>1051</v>
      </c>
      <c r="D369" s="72">
        <v>181.53914</v>
      </c>
      <c r="E369" s="72">
        <v>0</v>
      </c>
      <c r="F369" s="72">
        <v>0</v>
      </c>
      <c r="G369" s="21">
        <f t="shared" si="58"/>
        <v>0</v>
      </c>
      <c r="H369" s="21">
        <f t="shared" si="59"/>
        <v>181.53914</v>
      </c>
      <c r="I369" s="21">
        <f t="shared" si="60"/>
        <v>0</v>
      </c>
    </row>
    <row r="370" spans="1:9" ht="126" customHeight="1">
      <c r="A370" s="70" t="s">
        <v>928</v>
      </c>
      <c r="B370" s="25" t="s">
        <v>27</v>
      </c>
      <c r="C370" s="59" t="s">
        <v>677</v>
      </c>
      <c r="D370" s="72">
        <v>3740.7032800000002</v>
      </c>
      <c r="E370" s="72">
        <v>0</v>
      </c>
      <c r="F370" s="72">
        <v>0</v>
      </c>
      <c r="G370" s="21">
        <f t="shared" si="58"/>
        <v>0</v>
      </c>
      <c r="H370" s="21">
        <f t="shared" si="59"/>
        <v>3740.7032800000002</v>
      </c>
      <c r="I370" s="21">
        <f t="shared" si="60"/>
        <v>0</v>
      </c>
    </row>
    <row r="371" spans="1:9" ht="98.25" customHeight="1">
      <c r="A371" s="70" t="s">
        <v>1039</v>
      </c>
      <c r="B371" s="25" t="s">
        <v>27</v>
      </c>
      <c r="C371" s="59" t="s">
        <v>678</v>
      </c>
      <c r="D371" s="72">
        <v>4159.6440000000002</v>
      </c>
      <c r="E371" s="72">
        <v>2818.1109900000001</v>
      </c>
      <c r="F371" s="72">
        <v>2818.1109900000001</v>
      </c>
      <c r="G371" s="21">
        <f t="shared" si="58"/>
        <v>0</v>
      </c>
      <c r="H371" s="21">
        <f t="shared" si="59"/>
        <v>1341.5330100000001</v>
      </c>
      <c r="I371" s="21">
        <f t="shared" si="60"/>
        <v>67.748850382388497</v>
      </c>
    </row>
    <row r="372" spans="1:9" ht="30.75" customHeight="1">
      <c r="A372" s="67" t="s">
        <v>76</v>
      </c>
      <c r="B372" s="25" t="s">
        <v>27</v>
      </c>
      <c r="C372" s="59" t="s">
        <v>195</v>
      </c>
      <c r="D372" s="72">
        <v>43287.080880000001</v>
      </c>
      <c r="E372" s="72">
        <v>18232.295249999999</v>
      </c>
      <c r="F372" s="72">
        <v>18232.295249999999</v>
      </c>
      <c r="G372" s="21">
        <f t="shared" si="58"/>
        <v>0</v>
      </c>
      <c r="H372" s="21">
        <f t="shared" si="59"/>
        <v>25054.785630000002</v>
      </c>
      <c r="I372" s="21">
        <f t="shared" si="60"/>
        <v>42.119484334236766</v>
      </c>
    </row>
    <row r="373" spans="1:9" ht="40.5" customHeight="1">
      <c r="A373" s="67" t="s">
        <v>78</v>
      </c>
      <c r="B373" s="25" t="s">
        <v>27</v>
      </c>
      <c r="C373" s="59" t="s">
        <v>196</v>
      </c>
      <c r="D373" s="72">
        <v>285</v>
      </c>
      <c r="E373" s="72">
        <v>16.367999999999999</v>
      </c>
      <c r="F373" s="72">
        <v>16.367999999999999</v>
      </c>
      <c r="G373" s="21">
        <f t="shared" si="58"/>
        <v>0</v>
      </c>
      <c r="H373" s="21">
        <f t="shared" si="59"/>
        <v>268.63200000000001</v>
      </c>
      <c r="I373" s="21">
        <f t="shared" si="60"/>
        <v>5.743157894736842</v>
      </c>
    </row>
    <row r="374" spans="1:9" ht="95.25" customHeight="1">
      <c r="A374" s="70" t="s">
        <v>926</v>
      </c>
      <c r="B374" s="25" t="s">
        <v>27</v>
      </c>
      <c r="C374" s="59" t="s">
        <v>679</v>
      </c>
      <c r="D374" s="72">
        <v>1360.32356</v>
      </c>
      <c r="E374" s="72">
        <v>0</v>
      </c>
      <c r="F374" s="72">
        <v>0</v>
      </c>
      <c r="G374" s="21">
        <f t="shared" si="58"/>
        <v>0</v>
      </c>
      <c r="H374" s="21">
        <f t="shared" si="59"/>
        <v>1360.32356</v>
      </c>
      <c r="I374" s="21">
        <f t="shared" si="60"/>
        <v>0</v>
      </c>
    </row>
    <row r="375" spans="1:9" ht="33" customHeight="1">
      <c r="A375" s="67" t="s">
        <v>46</v>
      </c>
      <c r="B375" s="25" t="s">
        <v>27</v>
      </c>
      <c r="C375" s="59" t="s">
        <v>197</v>
      </c>
      <c r="D375" s="72">
        <v>45.95</v>
      </c>
      <c r="E375" s="72">
        <v>27</v>
      </c>
      <c r="F375" s="72">
        <v>27</v>
      </c>
      <c r="G375" s="21">
        <f t="shared" si="58"/>
        <v>0</v>
      </c>
      <c r="H375" s="21">
        <f t="shared" si="59"/>
        <v>18.950000000000003</v>
      </c>
      <c r="I375" s="21">
        <f t="shared" si="60"/>
        <v>58.759521218715996</v>
      </c>
    </row>
    <row r="376" spans="1:9" ht="49.5" customHeight="1">
      <c r="A376" s="67" t="s">
        <v>614</v>
      </c>
      <c r="B376" s="25" t="s">
        <v>27</v>
      </c>
      <c r="C376" s="59" t="s">
        <v>680</v>
      </c>
      <c r="D376" s="72">
        <v>265.75</v>
      </c>
      <c r="E376" s="72">
        <v>140.80000000000001</v>
      </c>
      <c r="F376" s="72">
        <v>140.80000000000001</v>
      </c>
      <c r="G376" s="21">
        <f t="shared" si="58"/>
        <v>0</v>
      </c>
      <c r="H376" s="21">
        <f t="shared" si="59"/>
        <v>124.94999999999999</v>
      </c>
      <c r="I376" s="21">
        <f t="shared" si="60"/>
        <v>52.982126058325498</v>
      </c>
    </row>
    <row r="377" spans="1:9" ht="21.75" customHeight="1">
      <c r="A377" s="67" t="s">
        <v>80</v>
      </c>
      <c r="B377" s="25" t="s">
        <v>27</v>
      </c>
      <c r="C377" s="59" t="s">
        <v>198</v>
      </c>
      <c r="D377" s="72">
        <v>666.03599999999994</v>
      </c>
      <c r="E377" s="72">
        <v>297.91874000000001</v>
      </c>
      <c r="F377" s="72">
        <v>297.91874000000001</v>
      </c>
      <c r="G377" s="21">
        <f t="shared" si="58"/>
        <v>0</v>
      </c>
      <c r="H377" s="21">
        <f t="shared" si="59"/>
        <v>368.11725999999993</v>
      </c>
      <c r="I377" s="21">
        <f t="shared" si="60"/>
        <v>44.730125698911181</v>
      </c>
    </row>
    <row r="378" spans="1:9" ht="21.75" customHeight="1">
      <c r="A378" s="67" t="s">
        <v>82</v>
      </c>
      <c r="B378" s="25" t="s">
        <v>27</v>
      </c>
      <c r="C378" s="59" t="s">
        <v>199</v>
      </c>
      <c r="D378" s="72">
        <v>340</v>
      </c>
      <c r="E378" s="72">
        <v>148.38</v>
      </c>
      <c r="F378" s="72">
        <v>148.38</v>
      </c>
      <c r="G378" s="21">
        <f t="shared" si="58"/>
        <v>0</v>
      </c>
      <c r="H378" s="21">
        <f t="shared" si="59"/>
        <v>191.62</v>
      </c>
      <c r="I378" s="21">
        <f t="shared" si="60"/>
        <v>43.641176470588235</v>
      </c>
    </row>
    <row r="379" spans="1:9" ht="21.75" customHeight="1">
      <c r="A379" s="67" t="s">
        <v>84</v>
      </c>
      <c r="B379" s="25" t="s">
        <v>27</v>
      </c>
      <c r="C379" s="59" t="s">
        <v>200</v>
      </c>
      <c r="D379" s="72">
        <v>6612.616</v>
      </c>
      <c r="E379" s="72">
        <v>3111.5960599999999</v>
      </c>
      <c r="F379" s="72">
        <v>3111.5960599999999</v>
      </c>
      <c r="G379" s="21">
        <f t="shared" si="58"/>
        <v>0</v>
      </c>
      <c r="H379" s="21">
        <f t="shared" si="59"/>
        <v>3501.0199400000001</v>
      </c>
      <c r="I379" s="21">
        <f t="shared" si="60"/>
        <v>47.055447647345616</v>
      </c>
    </row>
    <row r="380" spans="1:9" ht="21.75" customHeight="1">
      <c r="A380" s="67" t="s">
        <v>52</v>
      </c>
      <c r="B380" s="25" t="s">
        <v>27</v>
      </c>
      <c r="C380" s="59" t="s">
        <v>681</v>
      </c>
      <c r="D380" s="72">
        <v>3589.3835199999999</v>
      </c>
      <c r="E380" s="72">
        <v>1782.56312</v>
      </c>
      <c r="F380" s="72">
        <v>1782.56312</v>
      </c>
      <c r="G380" s="21">
        <f t="shared" si="58"/>
        <v>0</v>
      </c>
      <c r="H380" s="21">
        <f t="shared" si="59"/>
        <v>1806.8203999999998</v>
      </c>
      <c r="I380" s="21">
        <f t="shared" si="60"/>
        <v>49.662096849433354</v>
      </c>
    </row>
    <row r="381" spans="1:9" ht="21.75" customHeight="1">
      <c r="A381" s="67" t="s">
        <v>428</v>
      </c>
      <c r="B381" s="25" t="s">
        <v>27</v>
      </c>
      <c r="C381" s="59" t="s">
        <v>464</v>
      </c>
      <c r="D381" s="72">
        <v>1098</v>
      </c>
      <c r="E381" s="72">
        <v>481.78368999999998</v>
      </c>
      <c r="F381" s="72">
        <v>481.78368999999998</v>
      </c>
      <c r="G381" s="21">
        <f t="shared" si="58"/>
        <v>0</v>
      </c>
      <c r="H381" s="21">
        <f t="shared" si="59"/>
        <v>616.21631000000002</v>
      </c>
      <c r="I381" s="21">
        <f t="shared" si="60"/>
        <v>43.878295992714023</v>
      </c>
    </row>
    <row r="382" spans="1:9" ht="21.75" customHeight="1">
      <c r="A382" s="67" t="s">
        <v>86</v>
      </c>
      <c r="B382" s="25" t="s">
        <v>27</v>
      </c>
      <c r="C382" s="59" t="s">
        <v>201</v>
      </c>
      <c r="D382" s="72">
        <v>1823.0430799999999</v>
      </c>
      <c r="E382" s="72">
        <v>1030.19515</v>
      </c>
      <c r="F382" s="72">
        <v>1030.19515</v>
      </c>
      <c r="G382" s="21">
        <f t="shared" si="58"/>
        <v>0</v>
      </c>
      <c r="H382" s="21">
        <f t="shared" si="59"/>
        <v>792.84792999999991</v>
      </c>
      <c r="I382" s="21">
        <f t="shared" si="60"/>
        <v>56.50964375455132</v>
      </c>
    </row>
    <row r="383" spans="1:9" ht="34.5" customHeight="1">
      <c r="A383" s="67" t="s">
        <v>88</v>
      </c>
      <c r="B383" s="25" t="s">
        <v>27</v>
      </c>
      <c r="C383" s="59" t="s">
        <v>202</v>
      </c>
      <c r="D383" s="72">
        <v>3067.45</v>
      </c>
      <c r="E383" s="72">
        <v>1502.5530000000001</v>
      </c>
      <c r="F383" s="72">
        <v>1502.5530000000001</v>
      </c>
      <c r="G383" s="21">
        <f t="shared" si="58"/>
        <v>0</v>
      </c>
      <c r="H383" s="21">
        <f t="shared" si="59"/>
        <v>1564.8969999999997</v>
      </c>
      <c r="I383" s="21">
        <f t="shared" si="60"/>
        <v>48.983781316728887</v>
      </c>
    </row>
    <row r="384" spans="1:9" ht="28.5" customHeight="1">
      <c r="A384" s="67" t="s">
        <v>90</v>
      </c>
      <c r="B384" s="25" t="s">
        <v>27</v>
      </c>
      <c r="C384" s="59" t="s">
        <v>203</v>
      </c>
      <c r="D384" s="72">
        <v>563.78700000000003</v>
      </c>
      <c r="E384" s="72">
        <v>374.01749999999998</v>
      </c>
      <c r="F384" s="72">
        <v>374.01749999999998</v>
      </c>
      <c r="G384" s="21">
        <f t="shared" si="58"/>
        <v>0</v>
      </c>
      <c r="H384" s="21">
        <f t="shared" si="59"/>
        <v>189.76950000000005</v>
      </c>
      <c r="I384" s="21">
        <f t="shared" si="60"/>
        <v>66.340213591303083</v>
      </c>
    </row>
    <row r="385" spans="1:9" ht="39" customHeight="1">
      <c r="A385" s="67" t="s">
        <v>76</v>
      </c>
      <c r="B385" s="25" t="s">
        <v>27</v>
      </c>
      <c r="C385" s="59" t="s">
        <v>204</v>
      </c>
      <c r="D385" s="72">
        <v>9998.1814200000008</v>
      </c>
      <c r="E385" s="72">
        <v>4875.7474400000001</v>
      </c>
      <c r="F385" s="72">
        <v>4875.7474400000001</v>
      </c>
      <c r="G385" s="21">
        <f t="shared" si="58"/>
        <v>0</v>
      </c>
      <c r="H385" s="21">
        <f t="shared" si="59"/>
        <v>5122.4339800000007</v>
      </c>
      <c r="I385" s="21">
        <f t="shared" si="60"/>
        <v>48.766342949596122</v>
      </c>
    </row>
    <row r="386" spans="1:9" ht="49.5" customHeight="1">
      <c r="A386" s="67" t="s">
        <v>78</v>
      </c>
      <c r="B386" s="25" t="s">
        <v>27</v>
      </c>
      <c r="C386" s="59" t="s">
        <v>205</v>
      </c>
      <c r="D386" s="72">
        <v>120</v>
      </c>
      <c r="E386" s="72">
        <v>0</v>
      </c>
      <c r="F386" s="72">
        <v>0</v>
      </c>
      <c r="G386" s="21">
        <f t="shared" si="58"/>
        <v>0</v>
      </c>
      <c r="H386" s="21">
        <f t="shared" si="59"/>
        <v>120</v>
      </c>
      <c r="I386" s="21">
        <f t="shared" si="60"/>
        <v>0</v>
      </c>
    </row>
    <row r="387" spans="1:9" ht="90" customHeight="1">
      <c r="A387" s="70" t="s">
        <v>926</v>
      </c>
      <c r="B387" s="25" t="s">
        <v>27</v>
      </c>
      <c r="C387" s="59" t="s">
        <v>682</v>
      </c>
      <c r="D387" s="72">
        <v>78.549819999999997</v>
      </c>
      <c r="E387" s="72">
        <v>0</v>
      </c>
      <c r="F387" s="72">
        <v>0</v>
      </c>
      <c r="G387" s="21">
        <f t="shared" si="58"/>
        <v>0</v>
      </c>
      <c r="H387" s="21">
        <f t="shared" si="59"/>
        <v>78.549819999999997</v>
      </c>
      <c r="I387" s="21">
        <f t="shared" si="60"/>
        <v>0</v>
      </c>
    </row>
    <row r="388" spans="1:9" ht="31.5" customHeight="1">
      <c r="A388" s="67" t="s">
        <v>46</v>
      </c>
      <c r="B388" s="25" t="s">
        <v>27</v>
      </c>
      <c r="C388" s="59" t="s">
        <v>1052</v>
      </c>
      <c r="D388" s="72">
        <v>49.4</v>
      </c>
      <c r="E388" s="72">
        <v>3.4</v>
      </c>
      <c r="F388" s="72">
        <v>3.4</v>
      </c>
      <c r="G388" s="21">
        <f t="shared" si="58"/>
        <v>0</v>
      </c>
      <c r="H388" s="21">
        <f t="shared" si="59"/>
        <v>46</v>
      </c>
      <c r="I388" s="21">
        <f t="shared" si="60"/>
        <v>6.8825910931174086</v>
      </c>
    </row>
    <row r="389" spans="1:9" ht="42" customHeight="1">
      <c r="A389" s="67" t="s">
        <v>614</v>
      </c>
      <c r="B389" s="25" t="s">
        <v>27</v>
      </c>
      <c r="C389" s="59" t="s">
        <v>683</v>
      </c>
      <c r="D389" s="72">
        <v>64.099999999999994</v>
      </c>
      <c r="E389" s="72">
        <v>17.600000000000001</v>
      </c>
      <c r="F389" s="72">
        <v>17.600000000000001</v>
      </c>
      <c r="G389" s="21">
        <f t="shared" si="58"/>
        <v>0</v>
      </c>
      <c r="H389" s="21">
        <f t="shared" si="59"/>
        <v>46.499999999999993</v>
      </c>
      <c r="I389" s="21">
        <f t="shared" si="60"/>
        <v>27.457098283931362</v>
      </c>
    </row>
    <row r="390" spans="1:9" ht="23.25" customHeight="1">
      <c r="A390" s="67" t="s">
        <v>80</v>
      </c>
      <c r="B390" s="25" t="s">
        <v>27</v>
      </c>
      <c r="C390" s="59" t="s">
        <v>591</v>
      </c>
      <c r="D390" s="72">
        <v>114</v>
      </c>
      <c r="E390" s="72">
        <v>43.912199999999999</v>
      </c>
      <c r="F390" s="72">
        <v>43.912199999999999</v>
      </c>
      <c r="G390" s="21">
        <f t="shared" si="58"/>
        <v>0</v>
      </c>
      <c r="H390" s="21">
        <f t="shared" si="59"/>
        <v>70.087800000000001</v>
      </c>
      <c r="I390" s="21">
        <f t="shared" si="60"/>
        <v>38.519473684210524</v>
      </c>
    </row>
    <row r="391" spans="1:9" ht="23.25" customHeight="1">
      <c r="A391" s="67" t="s">
        <v>82</v>
      </c>
      <c r="B391" s="25" t="s">
        <v>27</v>
      </c>
      <c r="C391" s="59" t="s">
        <v>1053</v>
      </c>
      <c r="D391" s="72">
        <v>150</v>
      </c>
      <c r="E391" s="72">
        <v>0</v>
      </c>
      <c r="F391" s="72">
        <v>0</v>
      </c>
      <c r="G391" s="21">
        <f t="shared" si="58"/>
        <v>0</v>
      </c>
      <c r="H391" s="21">
        <f t="shared" si="59"/>
        <v>150</v>
      </c>
      <c r="I391" s="21">
        <f t="shared" si="60"/>
        <v>0</v>
      </c>
    </row>
    <row r="392" spans="1:9" ht="23.25" customHeight="1">
      <c r="A392" s="67" t="s">
        <v>84</v>
      </c>
      <c r="B392" s="25" t="s">
        <v>27</v>
      </c>
      <c r="C392" s="59" t="s">
        <v>592</v>
      </c>
      <c r="D392" s="72">
        <v>664.24699999999996</v>
      </c>
      <c r="E392" s="72">
        <v>332.23228</v>
      </c>
      <c r="F392" s="72">
        <v>332.23228</v>
      </c>
      <c r="G392" s="21">
        <f t="shared" si="58"/>
        <v>0</v>
      </c>
      <c r="H392" s="21">
        <f t="shared" si="59"/>
        <v>332.01471999999995</v>
      </c>
      <c r="I392" s="21">
        <f t="shared" si="60"/>
        <v>50.016376438282748</v>
      </c>
    </row>
    <row r="393" spans="1:9" ht="23.25" customHeight="1">
      <c r="A393" s="67" t="s">
        <v>52</v>
      </c>
      <c r="B393" s="25" t="s">
        <v>27</v>
      </c>
      <c r="C393" s="59" t="s">
        <v>593</v>
      </c>
      <c r="D393" s="72">
        <v>982.11839999999995</v>
      </c>
      <c r="E393" s="72">
        <v>0</v>
      </c>
      <c r="F393" s="72">
        <v>0</v>
      </c>
      <c r="G393" s="21">
        <f t="shared" si="58"/>
        <v>0</v>
      </c>
      <c r="H393" s="21">
        <f t="shared" si="59"/>
        <v>982.11839999999995</v>
      </c>
      <c r="I393" s="21">
        <f t="shared" si="60"/>
        <v>0</v>
      </c>
    </row>
    <row r="394" spans="1:9" ht="23.25" customHeight="1">
      <c r="A394" s="67" t="s">
        <v>428</v>
      </c>
      <c r="B394" s="25" t="s">
        <v>27</v>
      </c>
      <c r="C394" s="59" t="s">
        <v>594</v>
      </c>
      <c r="D394" s="72">
        <v>133</v>
      </c>
      <c r="E394" s="72">
        <v>5.1280000000000001</v>
      </c>
      <c r="F394" s="72">
        <v>5.1280000000000001</v>
      </c>
      <c r="G394" s="21">
        <f t="shared" si="58"/>
        <v>0</v>
      </c>
      <c r="H394" s="21">
        <f t="shared" si="59"/>
        <v>127.872</v>
      </c>
      <c r="I394" s="21">
        <f t="shared" si="60"/>
        <v>3.8556390977443606</v>
      </c>
    </row>
    <row r="395" spans="1:9" ht="23.25" customHeight="1">
      <c r="A395" s="67" t="s">
        <v>86</v>
      </c>
      <c r="B395" s="25" t="s">
        <v>27</v>
      </c>
      <c r="C395" s="59" t="s">
        <v>595</v>
      </c>
      <c r="D395" s="72">
        <v>140.75</v>
      </c>
      <c r="E395" s="72">
        <v>6.8</v>
      </c>
      <c r="F395" s="72">
        <v>6.8</v>
      </c>
      <c r="G395" s="21">
        <f t="shared" si="58"/>
        <v>0</v>
      </c>
      <c r="H395" s="21">
        <f t="shared" si="59"/>
        <v>133.94999999999999</v>
      </c>
      <c r="I395" s="21">
        <f t="shared" si="60"/>
        <v>4.8312611012433395</v>
      </c>
    </row>
    <row r="396" spans="1:9" ht="23.25" customHeight="1">
      <c r="A396" s="67" t="s">
        <v>88</v>
      </c>
      <c r="B396" s="25" t="s">
        <v>27</v>
      </c>
      <c r="C396" s="59" t="s">
        <v>596</v>
      </c>
      <c r="D396" s="72">
        <v>1200</v>
      </c>
      <c r="E396" s="72">
        <v>357.89436000000001</v>
      </c>
      <c r="F396" s="72">
        <v>357.89436000000001</v>
      </c>
      <c r="G396" s="21">
        <f t="shared" si="58"/>
        <v>0</v>
      </c>
      <c r="H396" s="21">
        <f t="shared" si="59"/>
        <v>842.10563999999999</v>
      </c>
      <c r="I396" s="21">
        <f t="shared" si="60"/>
        <v>29.824529999999999</v>
      </c>
    </row>
    <row r="397" spans="1:9" ht="23.25" customHeight="1">
      <c r="A397" s="67" t="s">
        <v>90</v>
      </c>
      <c r="B397" s="25" t="s">
        <v>27</v>
      </c>
      <c r="C397" s="59" t="s">
        <v>597</v>
      </c>
      <c r="D397" s="72">
        <v>141.202</v>
      </c>
      <c r="E397" s="72">
        <v>6.6537800000000002</v>
      </c>
      <c r="F397" s="72">
        <v>6.6537800000000002</v>
      </c>
      <c r="G397" s="21">
        <f t="shared" si="58"/>
        <v>0</v>
      </c>
      <c r="H397" s="21">
        <f t="shared" si="59"/>
        <v>134.54821999999999</v>
      </c>
      <c r="I397" s="21">
        <f t="shared" si="60"/>
        <v>4.7122420362317818</v>
      </c>
    </row>
    <row r="398" spans="1:9" s="88" customFormat="1" ht="71.25" customHeight="1">
      <c r="A398" s="134" t="s">
        <v>349</v>
      </c>
      <c r="B398" s="39"/>
      <c r="C398" s="74" t="s">
        <v>350</v>
      </c>
      <c r="D398" s="18">
        <f>SUM(D399:D409)</f>
        <v>39313.12887</v>
      </c>
      <c r="E398" s="18">
        <f>SUM(E399:E409)</f>
        <v>15173.56021</v>
      </c>
      <c r="F398" s="18">
        <f>SUM(F399:F409)</f>
        <v>15173.56021</v>
      </c>
      <c r="G398" s="18">
        <f t="shared" si="54"/>
        <v>0</v>
      </c>
      <c r="H398" s="18">
        <f t="shared" si="55"/>
        <v>24139.568660000001</v>
      </c>
      <c r="I398" s="18">
        <f t="shared" si="56"/>
        <v>38.596674053026092</v>
      </c>
    </row>
    <row r="399" spans="1:9" ht="90.75" customHeight="1">
      <c r="A399" s="67" t="s">
        <v>887</v>
      </c>
      <c r="B399" s="59" t="s">
        <v>27</v>
      </c>
      <c r="C399" s="59" t="s">
        <v>684</v>
      </c>
      <c r="D399" s="72">
        <v>3702.7708200000002</v>
      </c>
      <c r="E399" s="72">
        <v>796.65008</v>
      </c>
      <c r="F399" s="72">
        <v>796.65008</v>
      </c>
      <c r="G399" s="21">
        <f t="shared" ref="G399:G410" si="61">E399-F399</f>
        <v>0</v>
      </c>
      <c r="H399" s="21">
        <f t="shared" si="55"/>
        <v>2906.1207400000003</v>
      </c>
      <c r="I399" s="21">
        <f t="shared" si="56"/>
        <v>21.514971320855338</v>
      </c>
    </row>
    <row r="400" spans="1:9" ht="30.75" customHeight="1">
      <c r="A400" s="67" t="s">
        <v>76</v>
      </c>
      <c r="B400" s="59" t="s">
        <v>27</v>
      </c>
      <c r="C400" s="59" t="s">
        <v>351</v>
      </c>
      <c r="D400" s="72">
        <v>30868.032159999999</v>
      </c>
      <c r="E400" s="72">
        <v>13933.15753</v>
      </c>
      <c r="F400" s="72">
        <v>13933.15753</v>
      </c>
      <c r="G400" s="21">
        <f t="shared" si="61"/>
        <v>0</v>
      </c>
      <c r="H400" s="21">
        <f t="shared" ref="H400:H428" si="62">D400-F400</f>
        <v>16934.874629999998</v>
      </c>
      <c r="I400" s="21">
        <f t="shared" ref="I400:I428" si="63">F400/D400*100</f>
        <v>45.137822384593498</v>
      </c>
    </row>
    <row r="401" spans="1:9" ht="38.25" customHeight="1">
      <c r="A401" s="67" t="s">
        <v>78</v>
      </c>
      <c r="B401" s="59" t="s">
        <v>27</v>
      </c>
      <c r="C401" s="59" t="s">
        <v>384</v>
      </c>
      <c r="D401" s="72">
        <v>590</v>
      </c>
      <c r="E401" s="72">
        <v>13.935</v>
      </c>
      <c r="F401" s="72">
        <v>13.935</v>
      </c>
      <c r="G401" s="21">
        <f t="shared" si="61"/>
        <v>0</v>
      </c>
      <c r="H401" s="21">
        <f t="shared" si="62"/>
        <v>576.06500000000005</v>
      </c>
      <c r="I401" s="21">
        <f t="shared" si="63"/>
        <v>2.3618644067796608</v>
      </c>
    </row>
    <row r="402" spans="1:9" ht="25.5" customHeight="1">
      <c r="A402" s="67" t="s">
        <v>46</v>
      </c>
      <c r="B402" s="59" t="s">
        <v>27</v>
      </c>
      <c r="C402" s="59" t="s">
        <v>352</v>
      </c>
      <c r="D402" s="72">
        <v>28.8</v>
      </c>
      <c r="E402" s="72">
        <v>12.095000000000001</v>
      </c>
      <c r="F402" s="72">
        <v>12.095000000000001</v>
      </c>
      <c r="G402" s="21">
        <f t="shared" si="61"/>
        <v>0</v>
      </c>
      <c r="H402" s="21">
        <f t="shared" si="62"/>
        <v>16.704999999999998</v>
      </c>
      <c r="I402" s="21">
        <f t="shared" si="63"/>
        <v>41.996527777777779</v>
      </c>
    </row>
    <row r="403" spans="1:9" ht="42" customHeight="1">
      <c r="A403" s="67" t="s">
        <v>614</v>
      </c>
      <c r="B403" s="59" t="s">
        <v>27</v>
      </c>
      <c r="C403" s="59" t="s">
        <v>685</v>
      </c>
      <c r="D403" s="72">
        <v>63.6</v>
      </c>
      <c r="E403" s="72">
        <v>35.200000000000003</v>
      </c>
      <c r="F403" s="72">
        <v>35.200000000000003</v>
      </c>
      <c r="G403" s="21">
        <f t="shared" si="61"/>
        <v>0</v>
      </c>
      <c r="H403" s="21">
        <f t="shared" si="62"/>
        <v>28.4</v>
      </c>
      <c r="I403" s="21">
        <f t="shared" si="63"/>
        <v>55.345911949685537</v>
      </c>
    </row>
    <row r="404" spans="1:9" ht="24.75" customHeight="1">
      <c r="A404" s="67" t="s">
        <v>80</v>
      </c>
      <c r="B404" s="59" t="s">
        <v>27</v>
      </c>
      <c r="C404" s="59" t="s">
        <v>385</v>
      </c>
      <c r="D404" s="72">
        <v>146.93100000000001</v>
      </c>
      <c r="E404" s="72">
        <v>55.976030000000002</v>
      </c>
      <c r="F404" s="72">
        <v>55.976030000000002</v>
      </c>
      <c r="G404" s="21">
        <f t="shared" si="61"/>
        <v>0</v>
      </c>
      <c r="H404" s="21">
        <f t="shared" si="62"/>
        <v>90.954970000000003</v>
      </c>
      <c r="I404" s="21">
        <f t="shared" si="63"/>
        <v>38.096814150859927</v>
      </c>
    </row>
    <row r="405" spans="1:9" ht="32.25" customHeight="1">
      <c r="A405" s="67" t="s">
        <v>82</v>
      </c>
      <c r="B405" s="59" t="s">
        <v>27</v>
      </c>
      <c r="C405" s="59" t="s">
        <v>386</v>
      </c>
      <c r="D405" s="72">
        <v>4</v>
      </c>
      <c r="E405" s="72">
        <v>1.6</v>
      </c>
      <c r="F405" s="72">
        <v>1.6</v>
      </c>
      <c r="G405" s="21">
        <f t="shared" si="61"/>
        <v>0</v>
      </c>
      <c r="H405" s="21">
        <f t="shared" si="62"/>
        <v>2.4</v>
      </c>
      <c r="I405" s="21">
        <f t="shared" si="63"/>
        <v>40</v>
      </c>
    </row>
    <row r="406" spans="1:9" ht="23.25" customHeight="1">
      <c r="A406" s="67" t="s">
        <v>428</v>
      </c>
      <c r="B406" s="59" t="s">
        <v>27</v>
      </c>
      <c r="C406" s="59" t="s">
        <v>465</v>
      </c>
      <c r="D406" s="72">
        <v>165.792</v>
      </c>
      <c r="E406" s="72">
        <v>24.019490000000001</v>
      </c>
      <c r="F406" s="72">
        <v>24.019490000000001</v>
      </c>
      <c r="G406" s="21">
        <f t="shared" si="61"/>
        <v>0</v>
      </c>
      <c r="H406" s="21">
        <f t="shared" si="62"/>
        <v>141.77251000000001</v>
      </c>
      <c r="I406" s="21">
        <f t="shared" si="63"/>
        <v>14.487725583864119</v>
      </c>
    </row>
    <row r="407" spans="1:9" ht="33.75" customHeight="1">
      <c r="A407" s="67" t="s">
        <v>86</v>
      </c>
      <c r="B407" s="59" t="s">
        <v>27</v>
      </c>
      <c r="C407" s="59" t="s">
        <v>353</v>
      </c>
      <c r="D407" s="72">
        <v>658.94299999999998</v>
      </c>
      <c r="E407" s="72">
        <v>176.81147999999999</v>
      </c>
      <c r="F407" s="72">
        <v>176.81147999999999</v>
      </c>
      <c r="G407" s="21">
        <f t="shared" si="61"/>
        <v>0</v>
      </c>
      <c r="H407" s="21">
        <f t="shared" si="62"/>
        <v>482.13152000000002</v>
      </c>
      <c r="I407" s="21">
        <f t="shared" si="63"/>
        <v>26.832590982831594</v>
      </c>
    </row>
    <row r="408" spans="1:9" ht="24.75" customHeight="1">
      <c r="A408" s="67" t="s">
        <v>90</v>
      </c>
      <c r="B408" s="59" t="s">
        <v>27</v>
      </c>
      <c r="C408" s="59" t="s">
        <v>354</v>
      </c>
      <c r="D408" s="72">
        <v>616.00800000000004</v>
      </c>
      <c r="E408" s="72">
        <v>124.1156</v>
      </c>
      <c r="F408" s="72">
        <v>124.1156</v>
      </c>
      <c r="G408" s="21">
        <f t="shared" si="61"/>
        <v>0</v>
      </c>
      <c r="H408" s="21">
        <f t="shared" si="62"/>
        <v>491.89240000000007</v>
      </c>
      <c r="I408" s="21">
        <f t="shared" si="63"/>
        <v>20.148374696432512</v>
      </c>
    </row>
    <row r="409" spans="1:9" ht="122.25" customHeight="1">
      <c r="A409" s="70" t="s">
        <v>928</v>
      </c>
      <c r="B409" s="59" t="s">
        <v>27</v>
      </c>
      <c r="C409" s="59" t="s">
        <v>686</v>
      </c>
      <c r="D409" s="72">
        <v>2468.25189</v>
      </c>
      <c r="E409" s="72">
        <v>0</v>
      </c>
      <c r="F409" s="72">
        <v>0</v>
      </c>
      <c r="G409" s="21">
        <f t="shared" si="61"/>
        <v>0</v>
      </c>
      <c r="H409" s="21">
        <f t="shared" si="62"/>
        <v>2468.25189</v>
      </c>
      <c r="I409" s="21">
        <f t="shared" si="63"/>
        <v>0</v>
      </c>
    </row>
    <row r="410" spans="1:9" s="88" customFormat="1" ht="54" customHeight="1">
      <c r="A410" s="134" t="s">
        <v>527</v>
      </c>
      <c r="B410" s="71"/>
      <c r="C410" s="74" t="s">
        <v>528</v>
      </c>
      <c r="D410" s="17">
        <f>SUM(D411:D428)</f>
        <v>27016.166000000001</v>
      </c>
      <c r="E410" s="17">
        <f>SUM(E411:E428)</f>
        <v>11369.166209999999</v>
      </c>
      <c r="F410" s="17">
        <f>SUM(F411:F428)</f>
        <v>11369.166209999999</v>
      </c>
      <c r="G410" s="17">
        <f t="shared" si="61"/>
        <v>0</v>
      </c>
      <c r="H410" s="186">
        <f t="shared" si="62"/>
        <v>15646.999790000002</v>
      </c>
      <c r="I410" s="18">
        <f t="shared" si="63"/>
        <v>42.082826297410222</v>
      </c>
    </row>
    <row r="411" spans="1:9" s="89" customFormat="1" ht="29.25" customHeight="1">
      <c r="A411" s="67" t="s">
        <v>76</v>
      </c>
      <c r="B411" s="59" t="s">
        <v>27</v>
      </c>
      <c r="C411" s="59" t="s">
        <v>688</v>
      </c>
      <c r="D411" s="72">
        <v>13737.898359999999</v>
      </c>
      <c r="E411" s="72">
        <v>6842.5581899999997</v>
      </c>
      <c r="F411" s="72">
        <v>6842.5581899999997</v>
      </c>
      <c r="G411" s="106">
        <f t="shared" ref="G411:G428" si="64">E411-F411</f>
        <v>0</v>
      </c>
      <c r="H411" s="106">
        <f t="shared" si="62"/>
        <v>6895.3401699999995</v>
      </c>
      <c r="I411" s="22">
        <f t="shared" si="63"/>
        <v>49.807896453238868</v>
      </c>
    </row>
    <row r="412" spans="1:9" s="89" customFormat="1" ht="29.25" customHeight="1">
      <c r="A412" s="67" t="s">
        <v>78</v>
      </c>
      <c r="B412" s="59" t="s">
        <v>27</v>
      </c>
      <c r="C412" s="59" t="s">
        <v>689</v>
      </c>
      <c r="D412" s="72">
        <v>460</v>
      </c>
      <c r="E412" s="72">
        <v>64.61</v>
      </c>
      <c r="F412" s="72">
        <v>64.61</v>
      </c>
      <c r="G412" s="106">
        <f t="shared" si="64"/>
        <v>0</v>
      </c>
      <c r="H412" s="106">
        <f t="shared" si="62"/>
        <v>395.39</v>
      </c>
      <c r="I412" s="22">
        <f t="shared" si="63"/>
        <v>14.045652173913043</v>
      </c>
    </row>
    <row r="413" spans="1:9" s="89" customFormat="1" ht="37.5" customHeight="1">
      <c r="A413" s="67" t="s">
        <v>614</v>
      </c>
      <c r="B413" s="59" t="s">
        <v>27</v>
      </c>
      <c r="C413" s="59" t="s">
        <v>1054</v>
      </c>
      <c r="D413" s="72">
        <v>117.5</v>
      </c>
      <c r="E413" s="72">
        <v>17.600000000000001</v>
      </c>
      <c r="F413" s="72">
        <v>17.600000000000001</v>
      </c>
      <c r="G413" s="106">
        <f t="shared" si="64"/>
        <v>0</v>
      </c>
      <c r="H413" s="106">
        <f t="shared" si="62"/>
        <v>99.9</v>
      </c>
      <c r="I413" s="22">
        <f t="shared" si="63"/>
        <v>14.978723404255319</v>
      </c>
    </row>
    <row r="414" spans="1:9" s="89" customFormat="1" ht="29.25" customHeight="1">
      <c r="A414" s="67" t="s">
        <v>80</v>
      </c>
      <c r="B414" s="59" t="s">
        <v>27</v>
      </c>
      <c r="C414" s="59" t="s">
        <v>690</v>
      </c>
      <c r="D414" s="72">
        <v>428.4</v>
      </c>
      <c r="E414" s="72">
        <v>157.39609999999999</v>
      </c>
      <c r="F414" s="72">
        <v>157.39609999999999</v>
      </c>
      <c r="G414" s="106">
        <f t="shared" si="64"/>
        <v>0</v>
      </c>
      <c r="H414" s="106">
        <f t="shared" si="62"/>
        <v>271.00389999999999</v>
      </c>
      <c r="I414" s="22">
        <f t="shared" si="63"/>
        <v>36.740452847805791</v>
      </c>
    </row>
    <row r="415" spans="1:9" s="89" customFormat="1" ht="29.25" customHeight="1">
      <c r="A415" s="67" t="s">
        <v>82</v>
      </c>
      <c r="B415" s="59" t="s">
        <v>27</v>
      </c>
      <c r="C415" s="59" t="s">
        <v>691</v>
      </c>
      <c r="D415" s="72">
        <v>60</v>
      </c>
      <c r="E415" s="72">
        <v>15</v>
      </c>
      <c r="F415" s="72">
        <v>15</v>
      </c>
      <c r="G415" s="106">
        <f t="shared" si="64"/>
        <v>0</v>
      </c>
      <c r="H415" s="106">
        <f t="shared" si="62"/>
        <v>45</v>
      </c>
      <c r="I415" s="22">
        <f t="shared" si="63"/>
        <v>25</v>
      </c>
    </row>
    <row r="416" spans="1:9" s="89" customFormat="1" ht="29.25" customHeight="1">
      <c r="A416" s="67" t="s">
        <v>84</v>
      </c>
      <c r="B416" s="59" t="s">
        <v>27</v>
      </c>
      <c r="C416" s="59" t="s">
        <v>692</v>
      </c>
      <c r="D416" s="72">
        <v>1890.07</v>
      </c>
      <c r="E416" s="72">
        <v>748.24332000000004</v>
      </c>
      <c r="F416" s="72">
        <v>748.24332000000004</v>
      </c>
      <c r="G416" s="106">
        <f t="shared" si="64"/>
        <v>0</v>
      </c>
      <c r="H416" s="106">
        <f t="shared" si="62"/>
        <v>1141.8266799999999</v>
      </c>
      <c r="I416" s="22">
        <f t="shared" si="63"/>
        <v>39.588127423852029</v>
      </c>
    </row>
    <row r="417" spans="1:9" s="89" customFormat="1" ht="29.25" customHeight="1">
      <c r="A417" s="67" t="s">
        <v>52</v>
      </c>
      <c r="B417" s="59" t="s">
        <v>27</v>
      </c>
      <c r="C417" s="59" t="s">
        <v>693</v>
      </c>
      <c r="D417" s="72">
        <v>1802.6436699999999</v>
      </c>
      <c r="E417" s="72">
        <v>499.79885000000002</v>
      </c>
      <c r="F417" s="72">
        <v>499.79885000000002</v>
      </c>
      <c r="G417" s="106">
        <f t="shared" si="64"/>
        <v>0</v>
      </c>
      <c r="H417" s="106">
        <f t="shared" si="62"/>
        <v>1302.8448199999998</v>
      </c>
      <c r="I417" s="22">
        <f t="shared" si="63"/>
        <v>27.725881621407744</v>
      </c>
    </row>
    <row r="418" spans="1:9" s="89" customFormat="1" ht="29.25" customHeight="1">
      <c r="A418" s="67" t="s">
        <v>428</v>
      </c>
      <c r="B418" s="59" t="s">
        <v>27</v>
      </c>
      <c r="C418" s="59" t="s">
        <v>694</v>
      </c>
      <c r="D418" s="72">
        <v>743</v>
      </c>
      <c r="E418" s="72">
        <v>251.53653</v>
      </c>
      <c r="F418" s="72">
        <v>251.53653</v>
      </c>
      <c r="G418" s="106">
        <f t="shared" si="64"/>
        <v>0</v>
      </c>
      <c r="H418" s="106">
        <f t="shared" si="62"/>
        <v>491.46347000000003</v>
      </c>
      <c r="I418" s="22">
        <f t="shared" si="63"/>
        <v>33.854176312247645</v>
      </c>
    </row>
    <row r="419" spans="1:9" s="89" customFormat="1" ht="29.25" customHeight="1">
      <c r="A419" s="67" t="s">
        <v>687</v>
      </c>
      <c r="B419" s="59" t="s">
        <v>27</v>
      </c>
      <c r="C419" s="59" t="s">
        <v>695</v>
      </c>
      <c r="D419" s="72">
        <v>798.05600000000004</v>
      </c>
      <c r="E419" s="72">
        <v>299.99806000000001</v>
      </c>
      <c r="F419" s="72">
        <v>299.99806000000001</v>
      </c>
      <c r="G419" s="106">
        <f t="shared" si="64"/>
        <v>0</v>
      </c>
      <c r="H419" s="106">
        <f t="shared" si="62"/>
        <v>498.05794000000003</v>
      </c>
      <c r="I419" s="22">
        <f t="shared" si="63"/>
        <v>37.591103882434311</v>
      </c>
    </row>
    <row r="420" spans="1:9" s="89" customFormat="1" ht="29.25" customHeight="1">
      <c r="A420" s="67" t="s">
        <v>88</v>
      </c>
      <c r="B420" s="59" t="s">
        <v>27</v>
      </c>
      <c r="C420" s="59" t="s">
        <v>696</v>
      </c>
      <c r="D420" s="72">
        <v>417.67732999999998</v>
      </c>
      <c r="E420" s="72">
        <v>417.67732999999998</v>
      </c>
      <c r="F420" s="72">
        <v>417.67732999999998</v>
      </c>
      <c r="G420" s="106">
        <f t="shared" si="64"/>
        <v>0</v>
      </c>
      <c r="H420" s="106">
        <f t="shared" si="62"/>
        <v>0</v>
      </c>
      <c r="I420" s="22">
        <f t="shared" si="63"/>
        <v>100</v>
      </c>
    </row>
    <row r="421" spans="1:9" s="89" customFormat="1" ht="29.25" customHeight="1">
      <c r="A421" s="67" t="s">
        <v>90</v>
      </c>
      <c r="B421" s="59" t="s">
        <v>27</v>
      </c>
      <c r="C421" s="59" t="s">
        <v>697</v>
      </c>
      <c r="D421" s="72">
        <v>473.779</v>
      </c>
      <c r="E421" s="72">
        <v>133.92140000000001</v>
      </c>
      <c r="F421" s="72">
        <v>133.92140000000001</v>
      </c>
      <c r="G421" s="106">
        <f t="shared" si="64"/>
        <v>0</v>
      </c>
      <c r="H421" s="106">
        <f t="shared" si="62"/>
        <v>339.85759999999999</v>
      </c>
      <c r="I421" s="22">
        <f t="shared" si="63"/>
        <v>28.266639087000478</v>
      </c>
    </row>
    <row r="422" spans="1:9" s="89" customFormat="1" ht="129" customHeight="1">
      <c r="A422" s="70" t="s">
        <v>928</v>
      </c>
      <c r="B422" s="59" t="s">
        <v>27</v>
      </c>
      <c r="C422" s="59" t="s">
        <v>698</v>
      </c>
      <c r="D422" s="72">
        <v>934.76499000000001</v>
      </c>
      <c r="E422" s="72">
        <v>0</v>
      </c>
      <c r="F422" s="72">
        <v>0</v>
      </c>
      <c r="G422" s="106">
        <f t="shared" si="64"/>
        <v>0</v>
      </c>
      <c r="H422" s="106">
        <f t="shared" si="62"/>
        <v>934.76499000000001</v>
      </c>
      <c r="I422" s="22">
        <f t="shared" si="63"/>
        <v>0</v>
      </c>
    </row>
    <row r="423" spans="1:9" s="89" customFormat="1" ht="57" customHeight="1">
      <c r="A423" s="67" t="s">
        <v>47</v>
      </c>
      <c r="B423" s="59" t="s">
        <v>27</v>
      </c>
      <c r="C423" s="59" t="s">
        <v>699</v>
      </c>
      <c r="D423" s="72">
        <v>10</v>
      </c>
      <c r="E423" s="72">
        <v>0</v>
      </c>
      <c r="F423" s="72">
        <v>0</v>
      </c>
      <c r="G423" s="106">
        <f t="shared" si="64"/>
        <v>0</v>
      </c>
      <c r="H423" s="106">
        <f t="shared" si="62"/>
        <v>10</v>
      </c>
      <c r="I423" s="22">
        <f t="shared" si="63"/>
        <v>0</v>
      </c>
    </row>
    <row r="424" spans="1:9" s="89" customFormat="1" ht="21.75" customHeight="1">
      <c r="A424" s="67" t="s">
        <v>76</v>
      </c>
      <c r="B424" s="59" t="s">
        <v>27</v>
      </c>
      <c r="C424" s="59" t="s">
        <v>206</v>
      </c>
      <c r="D424" s="72">
        <v>4607.5650400000004</v>
      </c>
      <c r="E424" s="72">
        <v>1877.1904300000001</v>
      </c>
      <c r="F424" s="72">
        <v>1877.1904300000001</v>
      </c>
      <c r="G424" s="106">
        <f t="shared" si="64"/>
        <v>0</v>
      </c>
      <c r="H424" s="106">
        <f t="shared" si="62"/>
        <v>2730.3746100000003</v>
      </c>
      <c r="I424" s="22">
        <f t="shared" si="63"/>
        <v>40.741485224916104</v>
      </c>
    </row>
    <row r="425" spans="1:9" s="89" customFormat="1" ht="40.5" customHeight="1">
      <c r="A425" s="67" t="s">
        <v>78</v>
      </c>
      <c r="B425" s="59" t="s">
        <v>27</v>
      </c>
      <c r="C425" s="59" t="s">
        <v>207</v>
      </c>
      <c r="D425" s="72">
        <v>100</v>
      </c>
      <c r="E425" s="72">
        <v>0</v>
      </c>
      <c r="F425" s="72">
        <v>0</v>
      </c>
      <c r="G425" s="106">
        <f t="shared" si="64"/>
        <v>0</v>
      </c>
      <c r="H425" s="106">
        <f t="shared" si="62"/>
        <v>100</v>
      </c>
      <c r="I425" s="22">
        <f t="shared" si="63"/>
        <v>0</v>
      </c>
    </row>
    <row r="426" spans="1:9" s="89" customFormat="1" ht="25.5" customHeight="1">
      <c r="A426" s="67" t="s">
        <v>46</v>
      </c>
      <c r="B426" s="59" t="s">
        <v>27</v>
      </c>
      <c r="C426" s="59" t="s">
        <v>208</v>
      </c>
      <c r="D426" s="72">
        <v>63.5</v>
      </c>
      <c r="E426" s="72">
        <v>26.036000000000001</v>
      </c>
      <c r="F426" s="72">
        <v>26.036000000000001</v>
      </c>
      <c r="G426" s="106">
        <f t="shared" si="64"/>
        <v>0</v>
      </c>
      <c r="H426" s="106">
        <f t="shared" si="62"/>
        <v>37.463999999999999</v>
      </c>
      <c r="I426" s="22">
        <f t="shared" si="63"/>
        <v>41.001574803149609</v>
      </c>
    </row>
    <row r="427" spans="1:9" s="89" customFormat="1" ht="45" customHeight="1">
      <c r="A427" s="67" t="s">
        <v>614</v>
      </c>
      <c r="B427" s="59" t="s">
        <v>27</v>
      </c>
      <c r="C427" s="59" t="s">
        <v>700</v>
      </c>
      <c r="D427" s="72">
        <v>35.200000000000003</v>
      </c>
      <c r="E427" s="72">
        <v>17.600000000000001</v>
      </c>
      <c r="F427" s="72">
        <v>17.600000000000001</v>
      </c>
      <c r="G427" s="106">
        <f t="shared" si="64"/>
        <v>0</v>
      </c>
      <c r="H427" s="106">
        <f t="shared" si="62"/>
        <v>17.600000000000001</v>
      </c>
      <c r="I427" s="22">
        <f t="shared" si="63"/>
        <v>50</v>
      </c>
    </row>
    <row r="428" spans="1:9" s="89" customFormat="1" ht="135" customHeight="1">
      <c r="A428" s="70" t="s">
        <v>928</v>
      </c>
      <c r="B428" s="59" t="s">
        <v>27</v>
      </c>
      <c r="C428" s="59" t="s">
        <v>701</v>
      </c>
      <c r="D428" s="72">
        <v>336.11160999999998</v>
      </c>
      <c r="E428" s="72">
        <v>0</v>
      </c>
      <c r="F428" s="72">
        <v>0</v>
      </c>
      <c r="G428" s="106">
        <f t="shared" si="64"/>
        <v>0</v>
      </c>
      <c r="H428" s="106">
        <f t="shared" si="62"/>
        <v>336.11160999999998</v>
      </c>
      <c r="I428" s="22">
        <f t="shared" si="63"/>
        <v>0</v>
      </c>
    </row>
    <row r="429" spans="1:9" s="87" customFormat="1" ht="56.25" customHeight="1">
      <c r="A429" s="208" t="s">
        <v>54</v>
      </c>
      <c r="B429" s="208"/>
      <c r="C429" s="208"/>
      <c r="D429" s="208"/>
      <c r="E429" s="208"/>
      <c r="F429" s="208"/>
      <c r="G429" s="208"/>
      <c r="H429" s="208"/>
      <c r="I429" s="208"/>
    </row>
    <row r="430" spans="1:9" s="87" customFormat="1" ht="48.75" hidden="1" customHeight="1">
      <c r="A430" s="208"/>
      <c r="B430" s="208"/>
      <c r="C430" s="208"/>
      <c r="D430" s="208"/>
      <c r="E430" s="208"/>
      <c r="F430" s="208"/>
      <c r="G430" s="208"/>
      <c r="H430" s="208"/>
      <c r="I430" s="208"/>
    </row>
    <row r="431" spans="1:9" s="86" customFormat="1" ht="30.75" customHeight="1">
      <c r="A431" s="8" t="s">
        <v>1</v>
      </c>
      <c r="B431" s="10"/>
      <c r="C431" s="10" t="s">
        <v>229</v>
      </c>
      <c r="D431" s="118">
        <f>D433+D473+D497</f>
        <v>152599.82495000001</v>
      </c>
      <c r="E431" s="118">
        <f>E433+E473+E497</f>
        <v>44916.632470000011</v>
      </c>
      <c r="F431" s="118">
        <f>F433+F473+F497</f>
        <v>44916.632470000011</v>
      </c>
      <c r="G431" s="118">
        <f t="shared" ref="G431:G475" si="65">E431-F431</f>
        <v>0</v>
      </c>
      <c r="H431" s="118">
        <f t="shared" ref="H431:H475" si="66">D431-F431</f>
        <v>107683.19248</v>
      </c>
      <c r="I431" s="118">
        <f t="shared" ref="I431:I475" si="67">F431/D431*100</f>
        <v>29.434262119708944</v>
      </c>
    </row>
    <row r="432" spans="1:9" ht="40.5" customHeight="1">
      <c r="A432" s="11" t="s">
        <v>5</v>
      </c>
      <c r="B432" s="7"/>
      <c r="C432" s="7"/>
      <c r="D432" s="6"/>
      <c r="E432" s="6"/>
      <c r="F432" s="109"/>
      <c r="G432" s="6"/>
      <c r="H432" s="6"/>
      <c r="I432" s="6"/>
    </row>
    <row r="433" spans="1:9" s="88" customFormat="1" ht="53.25" customHeight="1">
      <c r="A433" s="32" t="s">
        <v>24</v>
      </c>
      <c r="B433" s="24"/>
      <c r="C433" s="16" t="s">
        <v>228</v>
      </c>
      <c r="D433" s="18">
        <f>SUM(D434:D472)</f>
        <v>118168.44906000001</v>
      </c>
      <c r="E433" s="18">
        <f>SUM(E434:E472)</f>
        <v>31051.956160000005</v>
      </c>
      <c r="F433" s="18">
        <f>SUM(F434:F472)</f>
        <v>31051.956160000005</v>
      </c>
      <c r="G433" s="18">
        <f t="shared" si="65"/>
        <v>0</v>
      </c>
      <c r="H433" s="18">
        <f t="shared" si="66"/>
        <v>87116.492900000012</v>
      </c>
      <c r="I433" s="18">
        <f t="shared" si="67"/>
        <v>26.277704757073845</v>
      </c>
    </row>
    <row r="434" spans="1:9" ht="91.5" customHeight="1">
      <c r="A434" s="70" t="s">
        <v>1055</v>
      </c>
      <c r="B434" s="59" t="s">
        <v>365</v>
      </c>
      <c r="C434" s="59" t="s">
        <v>707</v>
      </c>
      <c r="D434" s="72">
        <v>494.8</v>
      </c>
      <c r="E434" s="72">
        <v>0</v>
      </c>
      <c r="F434" s="72">
        <v>0</v>
      </c>
      <c r="G434" s="22">
        <f t="shared" si="65"/>
        <v>0</v>
      </c>
      <c r="H434" s="21">
        <f t="shared" si="66"/>
        <v>494.8</v>
      </c>
      <c r="I434" s="21">
        <f t="shared" si="67"/>
        <v>0</v>
      </c>
    </row>
    <row r="435" spans="1:9" ht="143.25" customHeight="1">
      <c r="A435" s="70" t="s">
        <v>702</v>
      </c>
      <c r="B435" s="59" t="s">
        <v>365</v>
      </c>
      <c r="C435" s="59" t="s">
        <v>708</v>
      </c>
      <c r="D435" s="72">
        <v>320.2</v>
      </c>
      <c r="E435" s="72">
        <v>0</v>
      </c>
      <c r="F435" s="72">
        <v>0</v>
      </c>
      <c r="G435" s="22">
        <f t="shared" si="65"/>
        <v>0</v>
      </c>
      <c r="H435" s="21">
        <f t="shared" si="66"/>
        <v>320.2</v>
      </c>
      <c r="I435" s="21">
        <f t="shared" si="67"/>
        <v>0</v>
      </c>
    </row>
    <row r="436" spans="1:9" ht="117" customHeight="1">
      <c r="A436" s="70" t="s">
        <v>1056</v>
      </c>
      <c r="B436" s="59" t="s">
        <v>365</v>
      </c>
      <c r="C436" s="59" t="s">
        <v>1071</v>
      </c>
      <c r="D436" s="72">
        <v>3584.8</v>
      </c>
      <c r="E436" s="72">
        <v>0</v>
      </c>
      <c r="F436" s="72">
        <v>0</v>
      </c>
      <c r="G436" s="22">
        <f t="shared" si="65"/>
        <v>0</v>
      </c>
      <c r="H436" s="21">
        <f t="shared" si="66"/>
        <v>3584.8</v>
      </c>
      <c r="I436" s="21">
        <f t="shared" si="67"/>
        <v>0</v>
      </c>
    </row>
    <row r="437" spans="1:9" ht="62.25" customHeight="1">
      <c r="A437" s="67" t="s">
        <v>1057</v>
      </c>
      <c r="B437" s="59" t="s">
        <v>365</v>
      </c>
      <c r="C437" s="59" t="s">
        <v>1072</v>
      </c>
      <c r="D437" s="72">
        <v>33840.794329999997</v>
      </c>
      <c r="E437" s="72">
        <v>0</v>
      </c>
      <c r="F437" s="72">
        <v>0</v>
      </c>
      <c r="G437" s="22">
        <f t="shared" si="65"/>
        <v>0</v>
      </c>
      <c r="H437" s="21">
        <f t="shared" si="66"/>
        <v>33840.794329999997</v>
      </c>
      <c r="I437" s="21">
        <f t="shared" si="67"/>
        <v>0</v>
      </c>
    </row>
    <row r="438" spans="1:9" ht="117" customHeight="1">
      <c r="A438" s="70" t="s">
        <v>703</v>
      </c>
      <c r="B438" s="59" t="s">
        <v>365</v>
      </c>
      <c r="C438" s="59" t="s">
        <v>709</v>
      </c>
      <c r="D438" s="72">
        <v>2384.01991</v>
      </c>
      <c r="E438" s="72">
        <v>1362.2971</v>
      </c>
      <c r="F438" s="72">
        <v>1362.2971</v>
      </c>
      <c r="G438" s="22">
        <f t="shared" si="65"/>
        <v>0</v>
      </c>
      <c r="H438" s="21">
        <f t="shared" si="66"/>
        <v>1021.72281</v>
      </c>
      <c r="I438" s="21">
        <f t="shared" si="67"/>
        <v>57.14285750239393</v>
      </c>
    </row>
    <row r="439" spans="1:9" ht="52.5" customHeight="1">
      <c r="A439" s="67" t="s">
        <v>1058</v>
      </c>
      <c r="B439" s="59" t="s">
        <v>365</v>
      </c>
      <c r="C439" s="59" t="s">
        <v>710</v>
      </c>
      <c r="D439" s="72">
        <v>525.41039999999998</v>
      </c>
      <c r="E439" s="72">
        <v>0</v>
      </c>
      <c r="F439" s="72">
        <v>0</v>
      </c>
      <c r="G439" s="22">
        <f t="shared" si="65"/>
        <v>0</v>
      </c>
      <c r="H439" s="21">
        <f t="shared" si="66"/>
        <v>525.41039999999998</v>
      </c>
      <c r="I439" s="21">
        <f t="shared" si="67"/>
        <v>0</v>
      </c>
    </row>
    <row r="440" spans="1:9" ht="54.75" customHeight="1">
      <c r="A440" s="67" t="s">
        <v>1059</v>
      </c>
      <c r="B440" s="59" t="s">
        <v>365</v>
      </c>
      <c r="C440" s="59" t="s">
        <v>1073</v>
      </c>
      <c r="D440" s="72">
        <v>512.01239999999996</v>
      </c>
      <c r="E440" s="72">
        <v>512.01239999999996</v>
      </c>
      <c r="F440" s="72">
        <v>512.01239999999996</v>
      </c>
      <c r="G440" s="22">
        <f t="shared" si="65"/>
        <v>0</v>
      </c>
      <c r="H440" s="21">
        <f t="shared" si="66"/>
        <v>0</v>
      </c>
      <c r="I440" s="21">
        <f t="shared" si="67"/>
        <v>100</v>
      </c>
    </row>
    <row r="441" spans="1:9" ht="54.75" customHeight="1">
      <c r="A441" s="67" t="s">
        <v>1060</v>
      </c>
      <c r="B441" s="59" t="s">
        <v>365</v>
      </c>
      <c r="C441" s="59" t="s">
        <v>1074</v>
      </c>
      <c r="D441" s="72">
        <v>227.28471999999999</v>
      </c>
      <c r="E441" s="72">
        <v>0</v>
      </c>
      <c r="F441" s="72">
        <v>0</v>
      </c>
      <c r="G441" s="22">
        <f t="shared" si="65"/>
        <v>0</v>
      </c>
      <c r="H441" s="21">
        <f t="shared" si="66"/>
        <v>227.28471999999999</v>
      </c>
      <c r="I441" s="21">
        <f t="shared" si="67"/>
        <v>0</v>
      </c>
    </row>
    <row r="442" spans="1:9" ht="54.75" customHeight="1">
      <c r="A442" s="67" t="s">
        <v>1061</v>
      </c>
      <c r="B442" s="59" t="s">
        <v>365</v>
      </c>
      <c r="C442" s="59" t="s">
        <v>1075</v>
      </c>
      <c r="D442" s="72">
        <v>19.208400000000001</v>
      </c>
      <c r="E442" s="72">
        <v>0</v>
      </c>
      <c r="F442" s="72">
        <v>0</v>
      </c>
      <c r="G442" s="22">
        <f t="shared" si="65"/>
        <v>0</v>
      </c>
      <c r="H442" s="21">
        <f t="shared" si="66"/>
        <v>19.208400000000001</v>
      </c>
      <c r="I442" s="21">
        <f t="shared" si="67"/>
        <v>0</v>
      </c>
    </row>
    <row r="443" spans="1:9" ht="54.75" customHeight="1">
      <c r="A443" s="67" t="s">
        <v>1062</v>
      </c>
      <c r="B443" s="59" t="s">
        <v>365</v>
      </c>
      <c r="C443" s="59" t="s">
        <v>1076</v>
      </c>
      <c r="D443" s="72">
        <v>855.79079999999999</v>
      </c>
      <c r="E443" s="72">
        <v>0</v>
      </c>
      <c r="F443" s="72">
        <v>0</v>
      </c>
      <c r="G443" s="22">
        <f t="shared" si="65"/>
        <v>0</v>
      </c>
      <c r="H443" s="21">
        <f t="shared" si="66"/>
        <v>855.79079999999999</v>
      </c>
      <c r="I443" s="21">
        <f t="shared" si="67"/>
        <v>0</v>
      </c>
    </row>
    <row r="444" spans="1:9" ht="54.75" customHeight="1">
      <c r="A444" s="67" t="s">
        <v>1063</v>
      </c>
      <c r="B444" s="59" t="s">
        <v>365</v>
      </c>
      <c r="C444" s="59" t="s">
        <v>1077</v>
      </c>
      <c r="D444" s="72">
        <v>55.108800000000002</v>
      </c>
      <c r="E444" s="72">
        <v>55.108800000000002</v>
      </c>
      <c r="F444" s="72">
        <v>55.108800000000002</v>
      </c>
      <c r="G444" s="22">
        <f t="shared" si="65"/>
        <v>0</v>
      </c>
      <c r="H444" s="21">
        <f t="shared" si="66"/>
        <v>0</v>
      </c>
      <c r="I444" s="21">
        <f t="shared" si="67"/>
        <v>100</v>
      </c>
    </row>
    <row r="445" spans="1:9" ht="54.75" customHeight="1">
      <c r="A445" s="67" t="s">
        <v>1064</v>
      </c>
      <c r="B445" s="59" t="s">
        <v>365</v>
      </c>
      <c r="C445" s="59" t="s">
        <v>1078</v>
      </c>
      <c r="D445" s="72">
        <v>1064.7804000000001</v>
      </c>
      <c r="E445" s="72">
        <v>0</v>
      </c>
      <c r="F445" s="72">
        <v>0</v>
      </c>
      <c r="G445" s="22">
        <f t="shared" si="65"/>
        <v>0</v>
      </c>
      <c r="H445" s="21">
        <f t="shared" si="66"/>
        <v>1064.7804000000001</v>
      </c>
      <c r="I445" s="21">
        <f t="shared" si="67"/>
        <v>0</v>
      </c>
    </row>
    <row r="446" spans="1:9" ht="39.75" customHeight="1">
      <c r="A446" s="67" t="s">
        <v>1065</v>
      </c>
      <c r="B446" s="59" t="s">
        <v>365</v>
      </c>
      <c r="C446" s="59" t="s">
        <v>1079</v>
      </c>
      <c r="D446" s="72">
        <v>2402</v>
      </c>
      <c r="E446" s="72">
        <v>0</v>
      </c>
      <c r="F446" s="72">
        <v>0</v>
      </c>
      <c r="G446" s="21">
        <f t="shared" ref="G446:G472" si="68">E446-F446</f>
        <v>0</v>
      </c>
      <c r="H446" s="21">
        <f t="shared" ref="H446:H472" si="69">D446-F446</f>
        <v>2402</v>
      </c>
      <c r="I446" s="21">
        <f t="shared" ref="I446:I472" si="70">F446/D446*100</f>
        <v>0</v>
      </c>
    </row>
    <row r="447" spans="1:9" ht="84.75" customHeight="1">
      <c r="A447" s="67" t="s">
        <v>1066</v>
      </c>
      <c r="B447" s="59" t="s">
        <v>365</v>
      </c>
      <c r="C447" s="59" t="s">
        <v>1080</v>
      </c>
      <c r="D447" s="72">
        <v>1438.0663300000001</v>
      </c>
      <c r="E447" s="72">
        <v>0</v>
      </c>
      <c r="F447" s="72">
        <v>0</v>
      </c>
      <c r="G447" s="21">
        <f t="shared" si="68"/>
        <v>0</v>
      </c>
      <c r="H447" s="21">
        <f t="shared" si="69"/>
        <v>1438.0663300000001</v>
      </c>
      <c r="I447" s="21">
        <f t="shared" si="70"/>
        <v>0</v>
      </c>
    </row>
    <row r="448" spans="1:9" ht="96" customHeight="1">
      <c r="A448" s="70" t="s">
        <v>1067</v>
      </c>
      <c r="B448" s="81">
        <v>459</v>
      </c>
      <c r="C448" s="59" t="s">
        <v>1081</v>
      </c>
      <c r="D448" s="72">
        <v>1187.0332000000001</v>
      </c>
      <c r="E448" s="72">
        <v>356.10996</v>
      </c>
      <c r="F448" s="72">
        <v>356.10996</v>
      </c>
      <c r="G448" s="21">
        <f t="shared" si="68"/>
        <v>0</v>
      </c>
      <c r="H448" s="21">
        <f t="shared" si="69"/>
        <v>830.92324000000008</v>
      </c>
      <c r="I448" s="21">
        <f t="shared" si="70"/>
        <v>30</v>
      </c>
    </row>
    <row r="449" spans="1:9" ht="54.75" customHeight="1">
      <c r="A449" s="67" t="s">
        <v>1068</v>
      </c>
      <c r="B449" s="81">
        <v>459</v>
      </c>
      <c r="C449" s="59" t="s">
        <v>1082</v>
      </c>
      <c r="D449" s="72">
        <v>688.58399999999995</v>
      </c>
      <c r="E449" s="72">
        <v>179.98740000000001</v>
      </c>
      <c r="F449" s="72">
        <v>179.98740000000001</v>
      </c>
      <c r="G449" s="21">
        <f t="shared" si="68"/>
        <v>0</v>
      </c>
      <c r="H449" s="21">
        <f t="shared" si="69"/>
        <v>508.59659999999997</v>
      </c>
      <c r="I449" s="21">
        <f t="shared" si="70"/>
        <v>26.138771740266986</v>
      </c>
    </row>
    <row r="450" spans="1:9" ht="54.75" customHeight="1">
      <c r="A450" s="67" t="s">
        <v>704</v>
      </c>
      <c r="B450" s="81">
        <v>459</v>
      </c>
      <c r="C450" s="59" t="s">
        <v>209</v>
      </c>
      <c r="D450" s="72">
        <v>948.11900000000003</v>
      </c>
      <c r="E450" s="72">
        <v>453.59399999999999</v>
      </c>
      <c r="F450" s="72">
        <v>453.59399999999999</v>
      </c>
      <c r="G450" s="21">
        <f t="shared" si="68"/>
        <v>0</v>
      </c>
      <c r="H450" s="21">
        <f t="shared" si="69"/>
        <v>494.52500000000003</v>
      </c>
      <c r="I450" s="21">
        <f t="shared" si="70"/>
        <v>47.841462938723936</v>
      </c>
    </row>
    <row r="451" spans="1:9" ht="45.75" customHeight="1">
      <c r="A451" s="67" t="s">
        <v>25</v>
      </c>
      <c r="B451" s="81">
        <v>459</v>
      </c>
      <c r="C451" s="59" t="s">
        <v>210</v>
      </c>
      <c r="D451" s="72">
        <v>191.4</v>
      </c>
      <c r="E451" s="72">
        <v>28.75</v>
      </c>
      <c r="F451" s="72">
        <v>28.75</v>
      </c>
      <c r="G451" s="21">
        <f t="shared" si="68"/>
        <v>0</v>
      </c>
      <c r="H451" s="21">
        <f t="shared" si="69"/>
        <v>162.65</v>
      </c>
      <c r="I451" s="21">
        <f t="shared" si="70"/>
        <v>15.020898641588296</v>
      </c>
    </row>
    <row r="452" spans="1:9" ht="70.5" customHeight="1">
      <c r="A452" s="67" t="s">
        <v>60</v>
      </c>
      <c r="B452" s="81">
        <v>459</v>
      </c>
      <c r="C452" s="59" t="s">
        <v>211</v>
      </c>
      <c r="D452" s="72">
        <v>138.50800000000001</v>
      </c>
      <c r="E452" s="72">
        <v>134.65799999999999</v>
      </c>
      <c r="F452" s="72">
        <v>134.65799999999999</v>
      </c>
      <c r="G452" s="21">
        <f t="shared" si="68"/>
        <v>0</v>
      </c>
      <c r="H452" s="21">
        <f t="shared" si="69"/>
        <v>3.8500000000000227</v>
      </c>
      <c r="I452" s="21">
        <f t="shared" si="70"/>
        <v>97.220377162329967</v>
      </c>
    </row>
    <row r="453" spans="1:9" ht="51.75" customHeight="1">
      <c r="A453" s="67" t="s">
        <v>366</v>
      </c>
      <c r="B453" s="81">
        <v>459</v>
      </c>
      <c r="C453" s="59" t="s">
        <v>212</v>
      </c>
      <c r="D453" s="72">
        <v>997.21299999999997</v>
      </c>
      <c r="E453" s="72">
        <v>611.81799999999998</v>
      </c>
      <c r="F453" s="72">
        <v>611.81799999999998</v>
      </c>
      <c r="G453" s="21">
        <f t="shared" si="68"/>
        <v>0</v>
      </c>
      <c r="H453" s="21">
        <f t="shared" si="69"/>
        <v>385.39499999999998</v>
      </c>
      <c r="I453" s="21">
        <f t="shared" si="70"/>
        <v>61.352790226360867</v>
      </c>
    </row>
    <row r="454" spans="1:9" ht="50.25" customHeight="1">
      <c r="A454" s="67" t="s">
        <v>705</v>
      </c>
      <c r="B454" s="81">
        <v>459</v>
      </c>
      <c r="C454" s="59" t="s">
        <v>213</v>
      </c>
      <c r="D454" s="72">
        <v>902.44100000000003</v>
      </c>
      <c r="E454" s="72">
        <v>72.7</v>
      </c>
      <c r="F454" s="72">
        <v>72.7</v>
      </c>
      <c r="G454" s="21">
        <f t="shared" si="68"/>
        <v>0</v>
      </c>
      <c r="H454" s="21">
        <f t="shared" si="69"/>
        <v>829.74099999999999</v>
      </c>
      <c r="I454" s="21">
        <f t="shared" si="70"/>
        <v>8.0559283099947816</v>
      </c>
    </row>
    <row r="455" spans="1:9" ht="57" customHeight="1">
      <c r="A455" s="67" t="s">
        <v>61</v>
      </c>
      <c r="B455" s="81">
        <v>459</v>
      </c>
      <c r="C455" s="59" t="s">
        <v>214</v>
      </c>
      <c r="D455" s="72">
        <v>50</v>
      </c>
      <c r="E455" s="72">
        <v>47.424999999999997</v>
      </c>
      <c r="F455" s="72">
        <v>47.424999999999997</v>
      </c>
      <c r="G455" s="21">
        <f t="shared" si="68"/>
        <v>0</v>
      </c>
      <c r="H455" s="21">
        <f t="shared" si="69"/>
        <v>2.5750000000000028</v>
      </c>
      <c r="I455" s="21">
        <f t="shared" si="70"/>
        <v>94.85</v>
      </c>
    </row>
    <row r="456" spans="1:9" ht="132" customHeight="1">
      <c r="A456" s="70" t="s">
        <v>928</v>
      </c>
      <c r="B456" s="81">
        <v>459</v>
      </c>
      <c r="C456" s="59" t="s">
        <v>711</v>
      </c>
      <c r="D456" s="72">
        <v>2455.3395300000002</v>
      </c>
      <c r="E456" s="72">
        <v>0</v>
      </c>
      <c r="F456" s="72">
        <v>0</v>
      </c>
      <c r="G456" s="21">
        <f t="shared" si="68"/>
        <v>0</v>
      </c>
      <c r="H456" s="21">
        <f t="shared" si="69"/>
        <v>2455.3395300000002</v>
      </c>
      <c r="I456" s="21">
        <f t="shared" si="70"/>
        <v>0</v>
      </c>
    </row>
    <row r="457" spans="1:9" ht="155.25" customHeight="1">
      <c r="A457" s="70" t="s">
        <v>706</v>
      </c>
      <c r="B457" s="81">
        <v>459</v>
      </c>
      <c r="C457" s="59" t="s">
        <v>466</v>
      </c>
      <c r="D457" s="72">
        <v>36</v>
      </c>
      <c r="E457" s="72">
        <v>0</v>
      </c>
      <c r="F457" s="72">
        <v>0</v>
      </c>
      <c r="G457" s="21">
        <f t="shared" si="68"/>
        <v>0</v>
      </c>
      <c r="H457" s="21">
        <f t="shared" si="69"/>
        <v>36</v>
      </c>
      <c r="I457" s="21">
        <f t="shared" si="70"/>
        <v>0</v>
      </c>
    </row>
    <row r="458" spans="1:9" ht="137.25" customHeight="1">
      <c r="A458" s="70" t="s">
        <v>1069</v>
      </c>
      <c r="B458" s="81">
        <v>459</v>
      </c>
      <c r="C458" s="59" t="s">
        <v>1083</v>
      </c>
      <c r="D458" s="72">
        <v>398.32159999999999</v>
      </c>
      <c r="E458" s="72">
        <v>0</v>
      </c>
      <c r="F458" s="72">
        <v>0</v>
      </c>
      <c r="G458" s="21">
        <f t="shared" si="68"/>
        <v>0</v>
      </c>
      <c r="H458" s="21">
        <f t="shared" si="69"/>
        <v>398.32159999999999</v>
      </c>
      <c r="I458" s="21">
        <f t="shared" si="70"/>
        <v>0</v>
      </c>
    </row>
    <row r="459" spans="1:9" ht="39" customHeight="1">
      <c r="A459" s="67" t="s">
        <v>76</v>
      </c>
      <c r="B459" s="81">
        <v>459</v>
      </c>
      <c r="C459" s="59" t="s">
        <v>325</v>
      </c>
      <c r="D459" s="72">
        <v>38870.840680000001</v>
      </c>
      <c r="E459" s="72">
        <v>17173.396239999998</v>
      </c>
      <c r="F459" s="72">
        <v>17173.396239999998</v>
      </c>
      <c r="G459" s="21">
        <f t="shared" si="68"/>
        <v>0</v>
      </c>
      <c r="H459" s="21">
        <f t="shared" si="69"/>
        <v>21697.444440000003</v>
      </c>
      <c r="I459" s="21">
        <f t="shared" si="70"/>
        <v>44.180665865650113</v>
      </c>
    </row>
    <row r="460" spans="1:9" ht="46.5" customHeight="1">
      <c r="A460" s="67" t="s">
        <v>323</v>
      </c>
      <c r="B460" s="81">
        <v>459</v>
      </c>
      <c r="C460" s="59" t="s">
        <v>712</v>
      </c>
      <c r="D460" s="72">
        <v>382.32225</v>
      </c>
      <c r="E460" s="72">
        <v>0</v>
      </c>
      <c r="F460" s="72">
        <v>0</v>
      </c>
      <c r="G460" s="21">
        <f t="shared" si="68"/>
        <v>0</v>
      </c>
      <c r="H460" s="21">
        <f t="shared" si="69"/>
        <v>382.32225</v>
      </c>
      <c r="I460" s="21">
        <f t="shared" si="70"/>
        <v>0</v>
      </c>
    </row>
    <row r="461" spans="1:9" ht="40.5" customHeight="1">
      <c r="A461" s="67" t="s">
        <v>78</v>
      </c>
      <c r="B461" s="81">
        <v>459</v>
      </c>
      <c r="C461" s="59" t="s">
        <v>326</v>
      </c>
      <c r="D461" s="72">
        <v>2126</v>
      </c>
      <c r="E461" s="72">
        <v>146.53088</v>
      </c>
      <c r="F461" s="72">
        <v>146.53088</v>
      </c>
      <c r="G461" s="21">
        <f t="shared" si="68"/>
        <v>0</v>
      </c>
      <c r="H461" s="21">
        <f t="shared" si="69"/>
        <v>1979.46912</v>
      </c>
      <c r="I461" s="21">
        <f t="shared" si="70"/>
        <v>6.8923273753527745</v>
      </c>
    </row>
    <row r="462" spans="1:9" ht="77.25" customHeight="1">
      <c r="A462" s="67" t="s">
        <v>887</v>
      </c>
      <c r="B462" s="81">
        <v>459</v>
      </c>
      <c r="C462" s="59" t="s">
        <v>713</v>
      </c>
      <c r="D462" s="72">
        <v>1855.87211</v>
      </c>
      <c r="E462" s="72">
        <v>397.65834000000001</v>
      </c>
      <c r="F462" s="72">
        <v>397.65834000000001</v>
      </c>
      <c r="G462" s="21">
        <f t="shared" si="68"/>
        <v>0</v>
      </c>
      <c r="H462" s="21">
        <f t="shared" si="69"/>
        <v>1458.2137700000001</v>
      </c>
      <c r="I462" s="21">
        <f t="shared" si="70"/>
        <v>21.427033568600802</v>
      </c>
    </row>
    <row r="463" spans="1:9" ht="47.25" customHeight="1">
      <c r="A463" s="67" t="s">
        <v>45</v>
      </c>
      <c r="B463" s="81">
        <v>459</v>
      </c>
      <c r="C463" s="59" t="s">
        <v>327</v>
      </c>
      <c r="D463" s="72">
        <v>162</v>
      </c>
      <c r="E463" s="72">
        <v>94.79</v>
      </c>
      <c r="F463" s="72">
        <v>94.79</v>
      </c>
      <c r="G463" s="21">
        <f t="shared" si="68"/>
        <v>0</v>
      </c>
      <c r="H463" s="21">
        <f t="shared" si="69"/>
        <v>67.209999999999994</v>
      </c>
      <c r="I463" s="21">
        <f t="shared" si="70"/>
        <v>58.512345679012348</v>
      </c>
    </row>
    <row r="464" spans="1:9" ht="47.25" customHeight="1">
      <c r="A464" s="67" t="s">
        <v>614</v>
      </c>
      <c r="B464" s="81">
        <v>459</v>
      </c>
      <c r="C464" s="59" t="s">
        <v>714</v>
      </c>
      <c r="D464" s="72">
        <v>125</v>
      </c>
      <c r="E464" s="72">
        <v>56.8</v>
      </c>
      <c r="F464" s="72">
        <v>56.8</v>
      </c>
      <c r="G464" s="21">
        <f t="shared" si="68"/>
        <v>0</v>
      </c>
      <c r="H464" s="21">
        <f t="shared" si="69"/>
        <v>68.2</v>
      </c>
      <c r="I464" s="21">
        <f t="shared" si="70"/>
        <v>45.44</v>
      </c>
    </row>
    <row r="465" spans="1:9" ht="31.5" customHeight="1">
      <c r="A465" s="67" t="s">
        <v>80</v>
      </c>
      <c r="B465" s="81">
        <v>459</v>
      </c>
      <c r="C465" s="59" t="s">
        <v>328</v>
      </c>
      <c r="D465" s="72">
        <v>280.85000000000002</v>
      </c>
      <c r="E465" s="72">
        <v>106.2062</v>
      </c>
      <c r="F465" s="72">
        <v>106.2062</v>
      </c>
      <c r="G465" s="21">
        <f t="shared" si="68"/>
        <v>0</v>
      </c>
      <c r="H465" s="21">
        <f t="shared" si="69"/>
        <v>174.64380000000003</v>
      </c>
      <c r="I465" s="21">
        <f t="shared" si="70"/>
        <v>37.815987181769621</v>
      </c>
    </row>
    <row r="466" spans="1:9" ht="31.5" customHeight="1">
      <c r="A466" s="67" t="s">
        <v>97</v>
      </c>
      <c r="B466" s="81">
        <v>459</v>
      </c>
      <c r="C466" s="59" t="s">
        <v>329</v>
      </c>
      <c r="D466" s="72">
        <v>173.2</v>
      </c>
      <c r="E466" s="72">
        <v>158.19999999999999</v>
      </c>
      <c r="F466" s="72">
        <v>158.19999999999999</v>
      </c>
      <c r="G466" s="21">
        <f t="shared" si="68"/>
        <v>0</v>
      </c>
      <c r="H466" s="21">
        <f t="shared" si="69"/>
        <v>15</v>
      </c>
      <c r="I466" s="21">
        <f t="shared" si="70"/>
        <v>91.339491916859117</v>
      </c>
    </row>
    <row r="467" spans="1:9" ht="31.5" customHeight="1">
      <c r="A467" s="67" t="s">
        <v>84</v>
      </c>
      <c r="B467" s="81">
        <v>459</v>
      </c>
      <c r="C467" s="59" t="s">
        <v>330</v>
      </c>
      <c r="D467" s="72">
        <v>5363.5142800000003</v>
      </c>
      <c r="E467" s="72">
        <v>2868.7207699999999</v>
      </c>
      <c r="F467" s="72">
        <v>2868.7207699999999</v>
      </c>
      <c r="G467" s="21">
        <f t="shared" si="68"/>
        <v>0</v>
      </c>
      <c r="H467" s="21">
        <f t="shared" si="69"/>
        <v>2494.7935100000004</v>
      </c>
      <c r="I467" s="21">
        <f t="shared" si="70"/>
        <v>53.485841935709352</v>
      </c>
    </row>
    <row r="468" spans="1:9" ht="31.5" customHeight="1">
      <c r="A468" s="67" t="s">
        <v>428</v>
      </c>
      <c r="B468" s="81">
        <v>459</v>
      </c>
      <c r="C468" s="59" t="s">
        <v>467</v>
      </c>
      <c r="D468" s="72">
        <v>3108.0520000000001</v>
      </c>
      <c r="E468" s="72">
        <v>1664.62753</v>
      </c>
      <c r="F468" s="72">
        <v>1664.62753</v>
      </c>
      <c r="G468" s="21">
        <f t="shared" si="68"/>
        <v>0</v>
      </c>
      <c r="H468" s="21">
        <f t="shared" si="69"/>
        <v>1443.4244700000002</v>
      </c>
      <c r="I468" s="21">
        <f t="shared" si="70"/>
        <v>53.558548248227503</v>
      </c>
    </row>
    <row r="469" spans="1:9" ht="31.5" customHeight="1">
      <c r="A469" s="67" t="s">
        <v>86</v>
      </c>
      <c r="B469" s="81">
        <v>459</v>
      </c>
      <c r="C469" s="59" t="s">
        <v>331</v>
      </c>
      <c r="D469" s="72">
        <v>1457.43</v>
      </c>
      <c r="E469" s="72">
        <v>383.05739999999997</v>
      </c>
      <c r="F469" s="72">
        <v>383.05739999999997</v>
      </c>
      <c r="G469" s="21">
        <f t="shared" si="68"/>
        <v>0</v>
      </c>
      <c r="H469" s="21">
        <f t="shared" si="69"/>
        <v>1074.3726000000001</v>
      </c>
      <c r="I469" s="21">
        <f t="shared" si="70"/>
        <v>26.283073629608278</v>
      </c>
    </row>
    <row r="470" spans="1:9" ht="24" customHeight="1">
      <c r="A470" s="67" t="s">
        <v>88</v>
      </c>
      <c r="B470" s="81">
        <v>459</v>
      </c>
      <c r="C470" s="59" t="s">
        <v>332</v>
      </c>
      <c r="D470" s="72">
        <v>2030.54432</v>
      </c>
      <c r="E470" s="72">
        <v>1594.7126800000001</v>
      </c>
      <c r="F470" s="72">
        <v>1594.7126800000001</v>
      </c>
      <c r="G470" s="21">
        <f t="shared" si="68"/>
        <v>0</v>
      </c>
      <c r="H470" s="21">
        <f t="shared" si="69"/>
        <v>435.83163999999988</v>
      </c>
      <c r="I470" s="21">
        <f t="shared" si="70"/>
        <v>78.536216338287062</v>
      </c>
    </row>
    <row r="471" spans="1:9" ht="24" customHeight="1">
      <c r="A471" s="67" t="s">
        <v>90</v>
      </c>
      <c r="B471" s="81">
        <v>459</v>
      </c>
      <c r="C471" s="59" t="s">
        <v>333</v>
      </c>
      <c r="D471" s="72">
        <v>3015.5875999999998</v>
      </c>
      <c r="E471" s="72">
        <v>2592.7954599999998</v>
      </c>
      <c r="F471" s="72">
        <v>2592.7954599999998</v>
      </c>
      <c r="G471" s="21">
        <f t="shared" si="68"/>
        <v>0</v>
      </c>
      <c r="H471" s="21">
        <f t="shared" si="69"/>
        <v>422.79214000000002</v>
      </c>
      <c r="I471" s="21">
        <f t="shared" si="70"/>
        <v>85.97977588182151</v>
      </c>
    </row>
    <row r="472" spans="1:9" ht="96" customHeight="1">
      <c r="A472" s="70" t="s">
        <v>1070</v>
      </c>
      <c r="B472" s="81">
        <v>459</v>
      </c>
      <c r="C472" s="59" t="s">
        <v>1084</v>
      </c>
      <c r="D472" s="72">
        <v>3500</v>
      </c>
      <c r="E472" s="72">
        <v>0</v>
      </c>
      <c r="F472" s="72">
        <v>0</v>
      </c>
      <c r="G472" s="21">
        <f t="shared" si="68"/>
        <v>0</v>
      </c>
      <c r="H472" s="21">
        <f t="shared" si="69"/>
        <v>3500</v>
      </c>
      <c r="I472" s="21">
        <f t="shared" si="70"/>
        <v>0</v>
      </c>
    </row>
    <row r="473" spans="1:9" s="88" customFormat="1" ht="42" customHeight="1">
      <c r="A473" s="15" t="s">
        <v>26</v>
      </c>
      <c r="B473" s="24"/>
      <c r="C473" s="16" t="s">
        <v>227</v>
      </c>
      <c r="D473" s="18">
        <f>SUM(D474:D496)</f>
        <v>15177.177530000001</v>
      </c>
      <c r="E473" s="18">
        <f>SUM(E474:E496)</f>
        <v>5935.60916</v>
      </c>
      <c r="F473" s="18">
        <f>SUM(F474:F496)</f>
        <v>5935.60916</v>
      </c>
      <c r="G473" s="18">
        <f t="shared" si="65"/>
        <v>0</v>
      </c>
      <c r="H473" s="18">
        <f t="shared" si="66"/>
        <v>9241.5683700000009</v>
      </c>
      <c r="I473" s="18">
        <f t="shared" si="67"/>
        <v>39.108781249131233</v>
      </c>
    </row>
    <row r="474" spans="1:9" ht="88.5" customHeight="1">
      <c r="A474" s="70" t="s">
        <v>1085</v>
      </c>
      <c r="B474" s="81">
        <v>459</v>
      </c>
      <c r="C474" s="59" t="s">
        <v>1089</v>
      </c>
      <c r="D474" s="72">
        <v>200</v>
      </c>
      <c r="E474" s="72">
        <v>0</v>
      </c>
      <c r="F474" s="72">
        <v>0</v>
      </c>
      <c r="G474" s="21">
        <f t="shared" si="65"/>
        <v>0</v>
      </c>
      <c r="H474" s="21">
        <f t="shared" si="66"/>
        <v>200</v>
      </c>
      <c r="I474" s="21">
        <f t="shared" si="67"/>
        <v>0</v>
      </c>
    </row>
    <row r="475" spans="1:9" ht="78.75" customHeight="1">
      <c r="A475" s="67" t="s">
        <v>334</v>
      </c>
      <c r="B475" s="81">
        <v>459</v>
      </c>
      <c r="C475" s="59" t="s">
        <v>215</v>
      </c>
      <c r="D475" s="72">
        <v>340.1</v>
      </c>
      <c r="E475" s="72">
        <v>12</v>
      </c>
      <c r="F475" s="72">
        <v>12</v>
      </c>
      <c r="G475" s="21">
        <f t="shared" si="65"/>
        <v>0</v>
      </c>
      <c r="H475" s="21">
        <f t="shared" si="66"/>
        <v>328.1</v>
      </c>
      <c r="I475" s="21">
        <f t="shared" si="67"/>
        <v>3.52837400764481</v>
      </c>
    </row>
    <row r="476" spans="1:9" ht="77.25" customHeight="1">
      <c r="A476" s="67" t="s">
        <v>468</v>
      </c>
      <c r="B476" s="81">
        <v>459</v>
      </c>
      <c r="C476" s="59" t="s">
        <v>335</v>
      </c>
      <c r="D476" s="72">
        <v>297</v>
      </c>
      <c r="E476" s="72">
        <v>176.29</v>
      </c>
      <c r="F476" s="72">
        <v>176.29</v>
      </c>
      <c r="G476" s="21">
        <f t="shared" ref="G476:G496" si="71">E476-F476</f>
        <v>0</v>
      </c>
      <c r="H476" s="21">
        <f t="shared" ref="H476:H496" si="72">D476-F476</f>
        <v>120.71000000000001</v>
      </c>
      <c r="I476" s="21">
        <f t="shared" ref="I476:I496" si="73">F476/D476*100</f>
        <v>59.356902356902353</v>
      </c>
    </row>
    <row r="477" spans="1:9" ht="88.5" customHeight="1">
      <c r="A477" s="67" t="s">
        <v>469</v>
      </c>
      <c r="B477" s="81">
        <v>459</v>
      </c>
      <c r="C477" s="59" t="s">
        <v>400</v>
      </c>
      <c r="D477" s="72">
        <v>999.9</v>
      </c>
      <c r="E477" s="72">
        <v>485.35199999999998</v>
      </c>
      <c r="F477" s="72">
        <v>485.35199999999998</v>
      </c>
      <c r="G477" s="21">
        <f t="shared" si="71"/>
        <v>0</v>
      </c>
      <c r="H477" s="21">
        <f t="shared" si="72"/>
        <v>514.548</v>
      </c>
      <c r="I477" s="21">
        <f t="shared" si="73"/>
        <v>48.540054005400542</v>
      </c>
    </row>
    <row r="478" spans="1:9" ht="81.75" customHeight="1">
      <c r="A478" s="70" t="s">
        <v>470</v>
      </c>
      <c r="B478" s="81">
        <v>459</v>
      </c>
      <c r="C478" s="59" t="s">
        <v>401</v>
      </c>
      <c r="D478" s="72">
        <v>494.6</v>
      </c>
      <c r="E478" s="72">
        <v>87.24</v>
      </c>
      <c r="F478" s="72">
        <v>87.24</v>
      </c>
      <c r="G478" s="21">
        <f t="shared" si="71"/>
        <v>0</v>
      </c>
      <c r="H478" s="21">
        <f t="shared" si="72"/>
        <v>407.36</v>
      </c>
      <c r="I478" s="21">
        <f t="shared" si="73"/>
        <v>17.638495754144763</v>
      </c>
    </row>
    <row r="479" spans="1:9" ht="101.25" customHeight="1">
      <c r="A479" s="70" t="s">
        <v>1086</v>
      </c>
      <c r="B479" s="81">
        <v>459</v>
      </c>
      <c r="C479" s="59" t="s">
        <v>1090</v>
      </c>
      <c r="D479" s="72">
        <v>14</v>
      </c>
      <c r="E479" s="72">
        <v>0</v>
      </c>
      <c r="F479" s="72">
        <v>0</v>
      </c>
      <c r="G479" s="21">
        <f t="shared" si="71"/>
        <v>0</v>
      </c>
      <c r="H479" s="21">
        <f t="shared" si="72"/>
        <v>14</v>
      </c>
      <c r="I479" s="21">
        <f t="shared" si="73"/>
        <v>0</v>
      </c>
    </row>
    <row r="480" spans="1:9" ht="99.75" customHeight="1">
      <c r="A480" s="70" t="s">
        <v>216</v>
      </c>
      <c r="B480" s="81">
        <v>459</v>
      </c>
      <c r="C480" s="59" t="s">
        <v>217</v>
      </c>
      <c r="D480" s="72">
        <v>85.025000000000006</v>
      </c>
      <c r="E480" s="72">
        <v>0</v>
      </c>
      <c r="F480" s="72">
        <v>0</v>
      </c>
      <c r="G480" s="21">
        <f t="shared" si="71"/>
        <v>0</v>
      </c>
      <c r="H480" s="21">
        <f t="shared" si="72"/>
        <v>85.025000000000006</v>
      </c>
      <c r="I480" s="21">
        <f t="shared" si="73"/>
        <v>0</v>
      </c>
    </row>
    <row r="481" spans="1:9" ht="94.5" customHeight="1">
      <c r="A481" s="70" t="s">
        <v>1087</v>
      </c>
      <c r="B481" s="81">
        <v>459</v>
      </c>
      <c r="C481" s="59" t="s">
        <v>1091</v>
      </c>
      <c r="D481" s="72">
        <v>50</v>
      </c>
      <c r="E481" s="72">
        <v>0</v>
      </c>
      <c r="F481" s="72">
        <v>0</v>
      </c>
      <c r="G481" s="21">
        <f t="shared" si="71"/>
        <v>0</v>
      </c>
      <c r="H481" s="21">
        <f t="shared" si="72"/>
        <v>50</v>
      </c>
      <c r="I481" s="21">
        <f t="shared" si="73"/>
        <v>0</v>
      </c>
    </row>
    <row r="482" spans="1:9" ht="35.25" customHeight="1">
      <c r="A482" s="67" t="s">
        <v>76</v>
      </c>
      <c r="B482" s="81">
        <v>459</v>
      </c>
      <c r="C482" s="59" t="s">
        <v>218</v>
      </c>
      <c r="D482" s="72">
        <v>8577.4547899999998</v>
      </c>
      <c r="E482" s="72">
        <v>3736.00875</v>
      </c>
      <c r="F482" s="72">
        <v>3736.00875</v>
      </c>
      <c r="G482" s="21">
        <f t="shared" si="71"/>
        <v>0</v>
      </c>
      <c r="H482" s="21">
        <f t="shared" si="72"/>
        <v>4841.4460399999998</v>
      </c>
      <c r="I482" s="21">
        <f t="shared" si="73"/>
        <v>43.556146216656423</v>
      </c>
    </row>
    <row r="483" spans="1:9" ht="48" customHeight="1">
      <c r="A483" s="67" t="s">
        <v>323</v>
      </c>
      <c r="B483" s="81">
        <v>459</v>
      </c>
      <c r="C483" s="59" t="s">
        <v>336</v>
      </c>
      <c r="D483" s="72">
        <v>0.9</v>
      </c>
      <c r="E483" s="72">
        <v>0.24249999999999999</v>
      </c>
      <c r="F483" s="72">
        <v>0.24249999999999999</v>
      </c>
      <c r="G483" s="21">
        <f t="shared" si="71"/>
        <v>0</v>
      </c>
      <c r="H483" s="21">
        <f t="shared" si="72"/>
        <v>0.65749999999999997</v>
      </c>
      <c r="I483" s="21">
        <f t="shared" si="73"/>
        <v>26.944444444444443</v>
      </c>
    </row>
    <row r="484" spans="1:9" ht="39" customHeight="1">
      <c r="A484" s="67" t="s">
        <v>78</v>
      </c>
      <c r="B484" s="81">
        <v>459</v>
      </c>
      <c r="C484" s="59" t="s">
        <v>219</v>
      </c>
      <c r="D484" s="72">
        <v>600</v>
      </c>
      <c r="E484" s="72">
        <v>0</v>
      </c>
      <c r="F484" s="72">
        <v>0</v>
      </c>
      <c r="G484" s="21">
        <f t="shared" si="71"/>
        <v>0</v>
      </c>
      <c r="H484" s="21">
        <f t="shared" si="72"/>
        <v>600</v>
      </c>
      <c r="I484" s="21">
        <f t="shared" si="73"/>
        <v>0</v>
      </c>
    </row>
    <row r="485" spans="1:9" ht="80.25" customHeight="1">
      <c r="A485" s="67" t="s">
        <v>887</v>
      </c>
      <c r="B485" s="81">
        <v>459</v>
      </c>
      <c r="C485" s="59" t="s">
        <v>715</v>
      </c>
      <c r="D485" s="72">
        <v>171.76562000000001</v>
      </c>
      <c r="E485" s="72">
        <v>29.531030000000001</v>
      </c>
      <c r="F485" s="72">
        <v>29.531030000000001</v>
      </c>
      <c r="G485" s="21">
        <f t="shared" si="71"/>
        <v>0</v>
      </c>
      <c r="H485" s="21">
        <f t="shared" si="72"/>
        <v>142.23459000000003</v>
      </c>
      <c r="I485" s="21">
        <f t="shared" si="73"/>
        <v>17.19263144743401</v>
      </c>
    </row>
    <row r="486" spans="1:9" ht="24" customHeight="1">
      <c r="A486" s="67" t="s">
        <v>46</v>
      </c>
      <c r="B486" s="81">
        <v>459</v>
      </c>
      <c r="C486" s="59" t="s">
        <v>220</v>
      </c>
      <c r="D486" s="72">
        <v>281.2</v>
      </c>
      <c r="E486" s="72">
        <v>166.76</v>
      </c>
      <c r="F486" s="72">
        <v>166.76</v>
      </c>
      <c r="G486" s="21">
        <f t="shared" si="71"/>
        <v>0</v>
      </c>
      <c r="H486" s="21">
        <f t="shared" si="72"/>
        <v>114.44</v>
      </c>
      <c r="I486" s="21">
        <f t="shared" si="73"/>
        <v>59.302987197724043</v>
      </c>
    </row>
    <row r="487" spans="1:9" ht="44.25" customHeight="1">
      <c r="A487" s="67" t="s">
        <v>614</v>
      </c>
      <c r="B487" s="81">
        <v>459</v>
      </c>
      <c r="C487" s="59" t="s">
        <v>716</v>
      </c>
      <c r="D487" s="72">
        <v>70</v>
      </c>
      <c r="E487" s="72">
        <v>12</v>
      </c>
      <c r="F487" s="72">
        <v>12</v>
      </c>
      <c r="G487" s="21">
        <f t="shared" si="71"/>
        <v>0</v>
      </c>
      <c r="H487" s="21">
        <f t="shared" si="72"/>
        <v>58</v>
      </c>
      <c r="I487" s="21">
        <f t="shared" si="73"/>
        <v>17.142857142857142</v>
      </c>
    </row>
    <row r="488" spans="1:9" ht="28.5" customHeight="1">
      <c r="A488" s="67" t="s">
        <v>80</v>
      </c>
      <c r="B488" s="81">
        <v>459</v>
      </c>
      <c r="C488" s="59" t="s">
        <v>221</v>
      </c>
      <c r="D488" s="72">
        <v>260.27999999999997</v>
      </c>
      <c r="E488" s="72">
        <v>97.590800000000002</v>
      </c>
      <c r="F488" s="72">
        <v>97.590800000000002</v>
      </c>
      <c r="G488" s="21">
        <f t="shared" si="71"/>
        <v>0</v>
      </c>
      <c r="H488" s="21">
        <f t="shared" si="72"/>
        <v>162.68919999999997</v>
      </c>
      <c r="I488" s="21">
        <f t="shared" si="73"/>
        <v>37.494544336867989</v>
      </c>
    </row>
    <row r="489" spans="1:9" ht="28.5" customHeight="1">
      <c r="A489" s="67" t="s">
        <v>82</v>
      </c>
      <c r="B489" s="81">
        <v>459</v>
      </c>
      <c r="C489" s="59" t="s">
        <v>222</v>
      </c>
      <c r="D489" s="72">
        <v>25</v>
      </c>
      <c r="E489" s="72">
        <v>25</v>
      </c>
      <c r="F489" s="72">
        <v>25</v>
      </c>
      <c r="G489" s="21">
        <f t="shared" si="71"/>
        <v>0</v>
      </c>
      <c r="H489" s="21">
        <f t="shared" si="72"/>
        <v>0</v>
      </c>
      <c r="I489" s="21">
        <f t="shared" si="73"/>
        <v>100</v>
      </c>
    </row>
    <row r="490" spans="1:9" ht="28.5" customHeight="1">
      <c r="A490" s="67" t="s">
        <v>84</v>
      </c>
      <c r="B490" s="81">
        <v>459</v>
      </c>
      <c r="C490" s="59" t="s">
        <v>223</v>
      </c>
      <c r="D490" s="72">
        <v>343.94</v>
      </c>
      <c r="E490" s="72">
        <v>151.86982</v>
      </c>
      <c r="F490" s="72">
        <v>151.86982</v>
      </c>
      <c r="G490" s="21">
        <f t="shared" si="71"/>
        <v>0</v>
      </c>
      <c r="H490" s="21">
        <f t="shared" si="72"/>
        <v>192.07017999999999</v>
      </c>
      <c r="I490" s="21">
        <f t="shared" si="73"/>
        <v>44.155905099726702</v>
      </c>
    </row>
    <row r="491" spans="1:9" ht="28.5" customHeight="1">
      <c r="A491" s="67" t="s">
        <v>428</v>
      </c>
      <c r="B491" s="81">
        <v>459</v>
      </c>
      <c r="C491" s="59" t="s">
        <v>471</v>
      </c>
      <c r="D491" s="72">
        <v>272.85000000000002</v>
      </c>
      <c r="E491" s="72">
        <v>135.43620000000001</v>
      </c>
      <c r="F491" s="72">
        <v>135.43620000000001</v>
      </c>
      <c r="G491" s="21"/>
      <c r="H491" s="21"/>
      <c r="I491" s="21"/>
    </row>
    <row r="492" spans="1:9" ht="28.5" customHeight="1">
      <c r="A492" s="67" t="s">
        <v>86</v>
      </c>
      <c r="B492" s="81">
        <v>459</v>
      </c>
      <c r="C492" s="59" t="s">
        <v>224</v>
      </c>
      <c r="D492" s="72">
        <v>300</v>
      </c>
      <c r="E492" s="72">
        <v>73.84</v>
      </c>
      <c r="F492" s="72">
        <v>73.84</v>
      </c>
      <c r="G492" s="21"/>
      <c r="H492" s="21"/>
      <c r="I492" s="21"/>
    </row>
    <row r="493" spans="1:9" ht="28.5" customHeight="1">
      <c r="A493" s="67" t="s">
        <v>88</v>
      </c>
      <c r="B493" s="81">
        <v>459</v>
      </c>
      <c r="C493" s="59" t="s">
        <v>225</v>
      </c>
      <c r="D493" s="72">
        <v>216</v>
      </c>
      <c r="E493" s="72">
        <v>179.62799999999999</v>
      </c>
      <c r="F493" s="72">
        <v>179.62799999999999</v>
      </c>
      <c r="G493" s="21"/>
      <c r="H493" s="21"/>
      <c r="I493" s="21"/>
    </row>
    <row r="494" spans="1:9" ht="28.5" customHeight="1">
      <c r="A494" s="67" t="s">
        <v>90</v>
      </c>
      <c r="B494" s="81">
        <v>459</v>
      </c>
      <c r="C494" s="59" t="s">
        <v>226</v>
      </c>
      <c r="D494" s="72">
        <v>556.68499999999995</v>
      </c>
      <c r="E494" s="72">
        <v>528.76005999999995</v>
      </c>
      <c r="F494" s="72">
        <v>528.76005999999995</v>
      </c>
      <c r="G494" s="21">
        <f t="shared" si="71"/>
        <v>0</v>
      </c>
      <c r="H494" s="21">
        <f t="shared" si="72"/>
        <v>27.924939999999992</v>
      </c>
      <c r="I494" s="21">
        <f t="shared" si="73"/>
        <v>94.983708919766116</v>
      </c>
    </row>
    <row r="495" spans="1:9" ht="120.75" customHeight="1">
      <c r="A495" s="70" t="s">
        <v>928</v>
      </c>
      <c r="B495" s="81">
        <v>459</v>
      </c>
      <c r="C495" s="59" t="s">
        <v>717</v>
      </c>
      <c r="D495" s="72">
        <v>509.47712000000001</v>
      </c>
      <c r="E495" s="72">
        <v>0</v>
      </c>
      <c r="F495" s="72">
        <v>0</v>
      </c>
      <c r="G495" s="21">
        <f t="shared" si="71"/>
        <v>0</v>
      </c>
      <c r="H495" s="21">
        <f t="shared" si="72"/>
        <v>509.47712000000001</v>
      </c>
      <c r="I495" s="21">
        <f t="shared" si="73"/>
        <v>0</v>
      </c>
    </row>
    <row r="496" spans="1:9" ht="90.75" customHeight="1">
      <c r="A496" s="70" t="s">
        <v>1088</v>
      </c>
      <c r="B496" s="81">
        <v>459</v>
      </c>
      <c r="C496" s="59" t="s">
        <v>1092</v>
      </c>
      <c r="D496" s="72">
        <v>511</v>
      </c>
      <c r="E496" s="72">
        <v>38.06</v>
      </c>
      <c r="F496" s="72">
        <v>38.06</v>
      </c>
      <c r="G496" s="21">
        <f t="shared" si="71"/>
        <v>0</v>
      </c>
      <c r="H496" s="21">
        <f t="shared" si="72"/>
        <v>472.94</v>
      </c>
      <c r="I496" s="21">
        <f t="shared" si="73"/>
        <v>7.4481409001956944</v>
      </c>
    </row>
    <row r="497" spans="1:9" s="89" customFormat="1" ht="54" customHeight="1">
      <c r="A497" s="15" t="s">
        <v>15</v>
      </c>
      <c r="B497" s="24"/>
      <c r="C497" s="65" t="s">
        <v>337</v>
      </c>
      <c r="D497" s="18">
        <f>SUM(D498:D511)</f>
        <v>19254.198359999999</v>
      </c>
      <c r="E497" s="18">
        <f>SUM(E498:E511)</f>
        <v>7929.0671499999999</v>
      </c>
      <c r="F497" s="18">
        <f>SUM(F498:F511)</f>
        <v>7929.0671499999999</v>
      </c>
      <c r="G497" s="18">
        <f t="shared" ref="G497:G511" si="74">E497-F497</f>
        <v>0</v>
      </c>
      <c r="H497" s="18">
        <f t="shared" ref="H497:H511" si="75">D497-F497</f>
        <v>11325.13121</v>
      </c>
      <c r="I497" s="18">
        <f t="shared" ref="I497:I511" si="76">F497/D497*100</f>
        <v>41.180977788576186</v>
      </c>
    </row>
    <row r="498" spans="1:9" s="89" customFormat="1" ht="36" customHeight="1">
      <c r="A498" s="67" t="s">
        <v>76</v>
      </c>
      <c r="B498" s="79">
        <v>459</v>
      </c>
      <c r="C498" s="59" t="s">
        <v>718</v>
      </c>
      <c r="D498" s="72">
        <v>11466.40185</v>
      </c>
      <c r="E498" s="72">
        <v>5002.6983600000003</v>
      </c>
      <c r="F498" s="72">
        <v>5002.6983600000003</v>
      </c>
      <c r="G498" s="22">
        <f t="shared" si="74"/>
        <v>0</v>
      </c>
      <c r="H498" s="22">
        <f t="shared" si="75"/>
        <v>6463.7034899999999</v>
      </c>
      <c r="I498" s="22">
        <f t="shared" si="76"/>
        <v>43.629190965429146</v>
      </c>
    </row>
    <row r="499" spans="1:9" s="89" customFormat="1" ht="46.5" customHeight="1">
      <c r="A499" s="67" t="s">
        <v>78</v>
      </c>
      <c r="B499" s="79">
        <v>459</v>
      </c>
      <c r="C499" s="59" t="s">
        <v>719</v>
      </c>
      <c r="D499" s="72">
        <v>840</v>
      </c>
      <c r="E499" s="72">
        <v>100</v>
      </c>
      <c r="F499" s="72">
        <v>100</v>
      </c>
      <c r="G499" s="22">
        <f t="shared" si="74"/>
        <v>0</v>
      </c>
      <c r="H499" s="22">
        <f t="shared" si="75"/>
        <v>740</v>
      </c>
      <c r="I499" s="22">
        <f t="shared" si="76"/>
        <v>11.904761904761903</v>
      </c>
    </row>
    <row r="500" spans="1:9" s="89" customFormat="1" ht="23.25" customHeight="1">
      <c r="A500" s="67" t="s">
        <v>45</v>
      </c>
      <c r="B500" s="79">
        <v>459</v>
      </c>
      <c r="C500" s="59" t="s">
        <v>720</v>
      </c>
      <c r="D500" s="72">
        <v>159.30000000000001</v>
      </c>
      <c r="E500" s="72">
        <v>97.03</v>
      </c>
      <c r="F500" s="72">
        <v>97.03</v>
      </c>
      <c r="G500" s="22">
        <f t="shared" si="74"/>
        <v>0</v>
      </c>
      <c r="H500" s="22">
        <f t="shared" si="75"/>
        <v>62.27000000000001</v>
      </c>
      <c r="I500" s="22">
        <f t="shared" si="76"/>
        <v>60.910232266164464</v>
      </c>
    </row>
    <row r="501" spans="1:9" s="89" customFormat="1" ht="50.25" customHeight="1">
      <c r="A501" s="67" t="s">
        <v>614</v>
      </c>
      <c r="B501" s="79">
        <v>459</v>
      </c>
      <c r="C501" s="59" t="s">
        <v>721</v>
      </c>
      <c r="D501" s="72">
        <v>85</v>
      </c>
      <c r="E501" s="72">
        <v>22.2</v>
      </c>
      <c r="F501" s="72">
        <v>22.2</v>
      </c>
      <c r="G501" s="22">
        <f t="shared" si="74"/>
        <v>0</v>
      </c>
      <c r="H501" s="22">
        <f t="shared" si="75"/>
        <v>62.8</v>
      </c>
      <c r="I501" s="22">
        <f t="shared" si="76"/>
        <v>26.117647058823529</v>
      </c>
    </row>
    <row r="502" spans="1:9" s="89" customFormat="1" ht="33.75" customHeight="1">
      <c r="A502" s="67" t="s">
        <v>80</v>
      </c>
      <c r="B502" s="79">
        <v>459</v>
      </c>
      <c r="C502" s="59" t="s">
        <v>722</v>
      </c>
      <c r="D502" s="72">
        <v>277.8</v>
      </c>
      <c r="E502" s="72">
        <v>80.520899999999997</v>
      </c>
      <c r="F502" s="72">
        <v>80.520899999999997</v>
      </c>
      <c r="G502" s="22">
        <f t="shared" si="74"/>
        <v>0</v>
      </c>
      <c r="H502" s="22">
        <f t="shared" si="75"/>
        <v>197.27910000000003</v>
      </c>
      <c r="I502" s="22">
        <f t="shared" si="76"/>
        <v>28.985205183585311</v>
      </c>
    </row>
    <row r="503" spans="1:9" s="89" customFormat="1" ht="31.5" customHeight="1">
      <c r="A503" s="67" t="s">
        <v>428</v>
      </c>
      <c r="B503" s="79">
        <v>459</v>
      </c>
      <c r="C503" s="59" t="s">
        <v>723</v>
      </c>
      <c r="D503" s="72">
        <v>67</v>
      </c>
      <c r="E503" s="72">
        <v>18.176130000000001</v>
      </c>
      <c r="F503" s="72">
        <v>18.176130000000001</v>
      </c>
      <c r="G503" s="22">
        <f t="shared" si="74"/>
        <v>0</v>
      </c>
      <c r="H503" s="22">
        <f t="shared" si="75"/>
        <v>48.823869999999999</v>
      </c>
      <c r="I503" s="22">
        <f t="shared" si="76"/>
        <v>27.12855223880597</v>
      </c>
    </row>
    <row r="504" spans="1:9" s="89" customFormat="1" ht="23.25" customHeight="1">
      <c r="A504" s="67" t="s">
        <v>687</v>
      </c>
      <c r="B504" s="79">
        <v>459</v>
      </c>
      <c r="C504" s="59" t="s">
        <v>724</v>
      </c>
      <c r="D504" s="72">
        <v>512</v>
      </c>
      <c r="E504" s="72">
        <v>135.78299999999999</v>
      </c>
      <c r="F504" s="72">
        <v>135.78299999999999</v>
      </c>
      <c r="G504" s="22">
        <f t="shared" si="74"/>
        <v>0</v>
      </c>
      <c r="H504" s="22">
        <f t="shared" si="75"/>
        <v>376.21699999999998</v>
      </c>
      <c r="I504" s="22">
        <f t="shared" si="76"/>
        <v>26.520117187499999</v>
      </c>
    </row>
    <row r="505" spans="1:9" s="89" customFormat="1" ht="23.25" customHeight="1">
      <c r="A505" s="67" t="s">
        <v>88</v>
      </c>
      <c r="B505" s="79">
        <v>459</v>
      </c>
      <c r="C505" s="59" t="s">
        <v>725</v>
      </c>
      <c r="D505" s="72">
        <v>52.765000000000001</v>
      </c>
      <c r="E505" s="72">
        <v>52.765000000000001</v>
      </c>
      <c r="F505" s="72">
        <v>52.765000000000001</v>
      </c>
      <c r="G505" s="22">
        <f t="shared" si="74"/>
        <v>0</v>
      </c>
      <c r="H505" s="22">
        <f t="shared" si="75"/>
        <v>0</v>
      </c>
      <c r="I505" s="22">
        <f t="shared" si="76"/>
        <v>100</v>
      </c>
    </row>
    <row r="506" spans="1:9" s="89" customFormat="1" ht="23.25" customHeight="1">
      <c r="A506" s="67" t="s">
        <v>90</v>
      </c>
      <c r="B506" s="79">
        <v>459</v>
      </c>
      <c r="C506" s="59" t="s">
        <v>726</v>
      </c>
      <c r="D506" s="72">
        <v>438</v>
      </c>
      <c r="E506" s="72">
        <v>269.90499999999997</v>
      </c>
      <c r="F506" s="72">
        <v>269.90499999999997</v>
      </c>
      <c r="G506" s="22">
        <f t="shared" si="74"/>
        <v>0</v>
      </c>
      <c r="H506" s="22">
        <f t="shared" si="75"/>
        <v>168.09500000000003</v>
      </c>
      <c r="I506" s="22">
        <f t="shared" si="76"/>
        <v>61.622146118721453</v>
      </c>
    </row>
    <row r="507" spans="1:9" s="89" customFormat="1" ht="123.75" customHeight="1">
      <c r="A507" s="70" t="s">
        <v>928</v>
      </c>
      <c r="B507" s="79">
        <v>459</v>
      </c>
      <c r="C507" s="59" t="s">
        <v>727</v>
      </c>
      <c r="D507" s="72">
        <v>748.69183999999996</v>
      </c>
      <c r="E507" s="72">
        <v>0</v>
      </c>
      <c r="F507" s="72">
        <v>0</v>
      </c>
      <c r="G507" s="22">
        <f t="shared" si="74"/>
        <v>0</v>
      </c>
      <c r="H507" s="22">
        <f t="shared" si="75"/>
        <v>748.69183999999996</v>
      </c>
      <c r="I507" s="22">
        <f t="shared" si="76"/>
        <v>0</v>
      </c>
    </row>
    <row r="508" spans="1:9" s="89" customFormat="1" ht="23.25" customHeight="1">
      <c r="A508" s="67" t="s">
        <v>76</v>
      </c>
      <c r="B508" s="79">
        <v>459</v>
      </c>
      <c r="C508" s="59" t="s">
        <v>338</v>
      </c>
      <c r="D508" s="72">
        <v>4180.0646999999999</v>
      </c>
      <c r="E508" s="72">
        <v>2123.18876</v>
      </c>
      <c r="F508" s="72">
        <v>2123.18876</v>
      </c>
      <c r="G508" s="22">
        <f t="shared" si="74"/>
        <v>0</v>
      </c>
      <c r="H508" s="22">
        <f t="shared" si="75"/>
        <v>2056.8759399999999</v>
      </c>
      <c r="I508" s="22">
        <f t="shared" si="76"/>
        <v>50.793203272667057</v>
      </c>
    </row>
    <row r="509" spans="1:9" s="89" customFormat="1" ht="31.5" customHeight="1">
      <c r="A509" s="67" t="s">
        <v>45</v>
      </c>
      <c r="B509" s="79">
        <v>459</v>
      </c>
      <c r="C509" s="59" t="s">
        <v>339</v>
      </c>
      <c r="D509" s="72">
        <v>89.6</v>
      </c>
      <c r="E509" s="72">
        <v>3.4</v>
      </c>
      <c r="F509" s="72">
        <v>3.4</v>
      </c>
      <c r="G509" s="22">
        <f t="shared" si="74"/>
        <v>0</v>
      </c>
      <c r="H509" s="22">
        <f t="shared" si="75"/>
        <v>86.199999999999989</v>
      </c>
      <c r="I509" s="22">
        <f t="shared" si="76"/>
        <v>3.7946428571428577</v>
      </c>
    </row>
    <row r="510" spans="1:9" s="89" customFormat="1" ht="47.25" customHeight="1">
      <c r="A510" s="67" t="s">
        <v>614</v>
      </c>
      <c r="B510" s="79">
        <v>459</v>
      </c>
      <c r="C510" s="59" t="s">
        <v>728</v>
      </c>
      <c r="D510" s="72">
        <v>25</v>
      </c>
      <c r="E510" s="72">
        <v>23.4</v>
      </c>
      <c r="F510" s="72">
        <v>23.4</v>
      </c>
      <c r="G510" s="22">
        <f t="shared" si="74"/>
        <v>0</v>
      </c>
      <c r="H510" s="22">
        <f t="shared" si="75"/>
        <v>1.6000000000000014</v>
      </c>
      <c r="I510" s="22">
        <f t="shared" si="76"/>
        <v>93.6</v>
      </c>
    </row>
    <row r="511" spans="1:9" s="89" customFormat="1" ht="131.25" customHeight="1">
      <c r="A511" s="70" t="s">
        <v>928</v>
      </c>
      <c r="B511" s="79">
        <v>459</v>
      </c>
      <c r="C511" s="59" t="s">
        <v>729</v>
      </c>
      <c r="D511" s="72">
        <v>312.57497000000001</v>
      </c>
      <c r="E511" s="72">
        <v>0</v>
      </c>
      <c r="F511" s="72">
        <v>0</v>
      </c>
      <c r="G511" s="22">
        <f t="shared" si="74"/>
        <v>0</v>
      </c>
      <c r="H511" s="22">
        <f t="shared" si="75"/>
        <v>312.57497000000001</v>
      </c>
      <c r="I511" s="22">
        <f t="shared" si="76"/>
        <v>0</v>
      </c>
    </row>
    <row r="512" spans="1:9" s="87" customFormat="1" ht="57.75" customHeight="1">
      <c r="A512" s="208" t="s">
        <v>63</v>
      </c>
      <c r="B512" s="208"/>
      <c r="C512" s="208"/>
      <c r="D512" s="208"/>
      <c r="E512" s="208"/>
      <c r="F512" s="208"/>
      <c r="G512" s="208"/>
      <c r="H512" s="208"/>
      <c r="I512" s="208"/>
    </row>
    <row r="513" spans="1:9" s="86" customFormat="1" ht="30" customHeight="1">
      <c r="A513" s="8" t="s">
        <v>1</v>
      </c>
      <c r="B513" s="10"/>
      <c r="C513" s="121">
        <v>1200000000</v>
      </c>
      <c r="D513" s="118">
        <f>D515+D549+D556</f>
        <v>163534.68091</v>
      </c>
      <c r="E513" s="118">
        <f>E515+E549+E556</f>
        <v>40918.062819999999</v>
      </c>
      <c r="F513" s="118">
        <f>F515+F549+F556</f>
        <v>40918.062819999999</v>
      </c>
      <c r="G513" s="118">
        <f t="shared" ref="G513:G549" si="77">E513-F513</f>
        <v>0</v>
      </c>
      <c r="H513" s="118">
        <f t="shared" ref="H513:H549" si="78">D513-F513</f>
        <v>122616.61809</v>
      </c>
      <c r="I513" s="118">
        <f t="shared" ref="I513:I549" si="79">F513/D513*100</f>
        <v>25.021030763816348</v>
      </c>
    </row>
    <row r="514" spans="1:9" ht="30" customHeight="1">
      <c r="A514" s="11" t="s">
        <v>5</v>
      </c>
      <c r="B514" s="13"/>
      <c r="C514" s="13"/>
      <c r="D514" s="14"/>
      <c r="E514" s="14"/>
      <c r="F514" s="104"/>
      <c r="G514" s="6"/>
      <c r="H514" s="6"/>
      <c r="I514" s="6"/>
    </row>
    <row r="515" spans="1:9" s="88" customFormat="1" ht="39" customHeight="1">
      <c r="A515" s="15" t="s">
        <v>28</v>
      </c>
      <c r="B515" s="16"/>
      <c r="C515" s="16" t="s">
        <v>232</v>
      </c>
      <c r="D515" s="18">
        <f>SUM(D516:D548)</f>
        <v>127013.21381</v>
      </c>
      <c r="E515" s="18">
        <f>SUM(E516:E548)</f>
        <v>26167.72049</v>
      </c>
      <c r="F515" s="18">
        <f>SUM(F516:F548)</f>
        <v>26167.72049</v>
      </c>
      <c r="G515" s="18">
        <f t="shared" si="77"/>
        <v>0</v>
      </c>
      <c r="H515" s="18">
        <f t="shared" si="78"/>
        <v>100845.49332000001</v>
      </c>
      <c r="I515" s="18">
        <f t="shared" si="79"/>
        <v>20.602360734800779</v>
      </c>
    </row>
    <row r="516" spans="1:9" ht="41.25" customHeight="1">
      <c r="A516" s="67" t="s">
        <v>1093</v>
      </c>
      <c r="B516" s="25" t="s">
        <v>17</v>
      </c>
      <c r="C516" s="59" t="s">
        <v>1122</v>
      </c>
      <c r="D516" s="72">
        <v>846.83879999999999</v>
      </c>
      <c r="E516" s="72">
        <v>0</v>
      </c>
      <c r="F516" s="72">
        <v>0</v>
      </c>
      <c r="G516" s="21">
        <f t="shared" si="77"/>
        <v>0</v>
      </c>
      <c r="H516" s="21">
        <f t="shared" si="78"/>
        <v>846.83879999999999</v>
      </c>
      <c r="I516" s="21">
        <f t="shared" si="79"/>
        <v>0</v>
      </c>
    </row>
    <row r="517" spans="1:9" ht="41.25" customHeight="1">
      <c r="A517" s="67" t="s">
        <v>1094</v>
      </c>
      <c r="B517" s="25" t="s">
        <v>17</v>
      </c>
      <c r="C517" s="59" t="s">
        <v>1123</v>
      </c>
      <c r="D517" s="72">
        <v>1232.7528</v>
      </c>
      <c r="E517" s="72">
        <v>0</v>
      </c>
      <c r="F517" s="72">
        <v>0</v>
      </c>
      <c r="G517" s="21">
        <f t="shared" si="77"/>
        <v>0</v>
      </c>
      <c r="H517" s="21">
        <f t="shared" si="78"/>
        <v>1232.7528</v>
      </c>
      <c r="I517" s="21">
        <f t="shared" si="79"/>
        <v>0</v>
      </c>
    </row>
    <row r="518" spans="1:9" ht="41.25" customHeight="1">
      <c r="A518" s="67" t="s">
        <v>1095</v>
      </c>
      <c r="B518" s="25" t="s">
        <v>17</v>
      </c>
      <c r="C518" s="59" t="s">
        <v>1124</v>
      </c>
      <c r="D518" s="72">
        <v>1221.3132000000001</v>
      </c>
      <c r="E518" s="72">
        <v>0</v>
      </c>
      <c r="F518" s="72">
        <v>0</v>
      </c>
      <c r="G518" s="21">
        <f t="shared" si="77"/>
        <v>0</v>
      </c>
      <c r="H518" s="21">
        <f t="shared" si="78"/>
        <v>1221.3132000000001</v>
      </c>
      <c r="I518" s="21">
        <f t="shared" si="79"/>
        <v>0</v>
      </c>
    </row>
    <row r="519" spans="1:9" ht="41.25" customHeight="1">
      <c r="A519" s="67" t="s">
        <v>1096</v>
      </c>
      <c r="B519" s="25" t="s">
        <v>17</v>
      </c>
      <c r="C519" s="59" t="s">
        <v>1125</v>
      </c>
      <c r="D519" s="72">
        <v>7762.92</v>
      </c>
      <c r="E519" s="72">
        <v>0</v>
      </c>
      <c r="F519" s="72">
        <v>0</v>
      </c>
      <c r="G519" s="21">
        <f t="shared" si="77"/>
        <v>0</v>
      </c>
      <c r="H519" s="21">
        <f t="shared" si="78"/>
        <v>7762.92</v>
      </c>
      <c r="I519" s="21">
        <f t="shared" si="79"/>
        <v>0</v>
      </c>
    </row>
    <row r="520" spans="1:9" ht="41.25" customHeight="1">
      <c r="A520" s="67" t="s">
        <v>1097</v>
      </c>
      <c r="B520" s="25" t="s">
        <v>17</v>
      </c>
      <c r="C520" s="59" t="s">
        <v>1126</v>
      </c>
      <c r="D520" s="72">
        <v>1745.8344</v>
      </c>
      <c r="E520" s="72">
        <v>0</v>
      </c>
      <c r="F520" s="72">
        <v>0</v>
      </c>
      <c r="G520" s="21">
        <f t="shared" ref="G520:G548" si="80">E520-F520</f>
        <v>0</v>
      </c>
      <c r="H520" s="21">
        <f t="shared" ref="H520:H548" si="81">D520-F520</f>
        <v>1745.8344</v>
      </c>
      <c r="I520" s="21">
        <f t="shared" ref="I520:I548" si="82">F520/D520*100</f>
        <v>0</v>
      </c>
    </row>
    <row r="521" spans="1:9" ht="41.25" customHeight="1">
      <c r="A521" s="67" t="s">
        <v>1098</v>
      </c>
      <c r="B521" s="25" t="s">
        <v>17</v>
      </c>
      <c r="C521" s="59" t="s">
        <v>1127</v>
      </c>
      <c r="D521" s="72">
        <v>665.54160000000002</v>
      </c>
      <c r="E521" s="72">
        <v>0</v>
      </c>
      <c r="F521" s="72">
        <v>0</v>
      </c>
      <c r="G521" s="21">
        <f t="shared" si="80"/>
        <v>0</v>
      </c>
      <c r="H521" s="21">
        <f t="shared" si="81"/>
        <v>665.54160000000002</v>
      </c>
      <c r="I521" s="21">
        <f t="shared" si="82"/>
        <v>0</v>
      </c>
    </row>
    <row r="522" spans="1:9" ht="41.25" customHeight="1">
      <c r="A522" s="67" t="s">
        <v>1099</v>
      </c>
      <c r="B522" s="25" t="s">
        <v>17</v>
      </c>
      <c r="C522" s="59" t="s">
        <v>1128</v>
      </c>
      <c r="D522" s="72">
        <v>772.1472</v>
      </c>
      <c r="E522" s="72">
        <v>0</v>
      </c>
      <c r="F522" s="72">
        <v>0</v>
      </c>
      <c r="G522" s="21">
        <f t="shared" si="80"/>
        <v>0</v>
      </c>
      <c r="H522" s="21">
        <f t="shared" si="81"/>
        <v>772.1472</v>
      </c>
      <c r="I522" s="21">
        <f t="shared" si="82"/>
        <v>0</v>
      </c>
    </row>
    <row r="523" spans="1:9" ht="45.75" customHeight="1">
      <c r="A523" s="67" t="s">
        <v>1100</v>
      </c>
      <c r="B523" s="25" t="s">
        <v>17</v>
      </c>
      <c r="C523" s="59" t="s">
        <v>732</v>
      </c>
      <c r="D523" s="72">
        <v>1457.5644</v>
      </c>
      <c r="E523" s="72">
        <v>0</v>
      </c>
      <c r="F523" s="72">
        <v>0</v>
      </c>
      <c r="G523" s="21">
        <f t="shared" si="80"/>
        <v>0</v>
      </c>
      <c r="H523" s="21">
        <f t="shared" si="81"/>
        <v>1457.5644</v>
      </c>
      <c r="I523" s="21">
        <f t="shared" si="82"/>
        <v>0</v>
      </c>
    </row>
    <row r="524" spans="1:9" ht="133.5" customHeight="1">
      <c r="A524" s="70" t="s">
        <v>1101</v>
      </c>
      <c r="B524" s="25" t="s">
        <v>17</v>
      </c>
      <c r="C524" s="59" t="s">
        <v>1129</v>
      </c>
      <c r="D524" s="72">
        <v>10444.915010000001</v>
      </c>
      <c r="E524" s="72">
        <v>0</v>
      </c>
      <c r="F524" s="72">
        <v>0</v>
      </c>
      <c r="G524" s="21">
        <f t="shared" si="80"/>
        <v>0</v>
      </c>
      <c r="H524" s="21">
        <f t="shared" si="81"/>
        <v>10444.915010000001</v>
      </c>
      <c r="I524" s="21">
        <f t="shared" si="82"/>
        <v>0</v>
      </c>
    </row>
    <row r="525" spans="1:9" ht="42" customHeight="1">
      <c r="A525" s="67" t="s">
        <v>1102</v>
      </c>
      <c r="B525" s="25" t="s">
        <v>17</v>
      </c>
      <c r="C525" s="59" t="s">
        <v>1130</v>
      </c>
      <c r="D525" s="72">
        <v>215.02080000000001</v>
      </c>
      <c r="E525" s="72">
        <v>0</v>
      </c>
      <c r="F525" s="72">
        <v>0</v>
      </c>
      <c r="G525" s="21">
        <f t="shared" si="80"/>
        <v>0</v>
      </c>
      <c r="H525" s="21">
        <f t="shared" si="81"/>
        <v>215.02080000000001</v>
      </c>
      <c r="I525" s="21">
        <f t="shared" si="82"/>
        <v>0</v>
      </c>
    </row>
    <row r="526" spans="1:9" ht="42" customHeight="1">
      <c r="A526" s="67" t="s">
        <v>730</v>
      </c>
      <c r="B526" s="25" t="s">
        <v>17</v>
      </c>
      <c r="C526" s="59" t="s">
        <v>733</v>
      </c>
      <c r="D526" s="72">
        <v>1821.2940000000001</v>
      </c>
      <c r="E526" s="72">
        <v>0</v>
      </c>
      <c r="F526" s="72">
        <v>0</v>
      </c>
      <c r="G526" s="21">
        <f t="shared" si="80"/>
        <v>0</v>
      </c>
      <c r="H526" s="21">
        <f t="shared" si="81"/>
        <v>1821.2940000000001</v>
      </c>
      <c r="I526" s="21">
        <f t="shared" si="82"/>
        <v>0</v>
      </c>
    </row>
    <row r="527" spans="1:9" ht="42" customHeight="1">
      <c r="A527" s="67" t="s">
        <v>1103</v>
      </c>
      <c r="B527" s="25" t="s">
        <v>17</v>
      </c>
      <c r="C527" s="59" t="s">
        <v>1131</v>
      </c>
      <c r="D527" s="72">
        <v>479.892</v>
      </c>
      <c r="E527" s="72">
        <v>0</v>
      </c>
      <c r="F527" s="72">
        <v>0</v>
      </c>
      <c r="G527" s="21">
        <f t="shared" si="80"/>
        <v>0</v>
      </c>
      <c r="H527" s="21">
        <f t="shared" si="81"/>
        <v>479.892</v>
      </c>
      <c r="I527" s="21">
        <f t="shared" si="82"/>
        <v>0</v>
      </c>
    </row>
    <row r="528" spans="1:9" ht="42" customHeight="1">
      <c r="A528" s="67" t="s">
        <v>1104</v>
      </c>
      <c r="B528" s="25" t="s">
        <v>17</v>
      </c>
      <c r="C528" s="59" t="s">
        <v>734</v>
      </c>
      <c r="D528" s="72">
        <v>1777.6668</v>
      </c>
      <c r="E528" s="72">
        <v>0</v>
      </c>
      <c r="F528" s="72">
        <v>0</v>
      </c>
      <c r="G528" s="21">
        <f t="shared" si="80"/>
        <v>0</v>
      </c>
      <c r="H528" s="21">
        <f t="shared" si="81"/>
        <v>1777.6668</v>
      </c>
      <c r="I528" s="21">
        <f t="shared" si="82"/>
        <v>0</v>
      </c>
    </row>
    <row r="529" spans="1:9" ht="59.25" customHeight="1">
      <c r="A529" s="67" t="s">
        <v>529</v>
      </c>
      <c r="B529" s="25" t="s">
        <v>17</v>
      </c>
      <c r="C529" s="59" t="s">
        <v>530</v>
      </c>
      <c r="D529" s="72">
        <v>187.3597</v>
      </c>
      <c r="E529" s="72">
        <v>0</v>
      </c>
      <c r="F529" s="72">
        <v>0</v>
      </c>
      <c r="G529" s="21">
        <f t="shared" si="80"/>
        <v>0</v>
      </c>
      <c r="H529" s="21">
        <f t="shared" si="81"/>
        <v>187.3597</v>
      </c>
      <c r="I529" s="21">
        <f t="shared" si="82"/>
        <v>0</v>
      </c>
    </row>
    <row r="530" spans="1:9" ht="41.25" customHeight="1">
      <c r="A530" s="67" t="s">
        <v>1105</v>
      </c>
      <c r="B530" s="25" t="s">
        <v>17</v>
      </c>
      <c r="C530" s="59" t="s">
        <v>1132</v>
      </c>
      <c r="D530" s="72">
        <v>3295.1568000000002</v>
      </c>
      <c r="E530" s="72">
        <v>0</v>
      </c>
      <c r="F530" s="72">
        <v>0</v>
      </c>
      <c r="G530" s="21">
        <f t="shared" si="80"/>
        <v>0</v>
      </c>
      <c r="H530" s="21">
        <f t="shared" si="81"/>
        <v>3295.1568000000002</v>
      </c>
      <c r="I530" s="21">
        <f t="shared" si="82"/>
        <v>0</v>
      </c>
    </row>
    <row r="531" spans="1:9" ht="68.25" customHeight="1">
      <c r="A531" s="67" t="s">
        <v>1106</v>
      </c>
      <c r="B531" s="25" t="s">
        <v>17</v>
      </c>
      <c r="C531" s="59" t="s">
        <v>1133</v>
      </c>
      <c r="D531" s="72">
        <v>117.13679999999999</v>
      </c>
      <c r="E531" s="72">
        <v>0</v>
      </c>
      <c r="F531" s="72">
        <v>0</v>
      </c>
      <c r="G531" s="21">
        <f t="shared" si="80"/>
        <v>0</v>
      </c>
      <c r="H531" s="21">
        <f t="shared" si="81"/>
        <v>117.13679999999999</v>
      </c>
      <c r="I531" s="21">
        <f t="shared" si="82"/>
        <v>0</v>
      </c>
    </row>
    <row r="532" spans="1:9" ht="48.75" customHeight="1">
      <c r="A532" s="67" t="s">
        <v>1107</v>
      </c>
      <c r="B532" s="25" t="s">
        <v>17</v>
      </c>
      <c r="C532" s="59" t="s">
        <v>1134</v>
      </c>
      <c r="D532" s="72">
        <v>182.70480000000001</v>
      </c>
      <c r="E532" s="72">
        <v>0</v>
      </c>
      <c r="F532" s="72">
        <v>0</v>
      </c>
      <c r="G532" s="21">
        <f t="shared" si="80"/>
        <v>0</v>
      </c>
      <c r="H532" s="21">
        <f t="shared" si="81"/>
        <v>182.70480000000001</v>
      </c>
      <c r="I532" s="21">
        <f t="shared" si="82"/>
        <v>0</v>
      </c>
    </row>
    <row r="533" spans="1:9" ht="48" customHeight="1">
      <c r="A533" s="67" t="s">
        <v>1108</v>
      </c>
      <c r="B533" s="25" t="s">
        <v>17</v>
      </c>
      <c r="C533" s="59" t="s">
        <v>1135</v>
      </c>
      <c r="D533" s="72">
        <v>72.675600000000003</v>
      </c>
      <c r="E533" s="72">
        <v>0</v>
      </c>
      <c r="F533" s="72">
        <v>0</v>
      </c>
      <c r="G533" s="21">
        <f t="shared" si="80"/>
        <v>0</v>
      </c>
      <c r="H533" s="21">
        <f t="shared" si="81"/>
        <v>72.675600000000003</v>
      </c>
      <c r="I533" s="21">
        <f t="shared" si="82"/>
        <v>0</v>
      </c>
    </row>
    <row r="534" spans="1:9" ht="45.75" customHeight="1">
      <c r="A534" s="67" t="s">
        <v>1109</v>
      </c>
      <c r="B534" s="25" t="s">
        <v>17</v>
      </c>
      <c r="C534" s="59" t="s">
        <v>1136</v>
      </c>
      <c r="D534" s="72">
        <v>3012.8904000000002</v>
      </c>
      <c r="E534" s="72">
        <v>0</v>
      </c>
      <c r="F534" s="72">
        <v>0</v>
      </c>
      <c r="G534" s="21">
        <f t="shared" si="80"/>
        <v>0</v>
      </c>
      <c r="H534" s="21">
        <f t="shared" si="81"/>
        <v>3012.8904000000002</v>
      </c>
      <c r="I534" s="21">
        <f t="shared" si="82"/>
        <v>0</v>
      </c>
    </row>
    <row r="535" spans="1:9" ht="44.25" customHeight="1">
      <c r="A535" s="67" t="s">
        <v>1110</v>
      </c>
      <c r="B535" s="25" t="s">
        <v>17</v>
      </c>
      <c r="C535" s="59" t="s">
        <v>1137</v>
      </c>
      <c r="D535" s="72">
        <v>1413.9972</v>
      </c>
      <c r="E535" s="72">
        <v>0</v>
      </c>
      <c r="F535" s="72">
        <v>0</v>
      </c>
      <c r="G535" s="21">
        <f t="shared" si="80"/>
        <v>0</v>
      </c>
      <c r="H535" s="21">
        <f t="shared" si="81"/>
        <v>1413.9972</v>
      </c>
      <c r="I535" s="21">
        <f t="shared" si="82"/>
        <v>0</v>
      </c>
    </row>
    <row r="536" spans="1:9" ht="46.5" customHeight="1">
      <c r="A536" s="67" t="s">
        <v>1111</v>
      </c>
      <c r="B536" s="25" t="s">
        <v>17</v>
      </c>
      <c r="C536" s="59" t="s">
        <v>1138</v>
      </c>
      <c r="D536" s="72">
        <v>650.96280000000002</v>
      </c>
      <c r="E536" s="72">
        <v>0</v>
      </c>
      <c r="F536" s="72">
        <v>0</v>
      </c>
      <c r="G536" s="21">
        <f t="shared" si="80"/>
        <v>0</v>
      </c>
      <c r="H536" s="21">
        <f t="shared" si="81"/>
        <v>650.96280000000002</v>
      </c>
      <c r="I536" s="21">
        <f t="shared" si="82"/>
        <v>0</v>
      </c>
    </row>
    <row r="537" spans="1:9" ht="51.75" customHeight="1">
      <c r="A537" s="67" t="s">
        <v>1112</v>
      </c>
      <c r="B537" s="25" t="s">
        <v>17</v>
      </c>
      <c r="C537" s="59" t="s">
        <v>1139</v>
      </c>
      <c r="D537" s="72">
        <v>9952.9320000000007</v>
      </c>
      <c r="E537" s="72">
        <v>0</v>
      </c>
      <c r="F537" s="72">
        <v>0</v>
      </c>
      <c r="G537" s="21">
        <f t="shared" si="80"/>
        <v>0</v>
      </c>
      <c r="H537" s="21">
        <f t="shared" si="81"/>
        <v>9952.9320000000007</v>
      </c>
      <c r="I537" s="21">
        <f t="shared" si="82"/>
        <v>0</v>
      </c>
    </row>
    <row r="538" spans="1:9" ht="42.75" customHeight="1">
      <c r="A538" s="67" t="s">
        <v>1113</v>
      </c>
      <c r="B538" s="25" t="s">
        <v>17</v>
      </c>
      <c r="C538" s="59" t="s">
        <v>1140</v>
      </c>
      <c r="D538" s="72">
        <v>2283.3503999999998</v>
      </c>
      <c r="E538" s="72">
        <v>0</v>
      </c>
      <c r="F538" s="72">
        <v>0</v>
      </c>
      <c r="G538" s="21">
        <f t="shared" si="80"/>
        <v>0</v>
      </c>
      <c r="H538" s="21">
        <f t="shared" si="81"/>
        <v>2283.3503999999998</v>
      </c>
      <c r="I538" s="21">
        <f t="shared" si="82"/>
        <v>0</v>
      </c>
    </row>
    <row r="539" spans="1:9" ht="48" customHeight="1">
      <c r="A539" s="67" t="s">
        <v>1114</v>
      </c>
      <c r="B539" s="25" t="s">
        <v>17</v>
      </c>
      <c r="C539" s="59" t="s">
        <v>1141</v>
      </c>
      <c r="D539" s="72">
        <v>1664.4744000000001</v>
      </c>
      <c r="E539" s="72">
        <v>0</v>
      </c>
      <c r="F539" s="72">
        <v>0</v>
      </c>
      <c r="G539" s="21">
        <f t="shared" si="80"/>
        <v>0</v>
      </c>
      <c r="H539" s="21">
        <f t="shared" si="81"/>
        <v>1664.4744000000001</v>
      </c>
      <c r="I539" s="21">
        <f t="shared" si="82"/>
        <v>0</v>
      </c>
    </row>
    <row r="540" spans="1:9" ht="36" customHeight="1">
      <c r="A540" s="67" t="s">
        <v>731</v>
      </c>
      <c r="B540" s="25" t="s">
        <v>17</v>
      </c>
      <c r="C540" s="59" t="s">
        <v>735</v>
      </c>
      <c r="D540" s="72">
        <v>6307.8678900000004</v>
      </c>
      <c r="E540" s="72">
        <v>6307.8678900000004</v>
      </c>
      <c r="F540" s="72">
        <v>6307.8678900000004</v>
      </c>
      <c r="G540" s="21">
        <f t="shared" si="80"/>
        <v>0</v>
      </c>
      <c r="H540" s="21">
        <f t="shared" si="81"/>
        <v>0</v>
      </c>
      <c r="I540" s="21">
        <f t="shared" si="82"/>
        <v>100</v>
      </c>
    </row>
    <row r="541" spans="1:9" ht="36" customHeight="1">
      <c r="A541" s="67" t="s">
        <v>1115</v>
      </c>
      <c r="B541" s="25" t="s">
        <v>17</v>
      </c>
      <c r="C541" s="59" t="s">
        <v>1142</v>
      </c>
      <c r="D541" s="72">
        <v>3586.4639999999999</v>
      </c>
      <c r="E541" s="72">
        <v>0</v>
      </c>
      <c r="F541" s="72">
        <v>0</v>
      </c>
      <c r="G541" s="21">
        <f t="shared" si="80"/>
        <v>0</v>
      </c>
      <c r="H541" s="21">
        <f t="shared" si="81"/>
        <v>3586.4639999999999</v>
      </c>
      <c r="I541" s="21">
        <f t="shared" si="82"/>
        <v>0</v>
      </c>
    </row>
    <row r="542" spans="1:9" ht="36" customHeight="1">
      <c r="A542" s="67" t="s">
        <v>1116</v>
      </c>
      <c r="B542" s="25" t="s">
        <v>17</v>
      </c>
      <c r="C542" s="59" t="s">
        <v>1143</v>
      </c>
      <c r="D542" s="72">
        <v>649.08479999999997</v>
      </c>
      <c r="E542" s="72">
        <v>0</v>
      </c>
      <c r="F542" s="72">
        <v>0</v>
      </c>
      <c r="G542" s="21">
        <f t="shared" si="80"/>
        <v>0</v>
      </c>
      <c r="H542" s="21">
        <f t="shared" si="81"/>
        <v>649.08479999999997</v>
      </c>
      <c r="I542" s="21">
        <f t="shared" si="82"/>
        <v>0</v>
      </c>
    </row>
    <row r="543" spans="1:9" ht="39" customHeight="1">
      <c r="A543" s="67" t="s">
        <v>1117</v>
      </c>
      <c r="B543" s="25" t="s">
        <v>17</v>
      </c>
      <c r="C543" s="59" t="s">
        <v>1144</v>
      </c>
      <c r="D543" s="72">
        <v>43715.412210000002</v>
      </c>
      <c r="E543" s="72">
        <v>19859.852599999998</v>
      </c>
      <c r="F543" s="72">
        <v>19859.852599999998</v>
      </c>
      <c r="G543" s="21">
        <f t="shared" si="80"/>
        <v>0</v>
      </c>
      <c r="H543" s="21">
        <f t="shared" si="81"/>
        <v>23855.559610000004</v>
      </c>
      <c r="I543" s="21">
        <f t="shared" si="82"/>
        <v>45.429864654134519</v>
      </c>
    </row>
    <row r="544" spans="1:9" ht="44.25" customHeight="1">
      <c r="A544" s="67" t="s">
        <v>1118</v>
      </c>
      <c r="B544" s="25" t="s">
        <v>17</v>
      </c>
      <c r="C544" s="59" t="s">
        <v>1145</v>
      </c>
      <c r="D544" s="72">
        <v>4815.1848</v>
      </c>
      <c r="E544" s="72">
        <v>0</v>
      </c>
      <c r="F544" s="72">
        <v>0</v>
      </c>
      <c r="G544" s="21">
        <f t="shared" si="80"/>
        <v>0</v>
      </c>
      <c r="H544" s="21">
        <f t="shared" si="81"/>
        <v>4815.1848</v>
      </c>
      <c r="I544" s="21">
        <f t="shared" si="82"/>
        <v>0</v>
      </c>
    </row>
    <row r="545" spans="1:9" ht="45.75" customHeight="1">
      <c r="A545" s="67" t="s">
        <v>1119</v>
      </c>
      <c r="B545" s="25" t="s">
        <v>17</v>
      </c>
      <c r="C545" s="59" t="s">
        <v>1146</v>
      </c>
      <c r="D545" s="72">
        <v>8904.4646200000007</v>
      </c>
      <c r="E545" s="72">
        <v>0</v>
      </c>
      <c r="F545" s="72">
        <v>0</v>
      </c>
      <c r="G545" s="21">
        <f t="shared" si="80"/>
        <v>0</v>
      </c>
      <c r="H545" s="21">
        <f t="shared" si="81"/>
        <v>8904.4646200000007</v>
      </c>
      <c r="I545" s="21">
        <f t="shared" si="82"/>
        <v>0</v>
      </c>
    </row>
    <row r="546" spans="1:9" ht="48.75" customHeight="1">
      <c r="A546" s="67" t="s">
        <v>1120</v>
      </c>
      <c r="B546" s="25" t="s">
        <v>17</v>
      </c>
      <c r="C546" s="59" t="s">
        <v>1147</v>
      </c>
      <c r="D546" s="72">
        <v>1086.5304000000001</v>
      </c>
      <c r="E546" s="72">
        <v>0</v>
      </c>
      <c r="F546" s="72">
        <v>0</v>
      </c>
      <c r="G546" s="21">
        <f t="shared" si="80"/>
        <v>0</v>
      </c>
      <c r="H546" s="21">
        <f t="shared" si="81"/>
        <v>1086.5304000000001</v>
      </c>
      <c r="I546" s="21">
        <f t="shared" si="82"/>
        <v>0</v>
      </c>
    </row>
    <row r="547" spans="1:9" ht="66.75" customHeight="1">
      <c r="A547" s="67" t="s">
        <v>393</v>
      </c>
      <c r="B547" s="25" t="s">
        <v>17</v>
      </c>
      <c r="C547" s="59" t="s">
        <v>1148</v>
      </c>
      <c r="D547" s="72">
        <v>69.915580000000006</v>
      </c>
      <c r="E547" s="72">
        <v>0</v>
      </c>
      <c r="F547" s="72">
        <v>0</v>
      </c>
      <c r="G547" s="21">
        <f t="shared" si="80"/>
        <v>0</v>
      </c>
      <c r="H547" s="21">
        <f t="shared" si="81"/>
        <v>69.915580000000006</v>
      </c>
      <c r="I547" s="21">
        <f t="shared" si="82"/>
        <v>0</v>
      </c>
    </row>
    <row r="548" spans="1:9" ht="39" customHeight="1">
      <c r="A548" s="67" t="s">
        <v>1121</v>
      </c>
      <c r="B548" s="25" t="s">
        <v>17</v>
      </c>
      <c r="C548" s="59" t="s">
        <v>1149</v>
      </c>
      <c r="D548" s="72">
        <v>4600.9476000000004</v>
      </c>
      <c r="E548" s="72">
        <v>0</v>
      </c>
      <c r="F548" s="72">
        <v>0</v>
      </c>
      <c r="G548" s="21">
        <f t="shared" si="80"/>
        <v>0</v>
      </c>
      <c r="H548" s="21">
        <f t="shared" si="81"/>
        <v>4600.9476000000004</v>
      </c>
      <c r="I548" s="21">
        <f t="shared" si="82"/>
        <v>0</v>
      </c>
    </row>
    <row r="549" spans="1:9" s="88" customFormat="1" ht="68.25" customHeight="1">
      <c r="A549" s="15" t="s">
        <v>30</v>
      </c>
      <c r="B549" s="16"/>
      <c r="C549" s="16" t="s">
        <v>231</v>
      </c>
      <c r="D549" s="18">
        <f>SUM(D550:D555)</f>
        <v>4208.1947999999993</v>
      </c>
      <c r="E549" s="18">
        <f>SUM(E550:E555)</f>
        <v>0</v>
      </c>
      <c r="F549" s="18">
        <f>SUM(F550:F555)</f>
        <v>0</v>
      </c>
      <c r="G549" s="18">
        <f t="shared" si="77"/>
        <v>0</v>
      </c>
      <c r="H549" s="18">
        <f t="shared" si="78"/>
        <v>4208.1947999999993</v>
      </c>
      <c r="I549" s="18">
        <f t="shared" si="79"/>
        <v>0</v>
      </c>
    </row>
    <row r="550" spans="1:9" s="89" customFormat="1" ht="46.5" customHeight="1">
      <c r="A550" s="67" t="s">
        <v>736</v>
      </c>
      <c r="B550" s="73">
        <v>441</v>
      </c>
      <c r="C550" s="59" t="s">
        <v>472</v>
      </c>
      <c r="D550" s="72">
        <v>1082.1936000000001</v>
      </c>
      <c r="E550" s="72">
        <v>0</v>
      </c>
      <c r="F550" s="72">
        <v>0</v>
      </c>
      <c r="G550" s="22">
        <f t="shared" ref="G550:G555" si="83">E550-F550</f>
        <v>0</v>
      </c>
      <c r="H550" s="22">
        <f t="shared" ref="H550:H555" si="84">D550-F550</f>
        <v>1082.1936000000001</v>
      </c>
      <c r="I550" s="22">
        <f t="shared" ref="I550:I555" si="85">F550/D550*100</f>
        <v>0</v>
      </c>
    </row>
    <row r="551" spans="1:9" s="89" customFormat="1" ht="46.5" customHeight="1">
      <c r="A551" s="67" t="s">
        <v>737</v>
      </c>
      <c r="B551" s="73">
        <v>441</v>
      </c>
      <c r="C551" s="59" t="s">
        <v>741</v>
      </c>
      <c r="D551" s="72">
        <v>80.242800000000003</v>
      </c>
      <c r="E551" s="72">
        <v>0</v>
      </c>
      <c r="F551" s="72">
        <v>0</v>
      </c>
      <c r="G551" s="22">
        <f t="shared" si="83"/>
        <v>0</v>
      </c>
      <c r="H551" s="22">
        <f t="shared" si="84"/>
        <v>80.242800000000003</v>
      </c>
      <c r="I551" s="22">
        <f t="shared" si="85"/>
        <v>0</v>
      </c>
    </row>
    <row r="552" spans="1:9" s="89" customFormat="1" ht="46.5" customHeight="1">
      <c r="A552" s="67" t="s">
        <v>1150</v>
      </c>
      <c r="B552" s="73">
        <v>441</v>
      </c>
      <c r="C552" s="59" t="s">
        <v>1151</v>
      </c>
      <c r="D552" s="72">
        <v>32.183999999999997</v>
      </c>
      <c r="E552" s="72">
        <v>0</v>
      </c>
      <c r="F552" s="72">
        <v>0</v>
      </c>
      <c r="G552" s="22">
        <f t="shared" si="83"/>
        <v>0</v>
      </c>
      <c r="H552" s="22">
        <f t="shared" si="84"/>
        <v>32.183999999999997</v>
      </c>
      <c r="I552" s="22">
        <f t="shared" si="85"/>
        <v>0</v>
      </c>
    </row>
    <row r="553" spans="1:9" s="89" customFormat="1" ht="46.5" customHeight="1">
      <c r="A553" s="67" t="s">
        <v>738</v>
      </c>
      <c r="B553" s="73">
        <v>441</v>
      </c>
      <c r="C553" s="59" t="s">
        <v>742</v>
      </c>
      <c r="D553" s="72">
        <v>55.7376</v>
      </c>
      <c r="E553" s="72">
        <v>0</v>
      </c>
      <c r="F553" s="72">
        <v>0</v>
      </c>
      <c r="G553" s="22">
        <f t="shared" si="83"/>
        <v>0</v>
      </c>
      <c r="H553" s="22">
        <f t="shared" si="84"/>
        <v>55.7376</v>
      </c>
      <c r="I553" s="22">
        <f t="shared" si="85"/>
        <v>0</v>
      </c>
    </row>
    <row r="554" spans="1:9" s="89" customFormat="1" ht="38.25" customHeight="1">
      <c r="A554" s="67" t="s">
        <v>739</v>
      </c>
      <c r="B554" s="73">
        <v>441</v>
      </c>
      <c r="C554" s="59" t="s">
        <v>743</v>
      </c>
      <c r="D554" s="72">
        <v>272.63159999999999</v>
      </c>
      <c r="E554" s="72">
        <v>0</v>
      </c>
      <c r="F554" s="72">
        <v>0</v>
      </c>
      <c r="G554" s="22">
        <f t="shared" si="83"/>
        <v>0</v>
      </c>
      <c r="H554" s="22">
        <f t="shared" si="84"/>
        <v>272.63159999999999</v>
      </c>
      <c r="I554" s="22">
        <f t="shared" si="85"/>
        <v>0</v>
      </c>
    </row>
    <row r="555" spans="1:9" s="89" customFormat="1" ht="38.25" customHeight="1">
      <c r="A555" s="67" t="s">
        <v>740</v>
      </c>
      <c r="B555" s="73">
        <v>441</v>
      </c>
      <c r="C555" s="59" t="s">
        <v>744</v>
      </c>
      <c r="D555" s="72">
        <v>2685.2051999999999</v>
      </c>
      <c r="E555" s="72">
        <v>0</v>
      </c>
      <c r="F555" s="72">
        <v>0</v>
      </c>
      <c r="G555" s="22">
        <f t="shared" si="83"/>
        <v>0</v>
      </c>
      <c r="H555" s="22">
        <f t="shared" si="84"/>
        <v>2685.2051999999999</v>
      </c>
      <c r="I555" s="22">
        <f t="shared" si="85"/>
        <v>0</v>
      </c>
    </row>
    <row r="556" spans="1:9" ht="60" customHeight="1">
      <c r="A556" s="15" t="s">
        <v>29</v>
      </c>
      <c r="B556" s="16"/>
      <c r="C556" s="16" t="s">
        <v>230</v>
      </c>
      <c r="D556" s="18">
        <f>SUM(D557:D559)</f>
        <v>32313.272299999997</v>
      </c>
      <c r="E556" s="18">
        <f t="shared" ref="E556:F556" si="86">SUM(E557:E559)</f>
        <v>14750.342329999999</v>
      </c>
      <c r="F556" s="18">
        <f t="shared" si="86"/>
        <v>14750.342329999999</v>
      </c>
      <c r="G556" s="18">
        <f t="shared" ref="G556:G559" si="87">E556-F556</f>
        <v>0</v>
      </c>
      <c r="H556" s="18">
        <f t="shared" ref="H556:H559" si="88">D556-F556</f>
        <v>17562.929969999997</v>
      </c>
      <c r="I556" s="18">
        <f t="shared" ref="I556:I559" si="89">F556/D556*100</f>
        <v>45.647937457575296</v>
      </c>
    </row>
    <row r="557" spans="1:9" ht="61.5" customHeight="1">
      <c r="A557" s="67" t="s">
        <v>531</v>
      </c>
      <c r="B557" s="66">
        <v>441</v>
      </c>
      <c r="C557" s="59" t="s">
        <v>533</v>
      </c>
      <c r="D557" s="72">
        <v>0.1</v>
      </c>
      <c r="E557" s="72">
        <v>0</v>
      </c>
      <c r="F557" s="72">
        <v>0</v>
      </c>
      <c r="G557" s="21">
        <f t="shared" si="87"/>
        <v>0</v>
      </c>
      <c r="H557" s="21">
        <f t="shared" si="88"/>
        <v>0.1</v>
      </c>
      <c r="I557" s="21">
        <f>F557/D557*100</f>
        <v>0</v>
      </c>
    </row>
    <row r="558" spans="1:9" ht="101.25" customHeight="1">
      <c r="A558" s="70" t="s">
        <v>1152</v>
      </c>
      <c r="B558" s="66">
        <v>441</v>
      </c>
      <c r="C558" s="59" t="s">
        <v>1153</v>
      </c>
      <c r="D558" s="72">
        <v>1041.0723</v>
      </c>
      <c r="E558" s="72">
        <v>1041.0723</v>
      </c>
      <c r="F558" s="72">
        <v>1041.0723</v>
      </c>
      <c r="G558" s="21">
        <f t="shared" si="87"/>
        <v>0</v>
      </c>
      <c r="H558" s="21">
        <f t="shared" si="88"/>
        <v>0</v>
      </c>
      <c r="I558" s="21">
        <f>F558/D558*100</f>
        <v>100</v>
      </c>
    </row>
    <row r="559" spans="1:9" ht="105.75" customHeight="1">
      <c r="A559" s="70" t="s">
        <v>532</v>
      </c>
      <c r="B559" s="66">
        <v>441</v>
      </c>
      <c r="C559" s="59" t="s">
        <v>534</v>
      </c>
      <c r="D559" s="72">
        <v>31272.1</v>
      </c>
      <c r="E559" s="72">
        <v>13709.27003</v>
      </c>
      <c r="F559" s="72">
        <v>13709.27003</v>
      </c>
      <c r="G559" s="21">
        <f t="shared" si="87"/>
        <v>0</v>
      </c>
      <c r="H559" s="21">
        <f t="shared" si="88"/>
        <v>17562.829969999999</v>
      </c>
      <c r="I559" s="21">
        <f t="shared" si="89"/>
        <v>43.838661394661699</v>
      </c>
    </row>
    <row r="560" spans="1:9" s="87" customFormat="1" ht="42.75" customHeight="1">
      <c r="A560" s="208" t="s">
        <v>64</v>
      </c>
      <c r="B560" s="209"/>
      <c r="C560" s="209"/>
      <c r="D560" s="209"/>
      <c r="E560" s="209"/>
      <c r="F560" s="209"/>
      <c r="G560" s="209"/>
      <c r="H560" s="209"/>
      <c r="I560" s="209"/>
    </row>
    <row r="561" spans="1:9" s="86" customFormat="1" ht="27" customHeight="1">
      <c r="A561" s="8" t="s">
        <v>1</v>
      </c>
      <c r="B561" s="40"/>
      <c r="C561" s="122">
        <v>1500000000</v>
      </c>
      <c r="D561" s="123">
        <f>D563+D575+D573+D577+D579</f>
        <v>79571.683980000002</v>
      </c>
      <c r="E561" s="123">
        <f>E563+E575+E573+E577+E579</f>
        <v>53124.078689999995</v>
      </c>
      <c r="F561" s="123">
        <f>F563+F575+F573+F577+F579</f>
        <v>53124.078689999995</v>
      </c>
      <c r="G561" s="123">
        <f>E561-F561</f>
        <v>0</v>
      </c>
      <c r="H561" s="123">
        <f t="shared" ref="H561" si="90">D561-F561</f>
        <v>26447.605290000007</v>
      </c>
      <c r="I561" s="123">
        <f>F561/D561*100</f>
        <v>66.762541689267891</v>
      </c>
    </row>
    <row r="562" spans="1:9" ht="30.75" customHeight="1">
      <c r="A562" s="11" t="s">
        <v>5</v>
      </c>
      <c r="B562" s="41"/>
      <c r="C562" s="42"/>
      <c r="D562" s="43"/>
      <c r="E562" s="43"/>
      <c r="F562" s="113"/>
      <c r="G562" s="43"/>
      <c r="H562" s="43"/>
      <c r="I562" s="43"/>
    </row>
    <row r="563" spans="1:9" s="88" customFormat="1" ht="52.5" customHeight="1">
      <c r="A563" s="15" t="s">
        <v>31</v>
      </c>
      <c r="B563" s="16"/>
      <c r="C563" s="44" t="s">
        <v>233</v>
      </c>
      <c r="D563" s="18">
        <f>SUM(D564:D572)</f>
        <v>61083.69773</v>
      </c>
      <c r="E563" s="18">
        <f>SUM(E564:E572)</f>
        <v>52118.591459999996</v>
      </c>
      <c r="F563" s="18">
        <f>SUM(F564:F572)</f>
        <v>52118.591459999996</v>
      </c>
      <c r="G563" s="18">
        <f t="shared" ref="G563:G572" si="91">E563-F563</f>
        <v>0</v>
      </c>
      <c r="H563" s="18">
        <f t="shared" ref="H563:H572" si="92">D563-F563</f>
        <v>8965.1062700000039</v>
      </c>
      <c r="I563" s="18">
        <f t="shared" ref="I563:I572" si="93">F563/D563*100</f>
        <v>85.323242365537126</v>
      </c>
    </row>
    <row r="564" spans="1:9" s="88" customFormat="1" ht="92.25" customHeight="1">
      <c r="A564" s="70" t="s">
        <v>1154</v>
      </c>
      <c r="B564" s="105">
        <v>441</v>
      </c>
      <c r="C564" s="59" t="s">
        <v>1162</v>
      </c>
      <c r="D564" s="72">
        <v>5497.2548800000004</v>
      </c>
      <c r="E564" s="72">
        <v>5497.2548800000004</v>
      </c>
      <c r="F564" s="72">
        <v>5497.2548800000004</v>
      </c>
      <c r="G564" s="22">
        <f t="shared" si="91"/>
        <v>0</v>
      </c>
      <c r="H564" s="22">
        <f t="shared" si="92"/>
        <v>0</v>
      </c>
      <c r="I564" s="22">
        <f t="shared" si="93"/>
        <v>100</v>
      </c>
    </row>
    <row r="565" spans="1:9" s="88" customFormat="1" ht="118.5" customHeight="1">
      <c r="A565" s="70" t="s">
        <v>1155</v>
      </c>
      <c r="B565" s="105">
        <v>441</v>
      </c>
      <c r="C565" s="59" t="s">
        <v>1163</v>
      </c>
      <c r="D565" s="72">
        <v>761.78754000000004</v>
      </c>
      <c r="E565" s="72">
        <v>761.78754000000004</v>
      </c>
      <c r="F565" s="72">
        <v>761.78754000000004</v>
      </c>
      <c r="G565" s="22">
        <f t="shared" si="91"/>
        <v>0</v>
      </c>
      <c r="H565" s="22">
        <f t="shared" si="92"/>
        <v>0</v>
      </c>
      <c r="I565" s="22">
        <f t="shared" si="93"/>
        <v>100</v>
      </c>
    </row>
    <row r="566" spans="1:9" s="88" customFormat="1" ht="78.75" customHeight="1">
      <c r="A566" s="67" t="s">
        <v>1156</v>
      </c>
      <c r="B566" s="105">
        <v>441</v>
      </c>
      <c r="C566" s="59" t="s">
        <v>1164</v>
      </c>
      <c r="D566" s="72">
        <v>6699.5749699999997</v>
      </c>
      <c r="E566" s="72">
        <v>6699.5749699999997</v>
      </c>
      <c r="F566" s="72">
        <v>6699.5749699999997</v>
      </c>
      <c r="G566" s="22">
        <f t="shared" si="91"/>
        <v>0</v>
      </c>
      <c r="H566" s="22">
        <f t="shared" si="92"/>
        <v>0</v>
      </c>
      <c r="I566" s="22">
        <f t="shared" si="93"/>
        <v>100</v>
      </c>
    </row>
    <row r="567" spans="1:9" s="88" customFormat="1" ht="92.25" customHeight="1">
      <c r="A567" s="67" t="s">
        <v>1157</v>
      </c>
      <c r="B567" s="105">
        <v>441</v>
      </c>
      <c r="C567" s="59" t="s">
        <v>1165</v>
      </c>
      <c r="D567" s="72">
        <v>17783.8</v>
      </c>
      <c r="E567" s="72">
        <v>17783.8</v>
      </c>
      <c r="F567" s="72">
        <v>17783.8</v>
      </c>
      <c r="G567" s="22">
        <f t="shared" si="91"/>
        <v>0</v>
      </c>
      <c r="H567" s="22">
        <f t="shared" si="92"/>
        <v>0</v>
      </c>
      <c r="I567" s="22">
        <f t="shared" si="93"/>
        <v>100</v>
      </c>
    </row>
    <row r="568" spans="1:9" s="88" customFormat="1" ht="92.25" customHeight="1">
      <c r="A568" s="67" t="s">
        <v>1158</v>
      </c>
      <c r="B568" s="105">
        <v>441</v>
      </c>
      <c r="C568" s="59" t="s">
        <v>1166</v>
      </c>
      <c r="D568" s="72">
        <v>5203.5405000000001</v>
      </c>
      <c r="E568" s="72">
        <v>5203.5405000000001</v>
      </c>
      <c r="F568" s="72">
        <v>5203.5405000000001</v>
      </c>
      <c r="G568" s="22">
        <f t="shared" si="91"/>
        <v>0</v>
      </c>
      <c r="H568" s="22">
        <f t="shared" si="92"/>
        <v>0</v>
      </c>
      <c r="I568" s="22">
        <f t="shared" si="93"/>
        <v>100</v>
      </c>
    </row>
    <row r="569" spans="1:9" s="88" customFormat="1" ht="92.25" customHeight="1">
      <c r="A569" s="70" t="s">
        <v>1159</v>
      </c>
      <c r="B569" s="105">
        <v>441</v>
      </c>
      <c r="C569" s="59" t="s">
        <v>1167</v>
      </c>
      <c r="D569" s="72">
        <v>980.26099999999997</v>
      </c>
      <c r="E569" s="72">
        <v>980.26099999999997</v>
      </c>
      <c r="F569" s="72">
        <v>980.26099999999997</v>
      </c>
      <c r="G569" s="22">
        <f t="shared" si="91"/>
        <v>0</v>
      </c>
      <c r="H569" s="22">
        <f t="shared" si="92"/>
        <v>0</v>
      </c>
      <c r="I569" s="22">
        <f t="shared" si="93"/>
        <v>100</v>
      </c>
    </row>
    <row r="570" spans="1:9" s="88" customFormat="1" ht="92.25" customHeight="1">
      <c r="A570" s="70" t="s">
        <v>1160</v>
      </c>
      <c r="B570" s="105">
        <v>441</v>
      </c>
      <c r="C570" s="59" t="s">
        <v>1168</v>
      </c>
      <c r="D570" s="72">
        <v>1392.1070400000001</v>
      </c>
      <c r="E570" s="72">
        <v>1261.5542399999999</v>
      </c>
      <c r="F570" s="72">
        <v>1261.5542399999999</v>
      </c>
      <c r="G570" s="22">
        <f t="shared" si="91"/>
        <v>0</v>
      </c>
      <c r="H570" s="22">
        <f t="shared" si="92"/>
        <v>130.55280000000016</v>
      </c>
      <c r="I570" s="22">
        <f t="shared" si="93"/>
        <v>90.621928037947413</v>
      </c>
    </row>
    <row r="571" spans="1:9" s="88" customFormat="1" ht="92.25" customHeight="1">
      <c r="A571" s="70" t="s">
        <v>1161</v>
      </c>
      <c r="B571" s="105">
        <v>441</v>
      </c>
      <c r="C571" s="59" t="s">
        <v>1169</v>
      </c>
      <c r="D571" s="72">
        <v>3115.5192000000002</v>
      </c>
      <c r="E571" s="72">
        <v>3115.5192000000002</v>
      </c>
      <c r="F571" s="72">
        <v>3115.5192000000002</v>
      </c>
      <c r="G571" s="22">
        <f t="shared" si="91"/>
        <v>0</v>
      </c>
      <c r="H571" s="22">
        <f t="shared" si="92"/>
        <v>0</v>
      </c>
      <c r="I571" s="22">
        <f t="shared" si="93"/>
        <v>100</v>
      </c>
    </row>
    <row r="572" spans="1:9" s="88" customFormat="1" ht="92.25" customHeight="1">
      <c r="A572" s="70" t="s">
        <v>535</v>
      </c>
      <c r="B572" s="105">
        <v>441</v>
      </c>
      <c r="C572" s="59" t="s">
        <v>235</v>
      </c>
      <c r="D572" s="72">
        <v>19649.852599999998</v>
      </c>
      <c r="E572" s="72">
        <v>10815.299129999999</v>
      </c>
      <c r="F572" s="72">
        <v>10815.299129999999</v>
      </c>
      <c r="G572" s="22">
        <f t="shared" si="91"/>
        <v>0</v>
      </c>
      <c r="H572" s="22">
        <f t="shared" si="92"/>
        <v>8834.5534699999989</v>
      </c>
      <c r="I572" s="22">
        <f t="shared" si="93"/>
        <v>55.040103099806458</v>
      </c>
    </row>
    <row r="573" spans="1:9" ht="63" customHeight="1">
      <c r="A573" s="158" t="s">
        <v>1170</v>
      </c>
      <c r="B573" s="162"/>
      <c r="C573" s="159" t="s">
        <v>473</v>
      </c>
      <c r="D573" s="130">
        <f>SUM(D574:D574)</f>
        <v>10</v>
      </c>
      <c r="E573" s="130">
        <f>SUM(E574:E574)</f>
        <v>0</v>
      </c>
      <c r="F573" s="135">
        <f>SUM(F574:F574)</f>
        <v>0</v>
      </c>
      <c r="G573" s="18">
        <f t="shared" ref="G573:G574" si="94">E573-F573</f>
        <v>0</v>
      </c>
      <c r="H573" s="18">
        <f t="shared" ref="H573:H574" si="95">D573-F573</f>
        <v>10</v>
      </c>
      <c r="I573" s="18">
        <f t="shared" ref="I573:I574" si="96">F573/D573*100</f>
        <v>0</v>
      </c>
    </row>
    <row r="574" spans="1:9" ht="137.25" customHeight="1">
      <c r="A574" s="70" t="s">
        <v>474</v>
      </c>
      <c r="B574" s="102">
        <v>441</v>
      </c>
      <c r="C574" s="152" t="s">
        <v>475</v>
      </c>
      <c r="D574" s="72">
        <v>10</v>
      </c>
      <c r="E574" s="129">
        <v>0</v>
      </c>
      <c r="F574" s="129">
        <v>0</v>
      </c>
      <c r="G574" s="22">
        <f t="shared" si="94"/>
        <v>0</v>
      </c>
      <c r="H574" s="22">
        <f t="shared" si="95"/>
        <v>10</v>
      </c>
      <c r="I574" s="22">
        <f t="shared" si="96"/>
        <v>0</v>
      </c>
    </row>
    <row r="575" spans="1:9" ht="57.75" customHeight="1">
      <c r="A575" s="15" t="s">
        <v>1171</v>
      </c>
      <c r="B575" s="16"/>
      <c r="C575" s="16" t="s">
        <v>234</v>
      </c>
      <c r="D575" s="18">
        <f>SUM(D576)</f>
        <v>900</v>
      </c>
      <c r="E575" s="18">
        <f t="shared" ref="E575:F577" si="97">SUM(E576)</f>
        <v>0</v>
      </c>
      <c r="F575" s="18">
        <f t="shared" si="97"/>
        <v>0</v>
      </c>
      <c r="G575" s="133">
        <f t="shared" ref="G575" si="98">E575-F575</f>
        <v>0</v>
      </c>
      <c r="H575" s="18">
        <f t="shared" ref="H575:H576" si="99">D575-F575</f>
        <v>900</v>
      </c>
      <c r="I575" s="18">
        <f t="shared" ref="I575:I576" si="100">F575/D575*100</f>
        <v>0</v>
      </c>
    </row>
    <row r="576" spans="1:9" ht="58.5" customHeight="1">
      <c r="A576" s="67" t="s">
        <v>65</v>
      </c>
      <c r="B576" s="105">
        <v>441</v>
      </c>
      <c r="C576" s="68" t="s">
        <v>236</v>
      </c>
      <c r="D576" s="72">
        <v>900</v>
      </c>
      <c r="E576" s="129">
        <v>0</v>
      </c>
      <c r="F576" s="129">
        <v>0</v>
      </c>
      <c r="G576" s="22">
        <f>SUM(G605:G605)</f>
        <v>0</v>
      </c>
      <c r="H576" s="22">
        <f t="shared" si="99"/>
        <v>900</v>
      </c>
      <c r="I576" s="22">
        <f t="shared" si="100"/>
        <v>0</v>
      </c>
    </row>
    <row r="577" spans="1:9" ht="58.5" customHeight="1">
      <c r="A577" s="134" t="s">
        <v>1172</v>
      </c>
      <c r="B577" s="74"/>
      <c r="C577" s="74" t="s">
        <v>1173</v>
      </c>
      <c r="D577" s="130">
        <f>SUM(D578)</f>
        <v>536.47563000000002</v>
      </c>
      <c r="E577" s="130">
        <f t="shared" si="97"/>
        <v>536.47563000000002</v>
      </c>
      <c r="F577" s="130">
        <f t="shared" si="97"/>
        <v>536.47563000000002</v>
      </c>
      <c r="G577" s="18">
        <f t="shared" ref="G577" si="101">E577-F577</f>
        <v>0</v>
      </c>
      <c r="H577" s="18">
        <f t="shared" ref="H577" si="102">D577-F577</f>
        <v>0</v>
      </c>
      <c r="I577" s="18">
        <f t="shared" ref="I577" si="103">F577/D577*100</f>
        <v>100</v>
      </c>
    </row>
    <row r="578" spans="1:9" ht="43.5" customHeight="1">
      <c r="A578" s="187" t="s">
        <v>1174</v>
      </c>
      <c r="B578" s="105">
        <v>441</v>
      </c>
      <c r="C578" s="68" t="s">
        <v>1175</v>
      </c>
      <c r="D578" s="72">
        <v>536.47563000000002</v>
      </c>
      <c r="E578" s="72">
        <v>536.47563000000002</v>
      </c>
      <c r="F578" s="72">
        <v>536.47563000000002</v>
      </c>
      <c r="G578" s="22">
        <f t="shared" ref="G578:G604" si="104">E578-F578</f>
        <v>0</v>
      </c>
      <c r="H578" s="22">
        <f t="shared" ref="H578:H604" si="105">D578-F578</f>
        <v>0</v>
      </c>
      <c r="I578" s="22">
        <f t="shared" ref="I578:I604" si="106">F578/D578*100</f>
        <v>100</v>
      </c>
    </row>
    <row r="579" spans="1:9" ht="58.5" customHeight="1">
      <c r="A579" s="158" t="s">
        <v>1176</v>
      </c>
      <c r="B579" s="162"/>
      <c r="C579" s="159" t="s">
        <v>1177</v>
      </c>
      <c r="D579" s="130">
        <f>SUM(D580:D604)</f>
        <v>17041.510620000005</v>
      </c>
      <c r="E579" s="130">
        <f t="shared" ref="E579:F579" si="107">SUM(E580:E604)</f>
        <v>469.01160000000004</v>
      </c>
      <c r="F579" s="130">
        <f t="shared" si="107"/>
        <v>469.01160000000004</v>
      </c>
      <c r="G579" s="18">
        <f t="shared" si="104"/>
        <v>0</v>
      </c>
      <c r="H579" s="18">
        <f t="shared" si="105"/>
        <v>16572.499020000003</v>
      </c>
      <c r="I579" s="18">
        <f t="shared" si="106"/>
        <v>2.7521715090771686</v>
      </c>
    </row>
    <row r="580" spans="1:9" ht="121.5" customHeight="1">
      <c r="A580" s="70" t="s">
        <v>1178</v>
      </c>
      <c r="B580" s="105">
        <v>441</v>
      </c>
      <c r="C580" s="59" t="s">
        <v>1203</v>
      </c>
      <c r="D580" s="72">
        <v>1858.8489999999999</v>
      </c>
      <c r="E580" s="72">
        <v>0</v>
      </c>
      <c r="F580" s="72">
        <v>0</v>
      </c>
      <c r="G580" s="22">
        <f t="shared" si="104"/>
        <v>0</v>
      </c>
      <c r="H580" s="22">
        <f t="shared" si="105"/>
        <v>1858.8489999999999</v>
      </c>
      <c r="I580" s="22">
        <f t="shared" si="106"/>
        <v>0</v>
      </c>
    </row>
    <row r="581" spans="1:9" ht="132" customHeight="1">
      <c r="A581" s="70" t="s">
        <v>1179</v>
      </c>
      <c r="B581" s="105">
        <v>441</v>
      </c>
      <c r="C581" s="59" t="s">
        <v>1204</v>
      </c>
      <c r="D581" s="72">
        <v>1295.1610000000001</v>
      </c>
      <c r="E581" s="72">
        <v>0</v>
      </c>
      <c r="F581" s="72">
        <v>0</v>
      </c>
      <c r="G581" s="22">
        <f t="shared" si="104"/>
        <v>0</v>
      </c>
      <c r="H581" s="22">
        <f t="shared" si="105"/>
        <v>1295.1610000000001</v>
      </c>
      <c r="I581" s="22">
        <f t="shared" si="106"/>
        <v>0</v>
      </c>
    </row>
    <row r="582" spans="1:9" ht="121.5" customHeight="1">
      <c r="A582" s="70" t="s">
        <v>1180</v>
      </c>
      <c r="B582" s="105">
        <v>441</v>
      </c>
      <c r="C582" s="59" t="s">
        <v>1205</v>
      </c>
      <c r="D582" s="72">
        <v>639.79499999999996</v>
      </c>
      <c r="E582" s="72">
        <v>0</v>
      </c>
      <c r="F582" s="72">
        <v>0</v>
      </c>
      <c r="G582" s="22">
        <f t="shared" si="104"/>
        <v>0</v>
      </c>
      <c r="H582" s="22">
        <f t="shared" si="105"/>
        <v>639.79499999999996</v>
      </c>
      <c r="I582" s="22">
        <f t="shared" si="106"/>
        <v>0</v>
      </c>
    </row>
    <row r="583" spans="1:9" ht="121.5" customHeight="1">
      <c r="A583" s="70" t="s">
        <v>1181</v>
      </c>
      <c r="B583" s="105">
        <v>441</v>
      </c>
      <c r="C583" s="59" t="s">
        <v>1206</v>
      </c>
      <c r="D583" s="72">
        <v>700</v>
      </c>
      <c r="E583" s="72">
        <v>0</v>
      </c>
      <c r="F583" s="72">
        <v>0</v>
      </c>
      <c r="G583" s="22">
        <f t="shared" si="104"/>
        <v>0</v>
      </c>
      <c r="H583" s="22">
        <f t="shared" si="105"/>
        <v>700</v>
      </c>
      <c r="I583" s="22">
        <f t="shared" si="106"/>
        <v>0</v>
      </c>
    </row>
    <row r="584" spans="1:9" ht="121.5" customHeight="1">
      <c r="A584" s="70" t="s">
        <v>1182</v>
      </c>
      <c r="B584" s="105">
        <v>441</v>
      </c>
      <c r="C584" s="59" t="s">
        <v>1207</v>
      </c>
      <c r="D584" s="72">
        <v>251.62</v>
      </c>
      <c r="E584" s="72">
        <v>0</v>
      </c>
      <c r="F584" s="72">
        <v>0</v>
      </c>
      <c r="G584" s="22">
        <f t="shared" si="104"/>
        <v>0</v>
      </c>
      <c r="H584" s="22">
        <f t="shared" si="105"/>
        <v>251.62</v>
      </c>
      <c r="I584" s="22">
        <f t="shared" si="106"/>
        <v>0</v>
      </c>
    </row>
    <row r="585" spans="1:9" ht="121.5" customHeight="1">
      <c r="A585" s="70" t="s">
        <v>1183</v>
      </c>
      <c r="B585" s="105">
        <v>441</v>
      </c>
      <c r="C585" s="59" t="s">
        <v>1208</v>
      </c>
      <c r="D585" s="72">
        <v>70.082999999999998</v>
      </c>
      <c r="E585" s="72">
        <v>70.082999999999998</v>
      </c>
      <c r="F585" s="72">
        <v>70.082999999999998</v>
      </c>
      <c r="G585" s="22">
        <f t="shared" si="104"/>
        <v>0</v>
      </c>
      <c r="H585" s="22">
        <f t="shared" si="105"/>
        <v>0</v>
      </c>
      <c r="I585" s="22">
        <f t="shared" si="106"/>
        <v>100</v>
      </c>
    </row>
    <row r="586" spans="1:9" ht="121.5" customHeight="1">
      <c r="A586" s="70" t="s">
        <v>1184</v>
      </c>
      <c r="B586" s="105">
        <v>441</v>
      </c>
      <c r="C586" s="59" t="s">
        <v>1209</v>
      </c>
      <c r="D586" s="72">
        <v>830.94600000000003</v>
      </c>
      <c r="E586" s="72">
        <v>0</v>
      </c>
      <c r="F586" s="72">
        <v>0</v>
      </c>
      <c r="G586" s="22">
        <f t="shared" si="104"/>
        <v>0</v>
      </c>
      <c r="H586" s="22">
        <f t="shared" si="105"/>
        <v>830.94600000000003</v>
      </c>
      <c r="I586" s="22">
        <f t="shared" si="106"/>
        <v>0</v>
      </c>
    </row>
    <row r="587" spans="1:9" ht="119.25" customHeight="1">
      <c r="A587" s="70" t="s">
        <v>1185</v>
      </c>
      <c r="B587" s="105">
        <v>441</v>
      </c>
      <c r="C587" s="59" t="s">
        <v>1210</v>
      </c>
      <c r="D587" s="72">
        <v>140.07599999999999</v>
      </c>
      <c r="E587" s="72">
        <v>0</v>
      </c>
      <c r="F587" s="72">
        <v>0</v>
      </c>
      <c r="G587" s="22">
        <f t="shared" si="104"/>
        <v>0</v>
      </c>
      <c r="H587" s="22">
        <f t="shared" si="105"/>
        <v>140.07599999999999</v>
      </c>
      <c r="I587" s="22">
        <f t="shared" si="106"/>
        <v>0</v>
      </c>
    </row>
    <row r="588" spans="1:9" ht="119.25" customHeight="1">
      <c r="A588" s="70" t="s">
        <v>1186</v>
      </c>
      <c r="B588" s="105">
        <v>441</v>
      </c>
      <c r="C588" s="59" t="s">
        <v>1211</v>
      </c>
      <c r="D588" s="72">
        <v>1092.8688</v>
      </c>
      <c r="E588" s="72">
        <v>0</v>
      </c>
      <c r="F588" s="72">
        <v>0</v>
      </c>
      <c r="G588" s="22">
        <f t="shared" si="104"/>
        <v>0</v>
      </c>
      <c r="H588" s="22">
        <f t="shared" si="105"/>
        <v>1092.8688</v>
      </c>
      <c r="I588" s="22">
        <f t="shared" si="106"/>
        <v>0</v>
      </c>
    </row>
    <row r="589" spans="1:9" ht="119.25" customHeight="1">
      <c r="A589" s="70" t="s">
        <v>1187</v>
      </c>
      <c r="B589" s="105">
        <v>441</v>
      </c>
      <c r="C589" s="59" t="s">
        <v>1212</v>
      </c>
      <c r="D589" s="72">
        <v>1695.5604000000001</v>
      </c>
      <c r="E589" s="72">
        <v>0</v>
      </c>
      <c r="F589" s="72">
        <v>0</v>
      </c>
      <c r="G589" s="22">
        <f t="shared" si="104"/>
        <v>0</v>
      </c>
      <c r="H589" s="22">
        <f t="shared" si="105"/>
        <v>1695.5604000000001</v>
      </c>
      <c r="I589" s="22">
        <f t="shared" si="106"/>
        <v>0</v>
      </c>
    </row>
    <row r="590" spans="1:9" ht="119.25" customHeight="1">
      <c r="A590" s="70" t="s">
        <v>1188</v>
      </c>
      <c r="B590" s="105">
        <v>441</v>
      </c>
      <c r="C590" s="59" t="s">
        <v>1213</v>
      </c>
      <c r="D590" s="72">
        <v>340.05959999999999</v>
      </c>
      <c r="E590" s="72">
        <v>340.05959999999999</v>
      </c>
      <c r="F590" s="72">
        <v>340.05959999999999</v>
      </c>
      <c r="G590" s="22">
        <f t="shared" si="104"/>
        <v>0</v>
      </c>
      <c r="H590" s="22">
        <f t="shared" si="105"/>
        <v>0</v>
      </c>
      <c r="I590" s="22">
        <f t="shared" si="106"/>
        <v>100</v>
      </c>
    </row>
    <row r="591" spans="1:9" ht="119.25" customHeight="1">
      <c r="A591" s="70" t="s">
        <v>1189</v>
      </c>
      <c r="B591" s="105">
        <v>441</v>
      </c>
      <c r="C591" s="59" t="s">
        <v>1214</v>
      </c>
      <c r="D591" s="72">
        <v>340.05959999999999</v>
      </c>
      <c r="E591" s="72">
        <v>0</v>
      </c>
      <c r="F591" s="72">
        <v>0</v>
      </c>
      <c r="G591" s="22">
        <f t="shared" si="104"/>
        <v>0</v>
      </c>
      <c r="H591" s="22">
        <f t="shared" si="105"/>
        <v>340.05959999999999</v>
      </c>
      <c r="I591" s="22">
        <f t="shared" si="106"/>
        <v>0</v>
      </c>
    </row>
    <row r="592" spans="1:9" ht="119.25" customHeight="1">
      <c r="A592" s="70" t="s">
        <v>1190</v>
      </c>
      <c r="B592" s="105">
        <v>441</v>
      </c>
      <c r="C592" s="59" t="s">
        <v>1215</v>
      </c>
      <c r="D592" s="72">
        <v>1681.8204000000001</v>
      </c>
      <c r="E592" s="72">
        <v>0</v>
      </c>
      <c r="F592" s="72">
        <v>0</v>
      </c>
      <c r="G592" s="22">
        <f t="shared" si="104"/>
        <v>0</v>
      </c>
      <c r="H592" s="22">
        <f t="shared" si="105"/>
        <v>1681.8204000000001</v>
      </c>
      <c r="I592" s="22">
        <f t="shared" si="106"/>
        <v>0</v>
      </c>
    </row>
    <row r="593" spans="1:9" ht="140.25" customHeight="1">
      <c r="A593" s="70" t="s">
        <v>1191</v>
      </c>
      <c r="B593" s="105">
        <v>441</v>
      </c>
      <c r="C593" s="59" t="s">
        <v>1216</v>
      </c>
      <c r="D593" s="72">
        <v>2524.3224</v>
      </c>
      <c r="E593" s="72">
        <v>0</v>
      </c>
      <c r="F593" s="72">
        <v>0</v>
      </c>
      <c r="G593" s="22">
        <f t="shared" si="104"/>
        <v>0</v>
      </c>
      <c r="H593" s="22">
        <f t="shared" si="105"/>
        <v>2524.3224</v>
      </c>
      <c r="I593" s="22">
        <f t="shared" si="106"/>
        <v>0</v>
      </c>
    </row>
    <row r="594" spans="1:9" ht="126" customHeight="1">
      <c r="A594" s="70" t="s">
        <v>1192</v>
      </c>
      <c r="B594" s="105">
        <v>441</v>
      </c>
      <c r="C594" s="59" t="s">
        <v>1217</v>
      </c>
      <c r="D594" s="72">
        <v>340.05959999999999</v>
      </c>
      <c r="E594" s="72">
        <v>0</v>
      </c>
      <c r="F594" s="72">
        <v>0</v>
      </c>
      <c r="G594" s="22">
        <f t="shared" si="104"/>
        <v>0</v>
      </c>
      <c r="H594" s="22">
        <f t="shared" si="105"/>
        <v>340.05959999999999</v>
      </c>
      <c r="I594" s="22">
        <f t="shared" si="106"/>
        <v>0</v>
      </c>
    </row>
    <row r="595" spans="1:9" ht="126" customHeight="1">
      <c r="A595" s="70" t="s">
        <v>1193</v>
      </c>
      <c r="B595" s="105">
        <v>441</v>
      </c>
      <c r="C595" s="59" t="s">
        <v>1218</v>
      </c>
      <c r="D595" s="72">
        <v>304.12511999999998</v>
      </c>
      <c r="E595" s="72">
        <v>0</v>
      </c>
      <c r="F595" s="72">
        <v>0</v>
      </c>
      <c r="G595" s="22">
        <f t="shared" si="104"/>
        <v>0</v>
      </c>
      <c r="H595" s="22">
        <f t="shared" si="105"/>
        <v>304.12511999999998</v>
      </c>
      <c r="I595" s="22">
        <f t="shared" si="106"/>
        <v>0</v>
      </c>
    </row>
    <row r="596" spans="1:9" ht="126" customHeight="1">
      <c r="A596" s="70" t="s">
        <v>1194</v>
      </c>
      <c r="B596" s="105">
        <v>441</v>
      </c>
      <c r="C596" s="59" t="s">
        <v>1219</v>
      </c>
      <c r="D596" s="72">
        <v>380.38150000000002</v>
      </c>
      <c r="E596" s="72">
        <v>0</v>
      </c>
      <c r="F596" s="72">
        <v>0</v>
      </c>
      <c r="G596" s="22">
        <f t="shared" si="104"/>
        <v>0</v>
      </c>
      <c r="H596" s="22">
        <f t="shared" si="105"/>
        <v>380.38150000000002</v>
      </c>
      <c r="I596" s="22">
        <f t="shared" si="106"/>
        <v>0</v>
      </c>
    </row>
    <row r="597" spans="1:9" ht="126" customHeight="1">
      <c r="A597" s="70" t="s">
        <v>1195</v>
      </c>
      <c r="B597" s="105">
        <v>441</v>
      </c>
      <c r="C597" s="59" t="s">
        <v>1220</v>
      </c>
      <c r="D597" s="72">
        <v>524.95000000000005</v>
      </c>
      <c r="E597" s="72">
        <v>0</v>
      </c>
      <c r="F597" s="72">
        <v>0</v>
      </c>
      <c r="G597" s="22">
        <f t="shared" si="104"/>
        <v>0</v>
      </c>
      <c r="H597" s="22">
        <f t="shared" si="105"/>
        <v>524.95000000000005</v>
      </c>
      <c r="I597" s="22">
        <f t="shared" si="106"/>
        <v>0</v>
      </c>
    </row>
    <row r="598" spans="1:9" ht="126" customHeight="1">
      <c r="A598" s="70" t="s">
        <v>1196</v>
      </c>
      <c r="B598" s="105">
        <v>441</v>
      </c>
      <c r="C598" s="59" t="s">
        <v>1221</v>
      </c>
      <c r="D598" s="72">
        <v>504.88799999999998</v>
      </c>
      <c r="E598" s="72">
        <v>0</v>
      </c>
      <c r="F598" s="72">
        <v>0</v>
      </c>
      <c r="G598" s="22">
        <f t="shared" si="104"/>
        <v>0</v>
      </c>
      <c r="H598" s="22">
        <f t="shared" si="105"/>
        <v>504.88799999999998</v>
      </c>
      <c r="I598" s="22">
        <f t="shared" si="106"/>
        <v>0</v>
      </c>
    </row>
    <row r="599" spans="1:9" ht="189.75" customHeight="1">
      <c r="A599" s="70" t="s">
        <v>1197</v>
      </c>
      <c r="B599" s="105">
        <v>441</v>
      </c>
      <c r="C599" s="59" t="s">
        <v>1222</v>
      </c>
      <c r="D599" s="72">
        <v>354.06700000000001</v>
      </c>
      <c r="E599" s="72">
        <v>0</v>
      </c>
      <c r="F599" s="72">
        <v>0</v>
      </c>
      <c r="G599" s="22">
        <f t="shared" si="104"/>
        <v>0</v>
      </c>
      <c r="H599" s="22">
        <f t="shared" si="105"/>
        <v>354.06700000000001</v>
      </c>
      <c r="I599" s="22">
        <f t="shared" si="106"/>
        <v>0</v>
      </c>
    </row>
    <row r="600" spans="1:9" ht="177" customHeight="1">
      <c r="A600" s="70" t="s">
        <v>1198</v>
      </c>
      <c r="B600" s="105">
        <v>441</v>
      </c>
      <c r="C600" s="59" t="s">
        <v>1223</v>
      </c>
      <c r="D600" s="72">
        <v>284.30419999999998</v>
      </c>
      <c r="E600" s="72">
        <v>0</v>
      </c>
      <c r="F600" s="72">
        <v>0</v>
      </c>
      <c r="G600" s="22">
        <f t="shared" si="104"/>
        <v>0</v>
      </c>
      <c r="H600" s="22">
        <f t="shared" si="105"/>
        <v>284.30419999999998</v>
      </c>
      <c r="I600" s="22">
        <f t="shared" si="106"/>
        <v>0</v>
      </c>
    </row>
    <row r="601" spans="1:9" ht="162.75" customHeight="1">
      <c r="A601" s="70" t="s">
        <v>1199</v>
      </c>
      <c r="B601" s="105">
        <v>441</v>
      </c>
      <c r="C601" s="59" t="s">
        <v>1224</v>
      </c>
      <c r="D601" s="72">
        <v>112.905</v>
      </c>
      <c r="E601" s="72">
        <v>0</v>
      </c>
      <c r="F601" s="72">
        <v>0</v>
      </c>
      <c r="G601" s="22">
        <f t="shared" si="104"/>
        <v>0</v>
      </c>
      <c r="H601" s="22">
        <f t="shared" si="105"/>
        <v>112.905</v>
      </c>
      <c r="I601" s="22">
        <f t="shared" si="106"/>
        <v>0</v>
      </c>
    </row>
    <row r="602" spans="1:9" ht="182.25" customHeight="1">
      <c r="A602" s="70" t="s">
        <v>1200</v>
      </c>
      <c r="B602" s="105">
        <v>441</v>
      </c>
      <c r="C602" s="59" t="s">
        <v>1225</v>
      </c>
      <c r="D602" s="72">
        <v>715.74</v>
      </c>
      <c r="E602" s="72">
        <v>0</v>
      </c>
      <c r="F602" s="72">
        <v>0</v>
      </c>
      <c r="G602" s="22">
        <f t="shared" si="104"/>
        <v>0</v>
      </c>
      <c r="H602" s="22">
        <f t="shared" si="105"/>
        <v>715.74</v>
      </c>
      <c r="I602" s="22">
        <f t="shared" si="106"/>
        <v>0</v>
      </c>
    </row>
    <row r="603" spans="1:9" ht="157.5" customHeight="1">
      <c r="A603" s="70" t="s">
        <v>1201</v>
      </c>
      <c r="B603" s="105">
        <v>441</v>
      </c>
      <c r="C603" s="59" t="s">
        <v>1226</v>
      </c>
      <c r="D603" s="72">
        <v>46.5</v>
      </c>
      <c r="E603" s="72">
        <v>46.5</v>
      </c>
      <c r="F603" s="72">
        <v>46.5</v>
      </c>
      <c r="G603" s="22">
        <f t="shared" si="104"/>
        <v>0</v>
      </c>
      <c r="H603" s="22">
        <f t="shared" si="105"/>
        <v>0</v>
      </c>
      <c r="I603" s="22">
        <f t="shared" si="106"/>
        <v>100</v>
      </c>
    </row>
    <row r="604" spans="1:9" ht="155.25" customHeight="1">
      <c r="A604" s="70" t="s">
        <v>1202</v>
      </c>
      <c r="B604" s="105">
        <v>441</v>
      </c>
      <c r="C604" s="59" t="s">
        <v>1227</v>
      </c>
      <c r="D604" s="72">
        <v>12.369</v>
      </c>
      <c r="E604" s="72">
        <v>12.369</v>
      </c>
      <c r="F604" s="72">
        <v>12.369</v>
      </c>
      <c r="G604" s="22">
        <f t="shared" si="104"/>
        <v>0</v>
      </c>
      <c r="H604" s="22">
        <f t="shared" si="105"/>
        <v>0</v>
      </c>
      <c r="I604" s="22">
        <f t="shared" si="106"/>
        <v>100</v>
      </c>
    </row>
    <row r="605" spans="1:9" s="87" customFormat="1" ht="40.5" customHeight="1">
      <c r="A605" s="211" t="s">
        <v>62</v>
      </c>
      <c r="B605" s="212"/>
      <c r="C605" s="212"/>
      <c r="D605" s="212"/>
      <c r="E605" s="212"/>
      <c r="F605" s="212"/>
      <c r="G605" s="212"/>
      <c r="H605" s="212"/>
      <c r="I605" s="212"/>
    </row>
    <row r="606" spans="1:9" s="87" customFormat="1" ht="18.75" customHeight="1">
      <c r="A606" s="212"/>
      <c r="B606" s="212"/>
      <c r="C606" s="212"/>
      <c r="D606" s="212"/>
      <c r="E606" s="212"/>
      <c r="F606" s="212"/>
      <c r="G606" s="212"/>
      <c r="H606" s="212"/>
      <c r="I606" s="212"/>
    </row>
    <row r="607" spans="1:9" s="86" customFormat="1" ht="25.5" customHeight="1">
      <c r="A607" s="45" t="s">
        <v>1</v>
      </c>
      <c r="B607" s="27"/>
      <c r="C607" s="124" t="s">
        <v>237</v>
      </c>
      <c r="D607" s="123">
        <f>D609+D612+D614+D627+D657+D665</f>
        <v>601919.47257999994</v>
      </c>
      <c r="E607" s="123">
        <f>E609+E612+E614+E627+E657+E665</f>
        <v>117687.90029000001</v>
      </c>
      <c r="F607" s="123">
        <f>F609+F612+F614+F627+F657+F665</f>
        <v>117687.90029000001</v>
      </c>
      <c r="G607" s="123">
        <f>E607-F607</f>
        <v>0</v>
      </c>
      <c r="H607" s="118">
        <f t="shared" ref="H607:H666" si="108">D607-F607</f>
        <v>484231.57228999992</v>
      </c>
      <c r="I607" s="118">
        <f t="shared" ref="I607:I666" si="109">F607/D607*100</f>
        <v>19.552100513637782</v>
      </c>
    </row>
    <row r="608" spans="1:9" ht="32.25" customHeight="1">
      <c r="A608" s="42" t="s">
        <v>5</v>
      </c>
      <c r="B608" s="29"/>
      <c r="C608" s="46"/>
      <c r="D608" s="47"/>
      <c r="E608" s="47"/>
      <c r="F608" s="112"/>
      <c r="G608" s="47"/>
      <c r="H608" s="47"/>
      <c r="I608" s="47"/>
    </row>
    <row r="609" spans="1:9" ht="45.75" customHeight="1">
      <c r="A609" s="158" t="s">
        <v>476</v>
      </c>
      <c r="B609" s="163"/>
      <c r="C609" s="159" t="s">
        <v>478</v>
      </c>
      <c r="D609" s="18">
        <f>SUM(D610:D611)</f>
        <v>1110.93986</v>
      </c>
      <c r="E609" s="18">
        <f>SUM(E610:E611)</f>
        <v>0</v>
      </c>
      <c r="F609" s="18">
        <f>SUM(F610:F611)</f>
        <v>0</v>
      </c>
      <c r="G609" s="18">
        <f t="shared" ref="G609:G611" si="110">E609-F609</f>
        <v>0</v>
      </c>
      <c r="H609" s="18">
        <f t="shared" ref="H609:H611" si="111">D609-F609</f>
        <v>1110.93986</v>
      </c>
      <c r="I609" s="18">
        <f t="shared" si="109"/>
        <v>0</v>
      </c>
    </row>
    <row r="610" spans="1:9" ht="48" customHeight="1">
      <c r="A610" s="67" t="s">
        <v>1228</v>
      </c>
      <c r="B610" s="75">
        <v>441</v>
      </c>
      <c r="C610" s="59" t="s">
        <v>1229</v>
      </c>
      <c r="D610" s="72">
        <v>1020.27</v>
      </c>
      <c r="E610" s="72">
        <v>0</v>
      </c>
      <c r="F610" s="72">
        <v>0</v>
      </c>
      <c r="G610" s="22">
        <f t="shared" si="110"/>
        <v>0</v>
      </c>
      <c r="H610" s="22">
        <f t="shared" si="111"/>
        <v>1020.27</v>
      </c>
      <c r="I610" s="22">
        <f>F610/D610*100</f>
        <v>0</v>
      </c>
    </row>
    <row r="611" spans="1:9" ht="74.25" customHeight="1">
      <c r="A611" s="67" t="s">
        <v>393</v>
      </c>
      <c r="B611" s="75">
        <v>441</v>
      </c>
      <c r="C611" s="59" t="s">
        <v>477</v>
      </c>
      <c r="D611" s="72">
        <v>90.66986</v>
      </c>
      <c r="E611" s="72">
        <v>0</v>
      </c>
      <c r="F611" s="72">
        <v>0</v>
      </c>
      <c r="G611" s="22">
        <f t="shared" si="110"/>
        <v>0</v>
      </c>
      <c r="H611" s="22">
        <f t="shared" si="111"/>
        <v>90.66986</v>
      </c>
      <c r="I611" s="22">
        <f t="shared" si="109"/>
        <v>0</v>
      </c>
    </row>
    <row r="612" spans="1:9" ht="77.25" customHeight="1">
      <c r="A612" s="165" t="s">
        <v>479</v>
      </c>
      <c r="B612" s="188"/>
      <c r="C612" s="189" t="s">
        <v>480</v>
      </c>
      <c r="D612" s="190">
        <f>D613</f>
        <v>5156.3951999999999</v>
      </c>
      <c r="E612" s="190">
        <f>E613</f>
        <v>5156.3951999999999</v>
      </c>
      <c r="F612" s="202">
        <f>F613</f>
        <v>5156.3951999999999</v>
      </c>
      <c r="G612" s="18">
        <f t="shared" ref="G612:G613" si="112">E612-F612</f>
        <v>0</v>
      </c>
      <c r="H612" s="18">
        <f t="shared" ref="H612:H613" si="113">D612-F612</f>
        <v>0</v>
      </c>
      <c r="I612" s="167">
        <f t="shared" ref="I612:I613" si="114">F612/D612*100</f>
        <v>100</v>
      </c>
    </row>
    <row r="613" spans="1:9" ht="106.5" customHeight="1">
      <c r="A613" s="70" t="s">
        <v>481</v>
      </c>
      <c r="B613" s="164" t="s">
        <v>17</v>
      </c>
      <c r="C613" s="59" t="s">
        <v>482</v>
      </c>
      <c r="D613" s="72">
        <v>5156.3951999999999</v>
      </c>
      <c r="E613" s="72">
        <v>5156.3951999999999</v>
      </c>
      <c r="F613" s="72">
        <v>5156.3951999999999</v>
      </c>
      <c r="G613" s="22">
        <f t="shared" si="112"/>
        <v>0</v>
      </c>
      <c r="H613" s="22">
        <f t="shared" si="113"/>
        <v>0</v>
      </c>
      <c r="I613" s="22">
        <f t="shared" si="114"/>
        <v>100</v>
      </c>
    </row>
    <row r="614" spans="1:9" s="88" customFormat="1" ht="54" customHeight="1">
      <c r="A614" s="15" t="s">
        <v>32</v>
      </c>
      <c r="B614" s="16"/>
      <c r="C614" s="16" t="s">
        <v>238</v>
      </c>
      <c r="D614" s="18">
        <f>SUM(D615:D626)</f>
        <v>477660.85133999999</v>
      </c>
      <c r="E614" s="18">
        <f>SUM(E615:E626)</f>
        <v>98311.808340000003</v>
      </c>
      <c r="F614" s="18">
        <f>SUM(F615:F626)</f>
        <v>98311.808340000003</v>
      </c>
      <c r="G614" s="18">
        <f t="shared" ref="G614:G666" si="115">E614-F614</f>
        <v>0</v>
      </c>
      <c r="H614" s="18">
        <f t="shared" si="108"/>
        <v>379349.04300000001</v>
      </c>
      <c r="I614" s="18">
        <f t="shared" si="109"/>
        <v>20.581927127626678</v>
      </c>
    </row>
    <row r="615" spans="1:9" s="88" customFormat="1" ht="48.75" customHeight="1">
      <c r="A615" s="67" t="s">
        <v>745</v>
      </c>
      <c r="B615" s="75">
        <v>441</v>
      </c>
      <c r="C615" s="59" t="s">
        <v>536</v>
      </c>
      <c r="D615" s="72">
        <v>80521.677660000001</v>
      </c>
      <c r="E615" s="72">
        <v>24152.628000000001</v>
      </c>
      <c r="F615" s="72">
        <v>24152.628000000001</v>
      </c>
      <c r="G615" s="22">
        <f t="shared" si="115"/>
        <v>0</v>
      </c>
      <c r="H615" s="22">
        <f t="shared" si="108"/>
        <v>56369.049660000004</v>
      </c>
      <c r="I615" s="22">
        <f t="shared" si="109"/>
        <v>29.995187261228757</v>
      </c>
    </row>
    <row r="616" spans="1:9" s="88" customFormat="1" ht="78" customHeight="1">
      <c r="A616" s="70" t="s">
        <v>1230</v>
      </c>
      <c r="B616" s="75">
        <v>441</v>
      </c>
      <c r="C616" s="59" t="s">
        <v>1238</v>
      </c>
      <c r="D616" s="72">
        <v>5115.5873899999997</v>
      </c>
      <c r="E616" s="72">
        <v>0</v>
      </c>
      <c r="F616" s="72">
        <v>0</v>
      </c>
      <c r="G616" s="22">
        <f t="shared" si="115"/>
        <v>0</v>
      </c>
      <c r="H616" s="22">
        <f t="shared" si="108"/>
        <v>5115.5873899999997</v>
      </c>
      <c r="I616" s="22">
        <f t="shared" si="109"/>
        <v>0</v>
      </c>
    </row>
    <row r="617" spans="1:9" s="88" customFormat="1" ht="45.75" customHeight="1">
      <c r="A617" s="67" t="s">
        <v>1231</v>
      </c>
      <c r="B617" s="75">
        <v>441</v>
      </c>
      <c r="C617" s="59" t="s">
        <v>537</v>
      </c>
      <c r="D617" s="72">
        <v>86645.521559999994</v>
      </c>
      <c r="E617" s="72">
        <v>860.25959999999998</v>
      </c>
      <c r="F617" s="72">
        <v>860.25959999999998</v>
      </c>
      <c r="G617" s="22">
        <f t="shared" si="115"/>
        <v>0</v>
      </c>
      <c r="H617" s="22">
        <f t="shared" si="108"/>
        <v>85785.261959999989</v>
      </c>
      <c r="I617" s="22">
        <f t="shared" si="109"/>
        <v>0.99284946816817343</v>
      </c>
    </row>
    <row r="618" spans="1:9" s="88" customFormat="1" ht="84.75" customHeight="1">
      <c r="A618" s="70" t="s">
        <v>1232</v>
      </c>
      <c r="B618" s="75">
        <v>441</v>
      </c>
      <c r="C618" s="59" t="s">
        <v>1239</v>
      </c>
      <c r="D618" s="72">
        <v>11741.244060000001</v>
      </c>
      <c r="E618" s="72">
        <v>0</v>
      </c>
      <c r="F618" s="72">
        <v>0</v>
      </c>
      <c r="G618" s="22">
        <f t="shared" si="115"/>
        <v>0</v>
      </c>
      <c r="H618" s="22">
        <f t="shared" si="108"/>
        <v>11741.244060000001</v>
      </c>
      <c r="I618" s="22">
        <f t="shared" si="109"/>
        <v>0</v>
      </c>
    </row>
    <row r="619" spans="1:9" s="88" customFormat="1" ht="52.5" customHeight="1">
      <c r="A619" s="67" t="s">
        <v>1233</v>
      </c>
      <c r="B619" s="75">
        <v>441</v>
      </c>
      <c r="C619" s="59" t="s">
        <v>1240</v>
      </c>
      <c r="D619" s="72">
        <v>1115.66833</v>
      </c>
      <c r="E619" s="72">
        <v>0</v>
      </c>
      <c r="F619" s="72">
        <v>0</v>
      </c>
      <c r="G619" s="22">
        <f t="shared" si="115"/>
        <v>0</v>
      </c>
      <c r="H619" s="22">
        <f t="shared" si="108"/>
        <v>1115.66833</v>
      </c>
      <c r="I619" s="22">
        <f t="shared" si="109"/>
        <v>0</v>
      </c>
    </row>
    <row r="620" spans="1:9" s="88" customFormat="1" ht="54.75" customHeight="1">
      <c r="A620" s="67" t="s">
        <v>1234</v>
      </c>
      <c r="B620" s="75">
        <v>441</v>
      </c>
      <c r="C620" s="59" t="s">
        <v>1241</v>
      </c>
      <c r="D620" s="72">
        <v>580</v>
      </c>
      <c r="E620" s="72">
        <v>0</v>
      </c>
      <c r="F620" s="72">
        <v>0</v>
      </c>
      <c r="G620" s="22">
        <f t="shared" si="115"/>
        <v>0</v>
      </c>
      <c r="H620" s="22">
        <f t="shared" si="108"/>
        <v>580</v>
      </c>
      <c r="I620" s="22">
        <f t="shared" si="109"/>
        <v>0</v>
      </c>
    </row>
    <row r="621" spans="1:9" s="88" customFormat="1" ht="54.75" customHeight="1">
      <c r="A621" s="67" t="s">
        <v>1235</v>
      </c>
      <c r="B621" s="75">
        <v>441</v>
      </c>
      <c r="C621" s="59" t="s">
        <v>1242</v>
      </c>
      <c r="D621" s="72">
        <v>228</v>
      </c>
      <c r="E621" s="72">
        <v>0</v>
      </c>
      <c r="F621" s="72">
        <v>0</v>
      </c>
      <c r="G621" s="22">
        <f t="shared" si="115"/>
        <v>0</v>
      </c>
      <c r="H621" s="22">
        <f t="shared" si="108"/>
        <v>228</v>
      </c>
      <c r="I621" s="22">
        <f t="shared" si="109"/>
        <v>0</v>
      </c>
    </row>
    <row r="622" spans="1:9" s="88" customFormat="1" ht="54.75" customHeight="1">
      <c r="A622" s="67" t="s">
        <v>1236</v>
      </c>
      <c r="B622" s="75">
        <v>441</v>
      </c>
      <c r="C622" s="59" t="s">
        <v>1243</v>
      </c>
      <c r="D622" s="72">
        <v>228</v>
      </c>
      <c r="E622" s="72">
        <v>0</v>
      </c>
      <c r="F622" s="72">
        <v>0</v>
      </c>
      <c r="G622" s="22">
        <f t="shared" si="115"/>
        <v>0</v>
      </c>
      <c r="H622" s="22">
        <f t="shared" si="108"/>
        <v>228</v>
      </c>
      <c r="I622" s="22">
        <f t="shared" si="109"/>
        <v>0</v>
      </c>
    </row>
    <row r="623" spans="1:9" s="88" customFormat="1" ht="43.5" customHeight="1">
      <c r="A623" s="67" t="s">
        <v>746</v>
      </c>
      <c r="B623" s="75">
        <v>441</v>
      </c>
      <c r="C623" s="59" t="s">
        <v>748</v>
      </c>
      <c r="D623" s="72">
        <v>258681.31541000001</v>
      </c>
      <c r="E623" s="72">
        <v>73298.920740000001</v>
      </c>
      <c r="F623" s="72">
        <v>73298.920740000001</v>
      </c>
      <c r="G623" s="22">
        <f t="shared" si="115"/>
        <v>0</v>
      </c>
      <c r="H623" s="22">
        <f t="shared" si="108"/>
        <v>185382.39467000001</v>
      </c>
      <c r="I623" s="22">
        <f t="shared" si="109"/>
        <v>28.335606931572933</v>
      </c>
    </row>
    <row r="624" spans="1:9" s="88" customFormat="1" ht="119.25" customHeight="1">
      <c r="A624" s="70" t="s">
        <v>747</v>
      </c>
      <c r="B624" s="75">
        <v>441</v>
      </c>
      <c r="C624" s="59" t="s">
        <v>749</v>
      </c>
      <c r="D624" s="72">
        <v>19807.736400000002</v>
      </c>
      <c r="E624" s="72">
        <v>0</v>
      </c>
      <c r="F624" s="72">
        <v>0</v>
      </c>
      <c r="G624" s="22">
        <f t="shared" si="115"/>
        <v>0</v>
      </c>
      <c r="H624" s="22">
        <f t="shared" si="108"/>
        <v>19807.736400000002</v>
      </c>
      <c r="I624" s="22">
        <f t="shared" si="109"/>
        <v>0</v>
      </c>
    </row>
    <row r="625" spans="1:9" s="88" customFormat="1" ht="91.5" customHeight="1">
      <c r="A625" s="67" t="s">
        <v>1237</v>
      </c>
      <c r="B625" s="75">
        <v>441</v>
      </c>
      <c r="C625" s="59" t="s">
        <v>1244</v>
      </c>
      <c r="D625" s="72">
        <v>8004.4914600000002</v>
      </c>
      <c r="E625" s="72">
        <v>0</v>
      </c>
      <c r="F625" s="72">
        <v>0</v>
      </c>
      <c r="G625" s="22">
        <f t="shared" si="115"/>
        <v>0</v>
      </c>
      <c r="H625" s="22">
        <f t="shared" si="108"/>
        <v>8004.4914600000002</v>
      </c>
      <c r="I625" s="22">
        <f t="shared" si="109"/>
        <v>0</v>
      </c>
    </row>
    <row r="626" spans="1:9" s="88" customFormat="1" ht="78" customHeight="1">
      <c r="A626" s="67" t="s">
        <v>393</v>
      </c>
      <c r="B626" s="75">
        <v>441</v>
      </c>
      <c r="C626" s="59" t="s">
        <v>402</v>
      </c>
      <c r="D626" s="72">
        <v>4991.6090700000004</v>
      </c>
      <c r="E626" s="72">
        <v>0</v>
      </c>
      <c r="F626" s="72">
        <v>0</v>
      </c>
      <c r="G626" s="22">
        <f t="shared" si="115"/>
        <v>0</v>
      </c>
      <c r="H626" s="22">
        <f t="shared" si="108"/>
        <v>4991.6090700000004</v>
      </c>
      <c r="I626" s="22">
        <f t="shared" si="109"/>
        <v>0</v>
      </c>
    </row>
    <row r="627" spans="1:9" s="95" customFormat="1" ht="80.25" customHeight="1">
      <c r="A627" s="15" t="s">
        <v>42</v>
      </c>
      <c r="B627" s="16"/>
      <c r="C627" s="16" t="s">
        <v>239</v>
      </c>
      <c r="D627" s="18">
        <f>SUM(D628:D656)</f>
        <v>80243.434440000012</v>
      </c>
      <c r="E627" s="18">
        <f>SUM(E628:E656)</f>
        <v>1410.2547500000001</v>
      </c>
      <c r="F627" s="18">
        <f>SUM(F628:F656)</f>
        <v>1410.2547500000001</v>
      </c>
      <c r="G627" s="18">
        <f t="shared" si="115"/>
        <v>0</v>
      </c>
      <c r="H627" s="18">
        <f t="shared" si="108"/>
        <v>78833.179690000019</v>
      </c>
      <c r="I627" s="18">
        <f t="shared" si="109"/>
        <v>1.7574705766793695</v>
      </c>
    </row>
    <row r="628" spans="1:9" ht="47.25" customHeight="1">
      <c r="A628" s="67" t="s">
        <v>1245</v>
      </c>
      <c r="B628" s="25" t="s">
        <v>17</v>
      </c>
      <c r="C628" s="59" t="s">
        <v>1262</v>
      </c>
      <c r="D628" s="72">
        <v>5172.8912</v>
      </c>
      <c r="E628" s="72">
        <v>0</v>
      </c>
      <c r="F628" s="72">
        <v>0</v>
      </c>
      <c r="G628" s="22">
        <f t="shared" si="115"/>
        <v>0</v>
      </c>
      <c r="H628" s="22">
        <f t="shared" si="108"/>
        <v>5172.8912</v>
      </c>
      <c r="I628" s="22">
        <f t="shared" si="109"/>
        <v>0</v>
      </c>
    </row>
    <row r="629" spans="1:9" ht="47.25" customHeight="1">
      <c r="A629" s="67" t="s">
        <v>1246</v>
      </c>
      <c r="B629" s="25" t="s">
        <v>17</v>
      </c>
      <c r="C629" s="59" t="s">
        <v>1263</v>
      </c>
      <c r="D629" s="72">
        <v>2676.7635500000001</v>
      </c>
      <c r="E629" s="72">
        <v>0</v>
      </c>
      <c r="F629" s="72">
        <v>0</v>
      </c>
      <c r="G629" s="22">
        <f t="shared" si="115"/>
        <v>0</v>
      </c>
      <c r="H629" s="22">
        <f t="shared" si="108"/>
        <v>2676.7635500000001</v>
      </c>
      <c r="I629" s="22">
        <f t="shared" si="109"/>
        <v>0</v>
      </c>
    </row>
    <row r="630" spans="1:9" ht="66" customHeight="1">
      <c r="A630" s="67" t="s">
        <v>1247</v>
      </c>
      <c r="B630" s="25" t="s">
        <v>17</v>
      </c>
      <c r="C630" s="59" t="s">
        <v>1264</v>
      </c>
      <c r="D630" s="72">
        <v>466.85</v>
      </c>
      <c r="E630" s="72">
        <v>0</v>
      </c>
      <c r="F630" s="72">
        <v>0</v>
      </c>
      <c r="G630" s="22">
        <f t="shared" si="115"/>
        <v>0</v>
      </c>
      <c r="H630" s="22">
        <f t="shared" si="108"/>
        <v>466.85</v>
      </c>
      <c r="I630" s="22">
        <f t="shared" si="109"/>
        <v>0</v>
      </c>
    </row>
    <row r="631" spans="1:9" ht="34.5" customHeight="1">
      <c r="A631" s="67" t="s">
        <v>1248</v>
      </c>
      <c r="B631" s="25" t="s">
        <v>17</v>
      </c>
      <c r="C631" s="59" t="s">
        <v>1265</v>
      </c>
      <c r="D631" s="72">
        <v>451.14726000000002</v>
      </c>
      <c r="E631" s="72">
        <v>0</v>
      </c>
      <c r="F631" s="72">
        <v>0</v>
      </c>
      <c r="G631" s="22">
        <f t="shared" si="115"/>
        <v>0</v>
      </c>
      <c r="H631" s="22">
        <f t="shared" si="108"/>
        <v>451.14726000000002</v>
      </c>
      <c r="I631" s="22">
        <f t="shared" si="109"/>
        <v>0</v>
      </c>
    </row>
    <row r="632" spans="1:9" ht="34.5" customHeight="1">
      <c r="A632" s="67" t="s">
        <v>1249</v>
      </c>
      <c r="B632" s="25" t="s">
        <v>17</v>
      </c>
      <c r="C632" s="59" t="s">
        <v>1266</v>
      </c>
      <c r="D632" s="72">
        <v>1142.1488999999999</v>
      </c>
      <c r="E632" s="72">
        <v>0</v>
      </c>
      <c r="F632" s="72">
        <v>0</v>
      </c>
      <c r="G632" s="22">
        <f t="shared" si="115"/>
        <v>0</v>
      </c>
      <c r="H632" s="22">
        <f t="shared" si="108"/>
        <v>1142.1488999999999</v>
      </c>
      <c r="I632" s="22">
        <f t="shared" si="109"/>
        <v>0</v>
      </c>
    </row>
    <row r="633" spans="1:9" ht="34.5" customHeight="1">
      <c r="A633" s="67" t="s">
        <v>1250</v>
      </c>
      <c r="B633" s="25" t="s">
        <v>17</v>
      </c>
      <c r="C633" s="59" t="s">
        <v>760</v>
      </c>
      <c r="D633" s="72">
        <v>1521.4165700000001</v>
      </c>
      <c r="E633" s="72">
        <v>0</v>
      </c>
      <c r="F633" s="72">
        <v>0</v>
      </c>
      <c r="G633" s="22">
        <f t="shared" si="115"/>
        <v>0</v>
      </c>
      <c r="H633" s="22">
        <f t="shared" si="108"/>
        <v>1521.4165700000001</v>
      </c>
      <c r="I633" s="22">
        <f t="shared" si="109"/>
        <v>0</v>
      </c>
    </row>
    <row r="634" spans="1:9" ht="41.25" customHeight="1">
      <c r="A634" s="67" t="s">
        <v>1251</v>
      </c>
      <c r="B634" s="25" t="s">
        <v>17</v>
      </c>
      <c r="C634" s="59" t="s">
        <v>1267</v>
      </c>
      <c r="D634" s="72">
        <v>18666</v>
      </c>
      <c r="E634" s="72">
        <v>0</v>
      </c>
      <c r="F634" s="72">
        <v>0</v>
      </c>
      <c r="G634" s="22">
        <f t="shared" si="115"/>
        <v>0</v>
      </c>
      <c r="H634" s="22">
        <f t="shared" si="108"/>
        <v>18666</v>
      </c>
      <c r="I634" s="22">
        <f t="shared" si="109"/>
        <v>0</v>
      </c>
    </row>
    <row r="635" spans="1:9" ht="41.25" customHeight="1">
      <c r="A635" s="67" t="s">
        <v>1252</v>
      </c>
      <c r="B635" s="25" t="s">
        <v>17</v>
      </c>
      <c r="C635" s="59" t="s">
        <v>1268</v>
      </c>
      <c r="D635" s="72">
        <v>912.95821000000001</v>
      </c>
      <c r="E635" s="72">
        <v>0</v>
      </c>
      <c r="F635" s="72">
        <v>0</v>
      </c>
      <c r="G635" s="22">
        <f t="shared" si="115"/>
        <v>0</v>
      </c>
      <c r="H635" s="22">
        <f t="shared" si="108"/>
        <v>912.95821000000001</v>
      </c>
      <c r="I635" s="22">
        <f t="shared" si="109"/>
        <v>0</v>
      </c>
    </row>
    <row r="636" spans="1:9" ht="41.25" customHeight="1">
      <c r="A636" s="67" t="s">
        <v>1253</v>
      </c>
      <c r="B636" s="25" t="s">
        <v>17</v>
      </c>
      <c r="C636" s="59" t="s">
        <v>1269</v>
      </c>
      <c r="D636" s="72">
        <v>1781.7302400000001</v>
      </c>
      <c r="E636" s="72">
        <v>0</v>
      </c>
      <c r="F636" s="72">
        <v>0</v>
      </c>
      <c r="G636" s="22">
        <f t="shared" si="115"/>
        <v>0</v>
      </c>
      <c r="H636" s="22">
        <f t="shared" si="108"/>
        <v>1781.7302400000001</v>
      </c>
      <c r="I636" s="22">
        <f t="shared" si="109"/>
        <v>0</v>
      </c>
    </row>
    <row r="637" spans="1:9" ht="41.25" customHeight="1">
      <c r="A637" s="67" t="s">
        <v>1254</v>
      </c>
      <c r="B637" s="25" t="s">
        <v>17</v>
      </c>
      <c r="C637" s="59" t="s">
        <v>1270</v>
      </c>
      <c r="D637" s="72">
        <v>3212.4476399999999</v>
      </c>
      <c r="E637" s="72">
        <v>0</v>
      </c>
      <c r="F637" s="72">
        <v>0</v>
      </c>
      <c r="G637" s="22">
        <f t="shared" si="115"/>
        <v>0</v>
      </c>
      <c r="H637" s="22">
        <f t="shared" si="108"/>
        <v>3212.4476399999999</v>
      </c>
      <c r="I637" s="22">
        <f t="shared" si="109"/>
        <v>0</v>
      </c>
    </row>
    <row r="638" spans="1:9" ht="41.25" customHeight="1">
      <c r="A638" s="67" t="s">
        <v>1255</v>
      </c>
      <c r="B638" s="25" t="s">
        <v>17</v>
      </c>
      <c r="C638" s="59" t="s">
        <v>1271</v>
      </c>
      <c r="D638" s="72">
        <v>1424.7923699999999</v>
      </c>
      <c r="E638" s="72">
        <v>0</v>
      </c>
      <c r="F638" s="72">
        <v>0</v>
      </c>
      <c r="G638" s="22">
        <f t="shared" si="115"/>
        <v>0</v>
      </c>
      <c r="H638" s="22">
        <f t="shared" si="108"/>
        <v>1424.7923699999999</v>
      </c>
      <c r="I638" s="22">
        <f t="shared" si="109"/>
        <v>0</v>
      </c>
    </row>
    <row r="639" spans="1:9" ht="41.25" customHeight="1">
      <c r="A639" s="67" t="s">
        <v>1256</v>
      </c>
      <c r="B639" s="25" t="s">
        <v>17</v>
      </c>
      <c r="C639" s="59" t="s">
        <v>1272</v>
      </c>
      <c r="D639" s="72">
        <v>3005.0820699999999</v>
      </c>
      <c r="E639" s="72">
        <v>0</v>
      </c>
      <c r="F639" s="72">
        <v>0</v>
      </c>
      <c r="G639" s="22">
        <f t="shared" si="115"/>
        <v>0</v>
      </c>
      <c r="H639" s="22">
        <f t="shared" si="108"/>
        <v>3005.0820699999999</v>
      </c>
      <c r="I639" s="22">
        <f t="shared" si="109"/>
        <v>0</v>
      </c>
    </row>
    <row r="640" spans="1:9" ht="41.25" customHeight="1">
      <c r="A640" s="67" t="s">
        <v>755</v>
      </c>
      <c r="B640" s="25" t="s">
        <v>17</v>
      </c>
      <c r="C640" s="59" t="s">
        <v>1273</v>
      </c>
      <c r="D640" s="72">
        <v>1783.67</v>
      </c>
      <c r="E640" s="72">
        <v>0</v>
      </c>
      <c r="F640" s="72">
        <v>0</v>
      </c>
      <c r="G640" s="22">
        <f t="shared" si="115"/>
        <v>0</v>
      </c>
      <c r="H640" s="22">
        <f t="shared" si="108"/>
        <v>1783.67</v>
      </c>
      <c r="I640" s="22">
        <f t="shared" si="109"/>
        <v>0</v>
      </c>
    </row>
    <row r="641" spans="1:9" ht="41.25" customHeight="1">
      <c r="A641" s="67" t="s">
        <v>1257</v>
      </c>
      <c r="B641" s="25" t="s">
        <v>17</v>
      </c>
      <c r="C641" s="59" t="s">
        <v>1274</v>
      </c>
      <c r="D641" s="72">
        <v>5564.6131800000003</v>
      </c>
      <c r="E641" s="72">
        <v>0</v>
      </c>
      <c r="F641" s="72">
        <v>0</v>
      </c>
      <c r="G641" s="22">
        <f t="shared" si="115"/>
        <v>0</v>
      </c>
      <c r="H641" s="22">
        <f t="shared" si="108"/>
        <v>5564.6131800000003</v>
      </c>
      <c r="I641" s="22">
        <f t="shared" si="109"/>
        <v>0</v>
      </c>
    </row>
    <row r="642" spans="1:9" ht="41.25" customHeight="1">
      <c r="A642" s="67" t="s">
        <v>1258</v>
      </c>
      <c r="B642" s="25" t="s">
        <v>17</v>
      </c>
      <c r="C642" s="59" t="s">
        <v>1275</v>
      </c>
      <c r="D642" s="72">
        <v>885.38022999999998</v>
      </c>
      <c r="E642" s="72">
        <v>0</v>
      </c>
      <c r="F642" s="72">
        <v>0</v>
      </c>
      <c r="G642" s="22">
        <f t="shared" si="115"/>
        <v>0</v>
      </c>
      <c r="H642" s="22">
        <f t="shared" si="108"/>
        <v>885.38022999999998</v>
      </c>
      <c r="I642" s="22">
        <f t="shared" si="109"/>
        <v>0</v>
      </c>
    </row>
    <row r="643" spans="1:9" ht="41.25" customHeight="1">
      <c r="A643" s="67" t="s">
        <v>1259</v>
      </c>
      <c r="B643" s="25" t="s">
        <v>17</v>
      </c>
      <c r="C643" s="59" t="s">
        <v>1276</v>
      </c>
      <c r="D643" s="72">
        <v>763.04119000000003</v>
      </c>
      <c r="E643" s="72">
        <v>0</v>
      </c>
      <c r="F643" s="72">
        <v>0</v>
      </c>
      <c r="G643" s="22">
        <f t="shared" si="115"/>
        <v>0</v>
      </c>
      <c r="H643" s="22">
        <f t="shared" si="108"/>
        <v>763.04119000000003</v>
      </c>
      <c r="I643" s="22">
        <f t="shared" si="109"/>
        <v>0</v>
      </c>
    </row>
    <row r="644" spans="1:9" ht="41.25" customHeight="1">
      <c r="A644" s="67" t="s">
        <v>1260</v>
      </c>
      <c r="B644" s="25" t="s">
        <v>17</v>
      </c>
      <c r="C644" s="59" t="s">
        <v>1277</v>
      </c>
      <c r="D644" s="72">
        <v>11366.29485</v>
      </c>
      <c r="E644" s="72">
        <v>0</v>
      </c>
      <c r="F644" s="72">
        <v>0</v>
      </c>
      <c r="G644" s="22">
        <f t="shared" si="115"/>
        <v>0</v>
      </c>
      <c r="H644" s="22">
        <f t="shared" si="108"/>
        <v>11366.29485</v>
      </c>
      <c r="I644" s="22">
        <f t="shared" si="109"/>
        <v>0</v>
      </c>
    </row>
    <row r="645" spans="1:9" ht="47.25" customHeight="1">
      <c r="A645" s="67" t="s">
        <v>340</v>
      </c>
      <c r="B645" s="25" t="s">
        <v>17</v>
      </c>
      <c r="C645" s="59" t="s">
        <v>357</v>
      </c>
      <c r="D645" s="72">
        <v>1900</v>
      </c>
      <c r="E645" s="72">
        <v>600</v>
      </c>
      <c r="F645" s="72">
        <v>600</v>
      </c>
      <c r="G645" s="22">
        <f t="shared" si="115"/>
        <v>0</v>
      </c>
      <c r="H645" s="22">
        <f t="shared" si="108"/>
        <v>1300</v>
      </c>
      <c r="I645" s="22">
        <f t="shared" si="109"/>
        <v>31.578947368421051</v>
      </c>
    </row>
    <row r="646" spans="1:9" ht="58.5" customHeight="1">
      <c r="A646" s="67" t="s">
        <v>341</v>
      </c>
      <c r="B646" s="25" t="s">
        <v>17</v>
      </c>
      <c r="C646" s="59" t="s">
        <v>358</v>
      </c>
      <c r="D646" s="72">
        <v>4287.74</v>
      </c>
      <c r="E646" s="72">
        <v>810.25474999999994</v>
      </c>
      <c r="F646" s="72">
        <v>810.25474999999994</v>
      </c>
      <c r="G646" s="22">
        <f t="shared" si="115"/>
        <v>0</v>
      </c>
      <c r="H646" s="22">
        <f t="shared" si="108"/>
        <v>3477.4852499999997</v>
      </c>
      <c r="I646" s="22">
        <f t="shared" si="109"/>
        <v>18.897012178910103</v>
      </c>
    </row>
    <row r="647" spans="1:9" ht="41.25" customHeight="1">
      <c r="A647" s="67" t="s">
        <v>750</v>
      </c>
      <c r="B647" s="25" t="s">
        <v>17</v>
      </c>
      <c r="C647" s="59" t="s">
        <v>761</v>
      </c>
      <c r="D647" s="72">
        <v>1664.2349999999999</v>
      </c>
      <c r="E647" s="72">
        <v>0</v>
      </c>
      <c r="F647" s="72">
        <v>0</v>
      </c>
      <c r="G647" s="22">
        <f t="shared" si="115"/>
        <v>0</v>
      </c>
      <c r="H647" s="22">
        <f t="shared" si="108"/>
        <v>1664.2349999999999</v>
      </c>
      <c r="I647" s="22">
        <f t="shared" si="109"/>
        <v>0</v>
      </c>
    </row>
    <row r="648" spans="1:9" ht="44.25" customHeight="1">
      <c r="A648" s="67" t="s">
        <v>751</v>
      </c>
      <c r="B648" s="25" t="s">
        <v>17</v>
      </c>
      <c r="C648" s="59" t="s">
        <v>762</v>
      </c>
      <c r="D648" s="72">
        <v>1685.34</v>
      </c>
      <c r="E648" s="72">
        <v>0</v>
      </c>
      <c r="F648" s="72">
        <v>0</v>
      </c>
      <c r="G648" s="22">
        <f t="shared" si="115"/>
        <v>0</v>
      </c>
      <c r="H648" s="22">
        <f t="shared" si="108"/>
        <v>1685.34</v>
      </c>
      <c r="I648" s="22">
        <f t="shared" si="109"/>
        <v>0</v>
      </c>
    </row>
    <row r="649" spans="1:9" ht="76.5" customHeight="1">
      <c r="A649" s="67" t="s">
        <v>1261</v>
      </c>
      <c r="B649" s="25" t="s">
        <v>17</v>
      </c>
      <c r="C649" s="59" t="s">
        <v>1278</v>
      </c>
      <c r="D649" s="72">
        <v>1828.1319800000001</v>
      </c>
      <c r="E649" s="72">
        <v>0</v>
      </c>
      <c r="F649" s="72">
        <v>0</v>
      </c>
      <c r="G649" s="22">
        <f t="shared" si="115"/>
        <v>0</v>
      </c>
      <c r="H649" s="22">
        <f t="shared" si="108"/>
        <v>1828.1319800000001</v>
      </c>
      <c r="I649" s="22">
        <f t="shared" si="109"/>
        <v>0</v>
      </c>
    </row>
    <row r="650" spans="1:9" ht="47.25" customHeight="1">
      <c r="A650" s="67" t="s">
        <v>752</v>
      </c>
      <c r="B650" s="25" t="s">
        <v>17</v>
      </c>
      <c r="C650" s="59" t="s">
        <v>763</v>
      </c>
      <c r="D650" s="72">
        <v>685.81</v>
      </c>
      <c r="E650" s="72">
        <v>0</v>
      </c>
      <c r="F650" s="72">
        <v>0</v>
      </c>
      <c r="G650" s="22">
        <f t="shared" si="115"/>
        <v>0</v>
      </c>
      <c r="H650" s="22">
        <f t="shared" si="108"/>
        <v>685.81</v>
      </c>
      <c r="I650" s="22">
        <f t="shared" si="109"/>
        <v>0</v>
      </c>
    </row>
    <row r="651" spans="1:9" ht="29.25" customHeight="1">
      <c r="A651" s="67" t="s">
        <v>753</v>
      </c>
      <c r="B651" s="25" t="s">
        <v>17</v>
      </c>
      <c r="C651" s="59" t="s">
        <v>764</v>
      </c>
      <c r="D651" s="72">
        <v>1920.02</v>
      </c>
      <c r="E651" s="72">
        <v>0</v>
      </c>
      <c r="F651" s="72">
        <v>0</v>
      </c>
      <c r="G651" s="22">
        <f t="shared" si="115"/>
        <v>0</v>
      </c>
      <c r="H651" s="22">
        <f t="shared" si="108"/>
        <v>1920.02</v>
      </c>
      <c r="I651" s="22">
        <f t="shared" si="109"/>
        <v>0</v>
      </c>
    </row>
    <row r="652" spans="1:9" ht="36" customHeight="1">
      <c r="A652" s="67" t="s">
        <v>754</v>
      </c>
      <c r="B652" s="25" t="s">
        <v>17</v>
      </c>
      <c r="C652" s="59" t="s">
        <v>765</v>
      </c>
      <c r="D652" s="72">
        <v>1488.76</v>
      </c>
      <c r="E652" s="72">
        <v>0</v>
      </c>
      <c r="F652" s="72">
        <v>0</v>
      </c>
      <c r="G652" s="22">
        <f t="shared" si="115"/>
        <v>0</v>
      </c>
      <c r="H652" s="22">
        <f t="shared" si="108"/>
        <v>1488.76</v>
      </c>
      <c r="I652" s="22">
        <f t="shared" si="109"/>
        <v>0</v>
      </c>
    </row>
    <row r="653" spans="1:9" ht="45" customHeight="1">
      <c r="A653" s="67" t="s">
        <v>756</v>
      </c>
      <c r="B653" s="25" t="s">
        <v>17</v>
      </c>
      <c r="C653" s="59" t="s">
        <v>766</v>
      </c>
      <c r="D653" s="72">
        <v>1512.38</v>
      </c>
      <c r="E653" s="72">
        <v>0</v>
      </c>
      <c r="F653" s="72">
        <v>0</v>
      </c>
      <c r="G653" s="22">
        <f t="shared" si="115"/>
        <v>0</v>
      </c>
      <c r="H653" s="22">
        <f t="shared" si="108"/>
        <v>1512.38</v>
      </c>
      <c r="I653" s="22">
        <f t="shared" si="109"/>
        <v>0</v>
      </c>
    </row>
    <row r="654" spans="1:9" ht="42" customHeight="1">
      <c r="A654" s="67" t="s">
        <v>757</v>
      </c>
      <c r="B654" s="25" t="s">
        <v>17</v>
      </c>
      <c r="C654" s="59" t="s">
        <v>767</v>
      </c>
      <c r="D654" s="72">
        <v>833.02</v>
      </c>
      <c r="E654" s="72">
        <v>0</v>
      </c>
      <c r="F654" s="72">
        <v>0</v>
      </c>
      <c r="G654" s="22">
        <f t="shared" si="115"/>
        <v>0</v>
      </c>
      <c r="H654" s="22">
        <f t="shared" si="108"/>
        <v>833.02</v>
      </c>
      <c r="I654" s="22">
        <f t="shared" si="109"/>
        <v>0</v>
      </c>
    </row>
    <row r="655" spans="1:9" ht="36.75" customHeight="1">
      <c r="A655" s="67" t="s">
        <v>758</v>
      </c>
      <c r="B655" s="25" t="s">
        <v>17</v>
      </c>
      <c r="C655" s="59" t="s">
        <v>768</v>
      </c>
      <c r="D655" s="72">
        <v>1198.8499999999999</v>
      </c>
      <c r="E655" s="72">
        <v>0</v>
      </c>
      <c r="F655" s="72">
        <v>0</v>
      </c>
      <c r="G655" s="22">
        <f t="shared" si="115"/>
        <v>0</v>
      </c>
      <c r="H655" s="22">
        <f t="shared" si="108"/>
        <v>1198.8499999999999</v>
      </c>
      <c r="I655" s="22">
        <f t="shared" si="109"/>
        <v>0</v>
      </c>
    </row>
    <row r="656" spans="1:9" ht="41.25" customHeight="1">
      <c r="A656" s="67" t="s">
        <v>759</v>
      </c>
      <c r="B656" s="25" t="s">
        <v>17</v>
      </c>
      <c r="C656" s="59" t="s">
        <v>769</v>
      </c>
      <c r="D656" s="72">
        <v>441.92</v>
      </c>
      <c r="E656" s="72">
        <v>0</v>
      </c>
      <c r="F656" s="72">
        <v>0</v>
      </c>
      <c r="G656" s="22">
        <f t="shared" si="115"/>
        <v>0</v>
      </c>
      <c r="H656" s="22">
        <f t="shared" si="108"/>
        <v>441.92</v>
      </c>
      <c r="I656" s="22">
        <f t="shared" si="109"/>
        <v>0</v>
      </c>
    </row>
    <row r="657" spans="1:9" s="88" customFormat="1" ht="57" customHeight="1">
      <c r="A657" s="15" t="s">
        <v>33</v>
      </c>
      <c r="B657" s="168"/>
      <c r="C657" s="16" t="s">
        <v>240</v>
      </c>
      <c r="D657" s="18">
        <f>SUM(D658:D664)</f>
        <v>5100</v>
      </c>
      <c r="E657" s="18">
        <f>SUM(E658:E664)</f>
        <v>500</v>
      </c>
      <c r="F657" s="18">
        <f>SUM(F658:F664)</f>
        <v>500</v>
      </c>
      <c r="G657" s="18">
        <f t="shared" si="115"/>
        <v>0</v>
      </c>
      <c r="H657" s="18">
        <f t="shared" si="108"/>
        <v>4600</v>
      </c>
      <c r="I657" s="18">
        <f t="shared" si="109"/>
        <v>9.8039215686274517</v>
      </c>
    </row>
    <row r="658" spans="1:9" s="89" customFormat="1" ht="41.25" customHeight="1">
      <c r="A658" s="67" t="s">
        <v>1279</v>
      </c>
      <c r="B658" s="105">
        <v>441</v>
      </c>
      <c r="C658" s="59" t="s">
        <v>1283</v>
      </c>
      <c r="D658" s="72">
        <v>600</v>
      </c>
      <c r="E658" s="72">
        <v>0</v>
      </c>
      <c r="F658" s="72">
        <v>0</v>
      </c>
      <c r="G658" s="22">
        <f t="shared" si="115"/>
        <v>0</v>
      </c>
      <c r="H658" s="22">
        <f t="shared" si="108"/>
        <v>600</v>
      </c>
      <c r="I658" s="22">
        <f t="shared" si="109"/>
        <v>0</v>
      </c>
    </row>
    <row r="659" spans="1:9" s="89" customFormat="1" ht="41.25" customHeight="1">
      <c r="A659" s="67" t="s">
        <v>538</v>
      </c>
      <c r="B659" s="105">
        <v>441</v>
      </c>
      <c r="C659" s="59" t="s">
        <v>539</v>
      </c>
      <c r="D659" s="72">
        <v>600</v>
      </c>
      <c r="E659" s="72">
        <v>0</v>
      </c>
      <c r="F659" s="72">
        <v>0</v>
      </c>
      <c r="G659" s="22">
        <f t="shared" si="115"/>
        <v>0</v>
      </c>
      <c r="H659" s="22">
        <f t="shared" si="108"/>
        <v>600</v>
      </c>
      <c r="I659" s="22">
        <f t="shared" si="109"/>
        <v>0</v>
      </c>
    </row>
    <row r="660" spans="1:9" s="89" customFormat="1" ht="41.25" customHeight="1">
      <c r="A660" s="67" t="s">
        <v>483</v>
      </c>
      <c r="B660" s="105">
        <v>441</v>
      </c>
      <c r="C660" s="59" t="s">
        <v>241</v>
      </c>
      <c r="D660" s="72">
        <v>1200</v>
      </c>
      <c r="E660" s="72">
        <v>0</v>
      </c>
      <c r="F660" s="72">
        <v>0</v>
      </c>
      <c r="G660" s="22">
        <f t="shared" si="115"/>
        <v>0</v>
      </c>
      <c r="H660" s="22">
        <f t="shared" si="108"/>
        <v>1200</v>
      </c>
      <c r="I660" s="22">
        <f t="shared" si="109"/>
        <v>0</v>
      </c>
    </row>
    <row r="661" spans="1:9" s="89" customFormat="1" ht="47.25" customHeight="1">
      <c r="A661" s="67" t="s">
        <v>1280</v>
      </c>
      <c r="B661" s="105">
        <v>441</v>
      </c>
      <c r="C661" s="59" t="s">
        <v>403</v>
      </c>
      <c r="D661" s="72">
        <v>600</v>
      </c>
      <c r="E661" s="72">
        <v>0</v>
      </c>
      <c r="F661" s="72">
        <v>0</v>
      </c>
      <c r="G661" s="22">
        <f t="shared" si="115"/>
        <v>0</v>
      </c>
      <c r="H661" s="22">
        <f t="shared" si="108"/>
        <v>600</v>
      </c>
      <c r="I661" s="22">
        <f t="shared" si="109"/>
        <v>0</v>
      </c>
    </row>
    <row r="662" spans="1:9" s="89" customFormat="1" ht="84" customHeight="1">
      <c r="A662" s="70" t="s">
        <v>484</v>
      </c>
      <c r="B662" s="105">
        <v>441</v>
      </c>
      <c r="C662" s="59" t="s">
        <v>404</v>
      </c>
      <c r="D662" s="72">
        <v>1200</v>
      </c>
      <c r="E662" s="72">
        <v>0</v>
      </c>
      <c r="F662" s="72">
        <v>0</v>
      </c>
      <c r="G662" s="22">
        <f t="shared" si="115"/>
        <v>0</v>
      </c>
      <c r="H662" s="22">
        <f t="shared" si="108"/>
        <v>1200</v>
      </c>
      <c r="I662" s="22">
        <f t="shared" si="109"/>
        <v>0</v>
      </c>
    </row>
    <row r="663" spans="1:9" s="89" customFormat="1" ht="44.25" customHeight="1">
      <c r="A663" s="67" t="s">
        <v>1281</v>
      </c>
      <c r="B663" s="105">
        <v>441</v>
      </c>
      <c r="C663" s="59" t="s">
        <v>1284</v>
      </c>
      <c r="D663" s="72">
        <v>500</v>
      </c>
      <c r="E663" s="72">
        <v>500</v>
      </c>
      <c r="F663" s="72">
        <v>0</v>
      </c>
      <c r="G663" s="22">
        <f t="shared" si="115"/>
        <v>500</v>
      </c>
      <c r="H663" s="22">
        <f t="shared" si="108"/>
        <v>500</v>
      </c>
      <c r="I663" s="22">
        <f t="shared" si="109"/>
        <v>0</v>
      </c>
    </row>
    <row r="664" spans="1:9" ht="49.5" customHeight="1">
      <c r="A664" s="67" t="s">
        <v>1282</v>
      </c>
      <c r="B664" s="25" t="s">
        <v>17</v>
      </c>
      <c r="C664" s="59" t="s">
        <v>1285</v>
      </c>
      <c r="D664" s="72">
        <v>400</v>
      </c>
      <c r="E664" s="72">
        <v>0</v>
      </c>
      <c r="F664" s="72">
        <v>500</v>
      </c>
      <c r="G664" s="22">
        <f t="shared" si="115"/>
        <v>-500</v>
      </c>
      <c r="H664" s="22">
        <f t="shared" si="108"/>
        <v>-100</v>
      </c>
      <c r="I664" s="22">
        <f t="shared" si="109"/>
        <v>125</v>
      </c>
    </row>
    <row r="665" spans="1:9" s="88" customFormat="1" ht="45.75" customHeight="1">
      <c r="A665" s="15" t="s">
        <v>34</v>
      </c>
      <c r="B665" s="16"/>
      <c r="C665" s="71" t="s">
        <v>367</v>
      </c>
      <c r="D665" s="18">
        <f>SUM(D666:D678)</f>
        <v>32647.851739999998</v>
      </c>
      <c r="E665" s="18">
        <f>SUM(E666:E678)</f>
        <v>12309.442000000001</v>
      </c>
      <c r="F665" s="18">
        <f>SUM(F666:F678)</f>
        <v>12309.442000000001</v>
      </c>
      <c r="G665" s="18">
        <f>SUM(G666:G678)</f>
        <v>0</v>
      </c>
      <c r="H665" s="18">
        <f t="shared" si="108"/>
        <v>20338.409739999996</v>
      </c>
      <c r="I665" s="18">
        <f t="shared" si="109"/>
        <v>37.703681387766565</v>
      </c>
    </row>
    <row r="666" spans="1:9" ht="32.25" customHeight="1">
      <c r="A666" s="67" t="s">
        <v>76</v>
      </c>
      <c r="B666" s="25" t="s">
        <v>17</v>
      </c>
      <c r="C666" s="59" t="s">
        <v>242</v>
      </c>
      <c r="D666" s="72">
        <v>25166.190719999999</v>
      </c>
      <c r="E666" s="72">
        <v>10523.66856</v>
      </c>
      <c r="F666" s="72">
        <v>10523.66856</v>
      </c>
      <c r="G666" s="21">
        <f t="shared" si="115"/>
        <v>0</v>
      </c>
      <c r="H666" s="21">
        <f t="shared" si="108"/>
        <v>14642.522159999999</v>
      </c>
      <c r="I666" s="21">
        <f t="shared" si="109"/>
        <v>41.816692391338599</v>
      </c>
    </row>
    <row r="667" spans="1:9" ht="37.5" customHeight="1">
      <c r="A667" s="67" t="s">
        <v>78</v>
      </c>
      <c r="B667" s="25" t="s">
        <v>17</v>
      </c>
      <c r="C667" s="59" t="s">
        <v>243</v>
      </c>
      <c r="D667" s="72">
        <v>1200</v>
      </c>
      <c r="E667" s="72">
        <v>108.39941</v>
      </c>
      <c r="F667" s="72">
        <v>108.39941</v>
      </c>
      <c r="G667" s="21">
        <f t="shared" ref="G667:G678" si="116">E667-F667</f>
        <v>0</v>
      </c>
      <c r="H667" s="21">
        <f t="shared" ref="H667:H678" si="117">D667-F667</f>
        <v>1091.60059</v>
      </c>
      <c r="I667" s="21">
        <f t="shared" ref="I667:I678" si="118">F667/D667*100</f>
        <v>9.0332841666666663</v>
      </c>
    </row>
    <row r="668" spans="1:9" ht="82.5" customHeight="1">
      <c r="A668" s="67" t="s">
        <v>887</v>
      </c>
      <c r="B668" s="25" t="s">
        <v>17</v>
      </c>
      <c r="C668" s="59" t="s">
        <v>770</v>
      </c>
      <c r="D668" s="72">
        <v>56.322279999999999</v>
      </c>
      <c r="E668" s="72">
        <v>14.503819999999999</v>
      </c>
      <c r="F668" s="72">
        <v>14.503819999999999</v>
      </c>
      <c r="G668" s="21">
        <f t="shared" si="116"/>
        <v>0</v>
      </c>
      <c r="H668" s="21">
        <f t="shared" si="117"/>
        <v>41.818460000000002</v>
      </c>
      <c r="I668" s="21">
        <f t="shared" si="118"/>
        <v>25.751478810872001</v>
      </c>
    </row>
    <row r="669" spans="1:9" ht="29.25" customHeight="1">
      <c r="A669" s="67" t="s">
        <v>46</v>
      </c>
      <c r="B669" s="25" t="s">
        <v>17</v>
      </c>
      <c r="C669" s="59" t="s">
        <v>244</v>
      </c>
      <c r="D669" s="72">
        <v>124.71980000000001</v>
      </c>
      <c r="E669" s="72">
        <v>106.2852</v>
      </c>
      <c r="F669" s="72">
        <v>106.2852</v>
      </c>
      <c r="G669" s="21">
        <f t="shared" si="116"/>
        <v>0</v>
      </c>
      <c r="H669" s="21">
        <f t="shared" si="117"/>
        <v>18.434600000000003</v>
      </c>
      <c r="I669" s="21">
        <f t="shared" si="118"/>
        <v>85.219187330319642</v>
      </c>
    </row>
    <row r="670" spans="1:9" ht="50.25" customHeight="1">
      <c r="A670" s="67" t="s">
        <v>614</v>
      </c>
      <c r="B670" s="25" t="s">
        <v>17</v>
      </c>
      <c r="C670" s="59" t="s">
        <v>771</v>
      </c>
      <c r="D670" s="72">
        <v>166.8</v>
      </c>
      <c r="E670" s="72">
        <v>53.6</v>
      </c>
      <c r="F670" s="72">
        <v>53.6</v>
      </c>
      <c r="G670" s="21">
        <f t="shared" si="116"/>
        <v>0</v>
      </c>
      <c r="H670" s="21">
        <f t="shared" si="117"/>
        <v>113.20000000000002</v>
      </c>
      <c r="I670" s="21">
        <f t="shared" si="118"/>
        <v>32.134292565947241</v>
      </c>
    </row>
    <row r="671" spans="1:9" ht="24.75" customHeight="1">
      <c r="A671" s="67" t="s">
        <v>80</v>
      </c>
      <c r="B671" s="25" t="s">
        <v>17</v>
      </c>
      <c r="C671" s="59" t="s">
        <v>245</v>
      </c>
      <c r="D671" s="72">
        <v>742.93799999999999</v>
      </c>
      <c r="E671" s="72">
        <v>268.60271999999998</v>
      </c>
      <c r="F671" s="72">
        <v>268.60271999999998</v>
      </c>
      <c r="G671" s="21">
        <f t="shared" si="116"/>
        <v>0</v>
      </c>
      <c r="H671" s="21">
        <f t="shared" si="117"/>
        <v>474.33528000000001</v>
      </c>
      <c r="I671" s="21">
        <f t="shared" si="118"/>
        <v>36.154123224279815</v>
      </c>
    </row>
    <row r="672" spans="1:9" ht="32.25" customHeight="1">
      <c r="A672" s="67" t="s">
        <v>84</v>
      </c>
      <c r="B672" s="25" t="s">
        <v>17</v>
      </c>
      <c r="C672" s="59" t="s">
        <v>246</v>
      </c>
      <c r="D672" s="72">
        <v>409.37250999999998</v>
      </c>
      <c r="E672" s="72">
        <v>168.12666999999999</v>
      </c>
      <c r="F672" s="72">
        <v>168.12666999999999</v>
      </c>
      <c r="G672" s="21">
        <f t="shared" si="116"/>
        <v>0</v>
      </c>
      <c r="H672" s="21">
        <f t="shared" si="117"/>
        <v>241.24583999999999</v>
      </c>
      <c r="I672" s="21">
        <f t="shared" si="118"/>
        <v>41.06936003103872</v>
      </c>
    </row>
    <row r="673" spans="1:9" ht="29.25" customHeight="1">
      <c r="A673" s="67" t="s">
        <v>52</v>
      </c>
      <c r="B673" s="25" t="s">
        <v>17</v>
      </c>
      <c r="C673" s="59" t="s">
        <v>247</v>
      </c>
      <c r="D673" s="72">
        <v>85.628060000000005</v>
      </c>
      <c r="E673" s="72">
        <v>39.445</v>
      </c>
      <c r="F673" s="72">
        <v>39.445</v>
      </c>
      <c r="G673" s="21">
        <f t="shared" si="116"/>
        <v>0</v>
      </c>
      <c r="H673" s="21">
        <f t="shared" si="117"/>
        <v>46.183060000000005</v>
      </c>
      <c r="I673" s="21">
        <f t="shared" si="118"/>
        <v>46.065507031223177</v>
      </c>
    </row>
    <row r="674" spans="1:9" ht="27" customHeight="1">
      <c r="A674" s="67" t="s">
        <v>428</v>
      </c>
      <c r="B674" s="25" t="s">
        <v>17</v>
      </c>
      <c r="C674" s="59" t="s">
        <v>485</v>
      </c>
      <c r="D674" s="72">
        <v>46.050350000000002</v>
      </c>
      <c r="E674" s="72">
        <v>15.64531</v>
      </c>
      <c r="F674" s="72">
        <v>15.64531</v>
      </c>
      <c r="G674" s="21">
        <f t="shared" si="116"/>
        <v>0</v>
      </c>
      <c r="H674" s="21">
        <f t="shared" si="117"/>
        <v>30.40504</v>
      </c>
      <c r="I674" s="21">
        <f t="shared" si="118"/>
        <v>33.974356329539297</v>
      </c>
    </row>
    <row r="675" spans="1:9" ht="24" customHeight="1">
      <c r="A675" s="67" t="s">
        <v>86</v>
      </c>
      <c r="B675" s="25" t="s">
        <v>17</v>
      </c>
      <c r="C675" s="59" t="s">
        <v>248</v>
      </c>
      <c r="D675" s="72">
        <v>1712.69766</v>
      </c>
      <c r="E675" s="72">
        <v>568.86405999999999</v>
      </c>
      <c r="F675" s="72">
        <v>568.86405999999999</v>
      </c>
      <c r="G675" s="21">
        <f t="shared" si="116"/>
        <v>0</v>
      </c>
      <c r="H675" s="21">
        <f t="shared" si="117"/>
        <v>1143.8335999999999</v>
      </c>
      <c r="I675" s="21">
        <f t="shared" si="118"/>
        <v>33.214505588803107</v>
      </c>
    </row>
    <row r="676" spans="1:9" ht="24" customHeight="1">
      <c r="A676" s="67" t="s">
        <v>88</v>
      </c>
      <c r="B676" s="25" t="s">
        <v>17</v>
      </c>
      <c r="C676" s="59" t="s">
        <v>772</v>
      </c>
      <c r="D676" s="72">
        <v>330.60005000000001</v>
      </c>
      <c r="E676" s="72">
        <v>47.5</v>
      </c>
      <c r="F676" s="72">
        <v>47.5</v>
      </c>
      <c r="G676" s="21">
        <f t="shared" si="116"/>
        <v>0</v>
      </c>
      <c r="H676" s="21">
        <f t="shared" si="117"/>
        <v>283.10005000000001</v>
      </c>
      <c r="I676" s="21">
        <f t="shared" si="118"/>
        <v>14.367813918963412</v>
      </c>
    </row>
    <row r="677" spans="1:9" ht="34.5" customHeight="1">
      <c r="A677" s="67" t="s">
        <v>90</v>
      </c>
      <c r="B677" s="25" t="s">
        <v>17</v>
      </c>
      <c r="C677" s="59" t="s">
        <v>773</v>
      </c>
      <c r="D677" s="72">
        <v>535.07321000000002</v>
      </c>
      <c r="E677" s="72">
        <v>394.80124999999998</v>
      </c>
      <c r="F677" s="72">
        <v>394.80124999999998</v>
      </c>
      <c r="G677" s="21">
        <f t="shared" si="116"/>
        <v>0</v>
      </c>
      <c r="H677" s="21">
        <f t="shared" si="117"/>
        <v>140.27196000000004</v>
      </c>
      <c r="I677" s="21">
        <f t="shared" si="118"/>
        <v>73.784529410470753</v>
      </c>
    </row>
    <row r="678" spans="1:9" ht="136.5" customHeight="1">
      <c r="A678" s="70" t="s">
        <v>928</v>
      </c>
      <c r="B678" s="25" t="s">
        <v>17</v>
      </c>
      <c r="C678" s="59" t="s">
        <v>774</v>
      </c>
      <c r="D678" s="72">
        <v>2071.4591</v>
      </c>
      <c r="E678" s="72">
        <v>0</v>
      </c>
      <c r="F678" s="72">
        <v>0</v>
      </c>
      <c r="G678" s="21">
        <f t="shared" si="116"/>
        <v>0</v>
      </c>
      <c r="H678" s="21">
        <f t="shared" si="117"/>
        <v>2071.4591</v>
      </c>
      <c r="I678" s="21">
        <f t="shared" si="118"/>
        <v>0</v>
      </c>
    </row>
    <row r="679" spans="1:9" s="87" customFormat="1" ht="50.25" customHeight="1">
      <c r="A679" s="213" t="s">
        <v>66</v>
      </c>
      <c r="B679" s="210"/>
      <c r="C679" s="210"/>
      <c r="D679" s="210"/>
      <c r="E679" s="210"/>
      <c r="F679" s="210"/>
      <c r="G679" s="210"/>
      <c r="H679" s="210"/>
      <c r="I679" s="210"/>
    </row>
    <row r="680" spans="1:9" s="86" customFormat="1" ht="23.25" customHeight="1">
      <c r="A680" s="8" t="s">
        <v>1</v>
      </c>
      <c r="B680" s="27"/>
      <c r="C680" s="122">
        <v>1800000000</v>
      </c>
      <c r="D680" s="123">
        <f>D684+D697</f>
        <v>571585.80249000003</v>
      </c>
      <c r="E680" s="123">
        <f>E684+E697</f>
        <v>547739.52847000002</v>
      </c>
      <c r="F680" s="123">
        <f>F684+F697</f>
        <v>547739.52847000002</v>
      </c>
      <c r="G680" s="118">
        <f>E680-F680</f>
        <v>0</v>
      </c>
      <c r="H680" s="118">
        <f t="shared" ref="H680" si="119">D680-F680</f>
        <v>23846.274020000012</v>
      </c>
      <c r="I680" s="118">
        <f t="shared" ref="I680" si="120">F680/D680*100</f>
        <v>95.828049976728167</v>
      </c>
    </row>
    <row r="681" spans="1:9" ht="39" customHeight="1">
      <c r="A681" s="11" t="s">
        <v>5</v>
      </c>
      <c r="B681" s="29"/>
      <c r="C681" s="46"/>
      <c r="D681" s="47"/>
      <c r="E681" s="47"/>
      <c r="F681" s="112"/>
      <c r="G681" s="47"/>
      <c r="H681" s="47"/>
      <c r="I681" s="47"/>
    </row>
    <row r="682" spans="1:9" ht="45" hidden="1" customHeight="1">
      <c r="A682" s="134" t="s">
        <v>405</v>
      </c>
      <c r="B682" s="136"/>
      <c r="C682" s="74" t="s">
        <v>406</v>
      </c>
      <c r="D682" s="130">
        <f>D683</f>
        <v>0</v>
      </c>
      <c r="E682" s="130">
        <f>E683</f>
        <v>0</v>
      </c>
      <c r="F682" s="130">
        <f>F683</f>
        <v>0</v>
      </c>
      <c r="G682" s="37">
        <f t="shared" ref="G682:G696" si="121">E682-F682</f>
        <v>0</v>
      </c>
      <c r="H682" s="37">
        <f t="shared" ref="H682:H685" si="122">D682-F682</f>
        <v>0</v>
      </c>
      <c r="I682" s="37" t="e">
        <f t="shared" ref="I682:I685" si="123">F682/D682*100</f>
        <v>#DIV/0!</v>
      </c>
    </row>
    <row r="683" spans="1:9" ht="42.75" hidden="1" customHeight="1">
      <c r="A683" s="67" t="s">
        <v>407</v>
      </c>
      <c r="B683" s="169">
        <v>440</v>
      </c>
      <c r="C683" s="59" t="s">
        <v>408</v>
      </c>
      <c r="D683" s="72"/>
      <c r="E683" s="72"/>
      <c r="F683" s="72"/>
      <c r="G683" s="114"/>
      <c r="H683" s="114"/>
      <c r="I683" s="114"/>
    </row>
    <row r="684" spans="1:9" s="88" customFormat="1" ht="55.5" customHeight="1">
      <c r="A684" s="15" t="s">
        <v>67</v>
      </c>
      <c r="B684" s="16"/>
      <c r="C684" s="16" t="s">
        <v>256</v>
      </c>
      <c r="D684" s="18">
        <f>SUM(D685:D696)</f>
        <v>43226.202490000003</v>
      </c>
      <c r="E684" s="18">
        <f>SUM(E685:E696)</f>
        <v>19379.928469999999</v>
      </c>
      <c r="F684" s="18">
        <f>SUM(F685:F696)</f>
        <v>19379.928469999999</v>
      </c>
      <c r="G684" s="18">
        <f t="shared" si="121"/>
        <v>0</v>
      </c>
      <c r="H684" s="18">
        <f t="shared" si="122"/>
        <v>23846.274020000004</v>
      </c>
      <c r="I684" s="18">
        <f t="shared" si="123"/>
        <v>44.833752107841008</v>
      </c>
    </row>
    <row r="685" spans="1:9" ht="24.75" customHeight="1">
      <c r="A685" s="67" t="s">
        <v>76</v>
      </c>
      <c r="B685" s="25" t="s">
        <v>43</v>
      </c>
      <c r="C685" s="59" t="s">
        <v>249</v>
      </c>
      <c r="D685" s="72">
        <v>35487.990489999996</v>
      </c>
      <c r="E685" s="72">
        <v>17632.880590000001</v>
      </c>
      <c r="F685" s="72">
        <v>17632.880590000001</v>
      </c>
      <c r="G685" s="21">
        <f t="shared" si="121"/>
        <v>0</v>
      </c>
      <c r="H685" s="21">
        <f t="shared" si="122"/>
        <v>17855.109899999996</v>
      </c>
      <c r="I685" s="21">
        <f t="shared" si="123"/>
        <v>49.686895049661075</v>
      </c>
    </row>
    <row r="686" spans="1:9" ht="42" customHeight="1">
      <c r="A686" s="67" t="s">
        <v>78</v>
      </c>
      <c r="B686" s="25" t="s">
        <v>43</v>
      </c>
      <c r="C686" s="59" t="s">
        <v>250</v>
      </c>
      <c r="D686" s="72">
        <v>1026</v>
      </c>
      <c r="E686" s="72">
        <v>65.924999999999997</v>
      </c>
      <c r="F686" s="72">
        <v>65.924999999999997</v>
      </c>
      <c r="G686" s="21">
        <f t="shared" si="121"/>
        <v>0</v>
      </c>
      <c r="H686" s="21">
        <f t="shared" ref="H686:H699" si="124">D686-F686</f>
        <v>960.07500000000005</v>
      </c>
      <c r="I686" s="21">
        <f t="shared" ref="I686:I699" si="125">F686/D686*100</f>
        <v>6.4254385964912268</v>
      </c>
    </row>
    <row r="687" spans="1:9" ht="36" customHeight="1">
      <c r="A687" s="67" t="s">
        <v>46</v>
      </c>
      <c r="B687" s="25" t="s">
        <v>43</v>
      </c>
      <c r="C687" s="59" t="s">
        <v>251</v>
      </c>
      <c r="D687" s="72">
        <v>286.8</v>
      </c>
      <c r="E687" s="72">
        <v>62.039000000000001</v>
      </c>
      <c r="F687" s="72">
        <v>62.039000000000001</v>
      </c>
      <c r="G687" s="21">
        <f t="shared" si="121"/>
        <v>0</v>
      </c>
      <c r="H687" s="21">
        <f t="shared" si="124"/>
        <v>224.76100000000002</v>
      </c>
      <c r="I687" s="21">
        <f t="shared" si="125"/>
        <v>21.631450488145049</v>
      </c>
    </row>
    <row r="688" spans="1:9" ht="40.5" customHeight="1">
      <c r="A688" s="67" t="s">
        <v>614</v>
      </c>
      <c r="B688" s="25" t="s">
        <v>43</v>
      </c>
      <c r="C688" s="59" t="s">
        <v>775</v>
      </c>
      <c r="D688" s="72">
        <v>335.4</v>
      </c>
      <c r="E688" s="72">
        <v>4.34</v>
      </c>
      <c r="F688" s="72">
        <v>4.34</v>
      </c>
      <c r="G688" s="21">
        <f t="shared" si="121"/>
        <v>0</v>
      </c>
      <c r="H688" s="21">
        <f t="shared" si="124"/>
        <v>331.06</v>
      </c>
      <c r="I688" s="21">
        <f t="shared" si="125"/>
        <v>1.2939773404889685</v>
      </c>
    </row>
    <row r="689" spans="1:9" ht="28.5" customHeight="1">
      <c r="A689" s="67" t="s">
        <v>80</v>
      </c>
      <c r="B689" s="25" t="s">
        <v>43</v>
      </c>
      <c r="C689" s="59" t="s">
        <v>252</v>
      </c>
      <c r="D689" s="72">
        <v>924.83</v>
      </c>
      <c r="E689" s="72">
        <v>229.57892000000001</v>
      </c>
      <c r="F689" s="72">
        <v>229.57892000000001</v>
      </c>
      <c r="G689" s="21">
        <f t="shared" si="121"/>
        <v>0</v>
      </c>
      <c r="H689" s="21">
        <f t="shared" si="124"/>
        <v>695.25108</v>
      </c>
      <c r="I689" s="21">
        <f t="shared" si="125"/>
        <v>24.823904933879739</v>
      </c>
    </row>
    <row r="690" spans="1:9" ht="31.5" customHeight="1">
      <c r="A690" s="67" t="s">
        <v>82</v>
      </c>
      <c r="B690" s="25" t="s">
        <v>43</v>
      </c>
      <c r="C690" s="59" t="s">
        <v>1286</v>
      </c>
      <c r="D690" s="72">
        <v>70</v>
      </c>
      <c r="E690" s="72">
        <v>0</v>
      </c>
      <c r="F690" s="72">
        <v>0</v>
      </c>
      <c r="G690" s="21">
        <f t="shared" si="121"/>
        <v>0</v>
      </c>
      <c r="H690" s="21">
        <f t="shared" si="124"/>
        <v>70</v>
      </c>
      <c r="I690" s="21">
        <f t="shared" si="125"/>
        <v>0</v>
      </c>
    </row>
    <row r="691" spans="1:9" ht="20.25" customHeight="1">
      <c r="A691" s="67" t="s">
        <v>428</v>
      </c>
      <c r="B691" s="25" t="s">
        <v>43</v>
      </c>
      <c r="C691" s="59" t="s">
        <v>486</v>
      </c>
      <c r="D691" s="72">
        <v>163.46799999999999</v>
      </c>
      <c r="E691" s="72">
        <v>30.559950000000001</v>
      </c>
      <c r="F691" s="72">
        <v>30.559950000000001</v>
      </c>
      <c r="G691" s="21">
        <f t="shared" si="121"/>
        <v>0</v>
      </c>
      <c r="H691" s="21">
        <f t="shared" si="124"/>
        <v>132.90805</v>
      </c>
      <c r="I691" s="21">
        <f t="shared" si="125"/>
        <v>18.694759830670225</v>
      </c>
    </row>
    <row r="692" spans="1:9" ht="33" customHeight="1">
      <c r="A692" s="67" t="s">
        <v>86</v>
      </c>
      <c r="B692" s="25" t="s">
        <v>43</v>
      </c>
      <c r="C692" s="59" t="s">
        <v>253</v>
      </c>
      <c r="D692" s="72">
        <v>853.45</v>
      </c>
      <c r="E692" s="72">
        <v>316.97251</v>
      </c>
      <c r="F692" s="72">
        <v>316.97251</v>
      </c>
      <c r="G692" s="21">
        <f t="shared" si="121"/>
        <v>0</v>
      </c>
      <c r="H692" s="21">
        <f t="shared" si="124"/>
        <v>536.47748999999999</v>
      </c>
      <c r="I692" s="21">
        <f t="shared" si="125"/>
        <v>37.140138262346944</v>
      </c>
    </row>
    <row r="693" spans="1:9" ht="30" customHeight="1">
      <c r="A693" s="67" t="s">
        <v>88</v>
      </c>
      <c r="B693" s="25" t="s">
        <v>43</v>
      </c>
      <c r="C693" s="59" t="s">
        <v>254</v>
      </c>
      <c r="D693" s="72">
        <v>550</v>
      </c>
      <c r="E693" s="72">
        <v>461.27699999999999</v>
      </c>
      <c r="F693" s="72">
        <v>461.27699999999999</v>
      </c>
      <c r="G693" s="21">
        <f t="shared" si="121"/>
        <v>0</v>
      </c>
      <c r="H693" s="21">
        <f t="shared" si="124"/>
        <v>88.723000000000013</v>
      </c>
      <c r="I693" s="21">
        <f t="shared" si="125"/>
        <v>83.868545454545455</v>
      </c>
    </row>
    <row r="694" spans="1:9" ht="30" customHeight="1">
      <c r="A694" s="67" t="s">
        <v>90</v>
      </c>
      <c r="B694" s="25" t="s">
        <v>43</v>
      </c>
      <c r="C694" s="59" t="s">
        <v>255</v>
      </c>
      <c r="D694" s="72">
        <v>1027.05</v>
      </c>
      <c r="E694" s="72">
        <v>576.35550000000001</v>
      </c>
      <c r="F694" s="72">
        <v>576.35550000000001</v>
      </c>
      <c r="G694" s="21">
        <f t="shared" si="121"/>
        <v>0</v>
      </c>
      <c r="H694" s="21">
        <f t="shared" si="124"/>
        <v>450.69449999999995</v>
      </c>
      <c r="I694" s="21">
        <f t="shared" si="125"/>
        <v>56.117569738571639</v>
      </c>
    </row>
    <row r="695" spans="1:9" ht="127.5" customHeight="1">
      <c r="A695" s="70" t="s">
        <v>928</v>
      </c>
      <c r="B695" s="25" t="s">
        <v>43</v>
      </c>
      <c r="C695" s="59" t="s">
        <v>776</v>
      </c>
      <c r="D695" s="72">
        <v>2491.2139999999999</v>
      </c>
      <c r="E695" s="72">
        <v>0</v>
      </c>
      <c r="F695" s="72">
        <v>0</v>
      </c>
      <c r="G695" s="21">
        <f t="shared" si="121"/>
        <v>0</v>
      </c>
      <c r="H695" s="21">
        <f t="shared" si="124"/>
        <v>2491.2139999999999</v>
      </c>
      <c r="I695" s="21">
        <f t="shared" si="125"/>
        <v>0</v>
      </c>
    </row>
    <row r="696" spans="1:9" ht="63" customHeight="1">
      <c r="A696" s="67" t="s">
        <v>47</v>
      </c>
      <c r="B696" s="25" t="s">
        <v>43</v>
      </c>
      <c r="C696" s="59" t="s">
        <v>487</v>
      </c>
      <c r="D696" s="72">
        <v>10</v>
      </c>
      <c r="E696" s="72">
        <v>0</v>
      </c>
      <c r="F696" s="72">
        <v>0</v>
      </c>
      <c r="G696" s="21">
        <f t="shared" si="121"/>
        <v>0</v>
      </c>
      <c r="H696" s="21">
        <f t="shared" si="124"/>
        <v>10</v>
      </c>
      <c r="I696" s="21">
        <f t="shared" si="125"/>
        <v>0</v>
      </c>
    </row>
    <row r="697" spans="1:9" ht="51.75" customHeight="1">
      <c r="A697" s="134" t="s">
        <v>1287</v>
      </c>
      <c r="B697" s="168"/>
      <c r="C697" s="74" t="s">
        <v>1288</v>
      </c>
      <c r="D697" s="130">
        <f>SUM(D698:D699)</f>
        <v>528359.6</v>
      </c>
      <c r="E697" s="130">
        <f>SUM(E698:E699)</f>
        <v>528359.6</v>
      </c>
      <c r="F697" s="130">
        <f>SUM(F698:F699)</f>
        <v>528359.6</v>
      </c>
      <c r="G697" s="18">
        <f t="shared" ref="G697:G699" si="126">E697-F697</f>
        <v>0</v>
      </c>
      <c r="H697" s="18">
        <f t="shared" si="124"/>
        <v>0</v>
      </c>
      <c r="I697" s="18">
        <f t="shared" si="125"/>
        <v>100</v>
      </c>
    </row>
    <row r="698" spans="1:9" ht="78.75" customHeight="1">
      <c r="A698" s="67" t="s">
        <v>1289</v>
      </c>
      <c r="B698" s="25" t="s">
        <v>43</v>
      </c>
      <c r="C698" s="59" t="s">
        <v>1291</v>
      </c>
      <c r="D698" s="72">
        <v>525359.6</v>
      </c>
      <c r="E698" s="72">
        <v>525359.6</v>
      </c>
      <c r="F698" s="72">
        <v>525359.6</v>
      </c>
      <c r="G698" s="22">
        <f t="shared" si="126"/>
        <v>0</v>
      </c>
      <c r="H698" s="22">
        <f t="shared" si="124"/>
        <v>0</v>
      </c>
      <c r="I698" s="21">
        <f t="shared" si="125"/>
        <v>100</v>
      </c>
    </row>
    <row r="699" spans="1:9" ht="111.75" customHeight="1">
      <c r="A699" s="70" t="s">
        <v>1290</v>
      </c>
      <c r="B699" s="25" t="s">
        <v>43</v>
      </c>
      <c r="C699" s="59" t="s">
        <v>1292</v>
      </c>
      <c r="D699" s="72">
        <v>3000</v>
      </c>
      <c r="E699" s="72">
        <v>3000</v>
      </c>
      <c r="F699" s="72">
        <v>3000</v>
      </c>
      <c r="G699" s="22">
        <f t="shared" si="126"/>
        <v>0</v>
      </c>
      <c r="H699" s="22">
        <f t="shared" si="124"/>
        <v>0</v>
      </c>
      <c r="I699" s="21">
        <f t="shared" si="125"/>
        <v>100</v>
      </c>
    </row>
    <row r="700" spans="1:9" s="87" customFormat="1" ht="46.5" customHeight="1">
      <c r="A700" s="206" t="s">
        <v>68</v>
      </c>
      <c r="B700" s="207"/>
      <c r="C700" s="207"/>
      <c r="D700" s="207"/>
      <c r="E700" s="207"/>
      <c r="F700" s="207"/>
      <c r="G700" s="207"/>
      <c r="H700" s="207"/>
      <c r="I700" s="207"/>
    </row>
    <row r="701" spans="1:9" s="86" customFormat="1" ht="32.25" customHeight="1">
      <c r="A701" s="8" t="s">
        <v>1</v>
      </c>
      <c r="B701" s="48"/>
      <c r="C701" s="122">
        <v>2000000000</v>
      </c>
      <c r="D701" s="123">
        <f>D703</f>
        <v>34241.521939999999</v>
      </c>
      <c r="E701" s="123">
        <f>E703</f>
        <v>11388.221619999998</v>
      </c>
      <c r="F701" s="119">
        <f>F703</f>
        <v>11388.221619999998</v>
      </c>
      <c r="G701" s="118">
        <f t="shared" ref="G701:G720" si="127">E701-F701</f>
        <v>0</v>
      </c>
      <c r="H701" s="118">
        <f t="shared" ref="H701:H720" si="128">D701-F701</f>
        <v>22853.300320000002</v>
      </c>
      <c r="I701" s="118">
        <f t="shared" ref="I701:I720" si="129">F701/D701*100</f>
        <v>33.258514735282816</v>
      </c>
    </row>
    <row r="702" spans="1:9" ht="30" customHeight="1">
      <c r="A702" s="11" t="s">
        <v>5</v>
      </c>
      <c r="B702" s="49"/>
      <c r="C702" s="50"/>
      <c r="D702" s="51"/>
      <c r="E702" s="51"/>
      <c r="F702" s="114"/>
      <c r="G702" s="51"/>
      <c r="H702" s="51"/>
      <c r="I702" s="51"/>
    </row>
    <row r="703" spans="1:9" s="88" customFormat="1" ht="102.75" customHeight="1">
      <c r="A703" s="15" t="s">
        <v>35</v>
      </c>
      <c r="B703" s="52"/>
      <c r="C703" s="65">
        <v>2010000000</v>
      </c>
      <c r="D703" s="18">
        <f>SUM(D704:D720)</f>
        <v>34241.521939999999</v>
      </c>
      <c r="E703" s="18">
        <f>SUM(E704:E720)</f>
        <v>11388.221619999998</v>
      </c>
      <c r="F703" s="18">
        <f>SUM(F704:F720)</f>
        <v>11388.221619999998</v>
      </c>
      <c r="G703" s="18">
        <f>SUM(G704:G720)</f>
        <v>0</v>
      </c>
      <c r="H703" s="18">
        <f t="shared" si="128"/>
        <v>22853.300320000002</v>
      </c>
      <c r="I703" s="18">
        <f t="shared" si="129"/>
        <v>33.258514735282816</v>
      </c>
    </row>
    <row r="704" spans="1:9" ht="52.5" customHeight="1">
      <c r="A704" s="67" t="s">
        <v>1293</v>
      </c>
      <c r="B704" s="20" t="s">
        <v>17</v>
      </c>
      <c r="C704" s="59" t="s">
        <v>1295</v>
      </c>
      <c r="D704" s="72">
        <v>1160</v>
      </c>
      <c r="E704" s="72">
        <v>364.00324000000001</v>
      </c>
      <c r="F704" s="72">
        <v>364.00324000000001</v>
      </c>
      <c r="G704" s="21">
        <f t="shared" si="127"/>
        <v>0</v>
      </c>
      <c r="H704" s="21">
        <f t="shared" si="128"/>
        <v>795.99675999999999</v>
      </c>
      <c r="I704" s="21">
        <f t="shared" si="129"/>
        <v>31.379589655172413</v>
      </c>
    </row>
    <row r="705" spans="1:9" ht="90.75" customHeight="1">
      <c r="A705" s="70" t="s">
        <v>1294</v>
      </c>
      <c r="B705" s="20" t="s">
        <v>17</v>
      </c>
      <c r="C705" s="59" t="s">
        <v>1296</v>
      </c>
      <c r="D705" s="72">
        <v>125</v>
      </c>
      <c r="E705" s="72">
        <v>0</v>
      </c>
      <c r="F705" s="72">
        <v>0</v>
      </c>
      <c r="G705" s="21">
        <f t="shared" si="127"/>
        <v>0</v>
      </c>
      <c r="H705" s="21">
        <f t="shared" si="128"/>
        <v>125</v>
      </c>
      <c r="I705" s="21">
        <f t="shared" si="129"/>
        <v>0</v>
      </c>
    </row>
    <row r="706" spans="1:9" ht="54" customHeight="1">
      <c r="A706" s="67" t="s">
        <v>1297</v>
      </c>
      <c r="B706" s="20" t="s">
        <v>17</v>
      </c>
      <c r="C706" s="59" t="s">
        <v>257</v>
      </c>
      <c r="D706" s="72">
        <v>1360</v>
      </c>
      <c r="E706" s="72">
        <v>0</v>
      </c>
      <c r="F706" s="72">
        <v>0</v>
      </c>
      <c r="G706" s="21">
        <f t="shared" si="127"/>
        <v>0</v>
      </c>
      <c r="H706" s="21">
        <f t="shared" si="128"/>
        <v>1360</v>
      </c>
      <c r="I706" s="21">
        <f t="shared" si="129"/>
        <v>0</v>
      </c>
    </row>
    <row r="707" spans="1:9" ht="68.25" customHeight="1">
      <c r="A707" s="67" t="s">
        <v>409</v>
      </c>
      <c r="B707" s="20" t="s">
        <v>17</v>
      </c>
      <c r="C707" s="59" t="s">
        <v>258</v>
      </c>
      <c r="D707" s="72">
        <v>375.00074999999998</v>
      </c>
      <c r="E707" s="72">
        <v>0</v>
      </c>
      <c r="F707" s="72">
        <v>0</v>
      </c>
      <c r="G707" s="21">
        <f t="shared" si="127"/>
        <v>0</v>
      </c>
      <c r="H707" s="21">
        <f t="shared" si="128"/>
        <v>375.00074999999998</v>
      </c>
      <c r="I707" s="21">
        <f t="shared" si="129"/>
        <v>0</v>
      </c>
    </row>
    <row r="708" spans="1:9" ht="35.25" customHeight="1">
      <c r="A708" s="67" t="s">
        <v>76</v>
      </c>
      <c r="B708" s="20" t="s">
        <v>17</v>
      </c>
      <c r="C708" s="59" t="s">
        <v>259</v>
      </c>
      <c r="D708" s="72">
        <v>23886.799770000001</v>
      </c>
      <c r="E708" s="72">
        <v>8796.9205999999995</v>
      </c>
      <c r="F708" s="72">
        <v>8796.9205999999995</v>
      </c>
      <c r="G708" s="21">
        <f t="shared" si="127"/>
        <v>0</v>
      </c>
      <c r="H708" s="21">
        <f t="shared" si="128"/>
        <v>15089.879170000002</v>
      </c>
      <c r="I708" s="21">
        <f t="shared" si="129"/>
        <v>36.827539413832497</v>
      </c>
    </row>
    <row r="709" spans="1:9" ht="56.25" customHeight="1">
      <c r="A709" s="67" t="s">
        <v>78</v>
      </c>
      <c r="B709" s="20" t="s">
        <v>17</v>
      </c>
      <c r="C709" s="59" t="s">
        <v>260</v>
      </c>
      <c r="D709" s="72">
        <v>543</v>
      </c>
      <c r="E709" s="72">
        <v>27.16</v>
      </c>
      <c r="F709" s="72">
        <v>27.16</v>
      </c>
      <c r="G709" s="21">
        <f t="shared" si="127"/>
        <v>0</v>
      </c>
      <c r="H709" s="21">
        <f t="shared" si="128"/>
        <v>515.84</v>
      </c>
      <c r="I709" s="21">
        <f t="shared" si="129"/>
        <v>5.0018416206261511</v>
      </c>
    </row>
    <row r="710" spans="1:9" ht="71.25" customHeight="1">
      <c r="A710" s="67" t="s">
        <v>887</v>
      </c>
      <c r="B710" s="20" t="s">
        <v>17</v>
      </c>
      <c r="C710" s="59" t="s">
        <v>777</v>
      </c>
      <c r="D710" s="72">
        <v>431.99002000000002</v>
      </c>
      <c r="E710" s="72">
        <v>82.769660000000002</v>
      </c>
      <c r="F710" s="72">
        <v>82.769660000000002</v>
      </c>
      <c r="G710" s="21">
        <f t="shared" si="127"/>
        <v>0</v>
      </c>
      <c r="H710" s="21">
        <f t="shared" si="128"/>
        <v>349.22036000000003</v>
      </c>
      <c r="I710" s="21">
        <f t="shared" si="129"/>
        <v>19.160086151990271</v>
      </c>
    </row>
    <row r="711" spans="1:9" ht="29.25" customHeight="1">
      <c r="A711" s="67" t="s">
        <v>46</v>
      </c>
      <c r="B711" s="20" t="s">
        <v>17</v>
      </c>
      <c r="C711" s="59" t="s">
        <v>261</v>
      </c>
      <c r="D711" s="72">
        <v>95.2</v>
      </c>
      <c r="E711" s="72">
        <v>0</v>
      </c>
      <c r="F711" s="72">
        <v>0</v>
      </c>
      <c r="G711" s="21">
        <f t="shared" si="127"/>
        <v>0</v>
      </c>
      <c r="H711" s="21">
        <f t="shared" si="128"/>
        <v>95.2</v>
      </c>
      <c r="I711" s="21">
        <f t="shared" si="129"/>
        <v>0</v>
      </c>
    </row>
    <row r="712" spans="1:9" ht="48.75" customHeight="1">
      <c r="A712" s="67" t="s">
        <v>614</v>
      </c>
      <c r="B712" s="20" t="s">
        <v>17</v>
      </c>
      <c r="C712" s="59" t="s">
        <v>778</v>
      </c>
      <c r="D712" s="72">
        <v>235.5</v>
      </c>
      <c r="E712" s="72">
        <v>0</v>
      </c>
      <c r="F712" s="72">
        <v>0</v>
      </c>
      <c r="G712" s="21">
        <f t="shared" si="127"/>
        <v>0</v>
      </c>
      <c r="H712" s="21">
        <f t="shared" si="128"/>
        <v>235.5</v>
      </c>
      <c r="I712" s="21">
        <f t="shared" si="129"/>
        <v>0</v>
      </c>
    </row>
    <row r="713" spans="1:9" ht="43.5" customHeight="1">
      <c r="A713" s="67" t="s">
        <v>80</v>
      </c>
      <c r="B713" s="20" t="s">
        <v>17</v>
      </c>
      <c r="C713" s="59" t="s">
        <v>262</v>
      </c>
      <c r="D713" s="72">
        <v>354.3</v>
      </c>
      <c r="E713" s="72">
        <v>132.79367999999999</v>
      </c>
      <c r="F713" s="72">
        <v>132.79367999999999</v>
      </c>
      <c r="G713" s="21">
        <f t="shared" si="127"/>
        <v>0</v>
      </c>
      <c r="H713" s="21">
        <f t="shared" si="128"/>
        <v>221.50632000000002</v>
      </c>
      <c r="I713" s="21">
        <f t="shared" si="129"/>
        <v>37.480575783234542</v>
      </c>
    </row>
    <row r="714" spans="1:9" ht="43.5" customHeight="1">
      <c r="A714" s="67" t="s">
        <v>82</v>
      </c>
      <c r="B714" s="20" t="s">
        <v>17</v>
      </c>
      <c r="C714" s="59" t="s">
        <v>263</v>
      </c>
      <c r="D714" s="72">
        <v>71.831999999999994</v>
      </c>
      <c r="E714" s="72">
        <v>1.1759999999999999</v>
      </c>
      <c r="F714" s="72">
        <v>1.1759999999999999</v>
      </c>
      <c r="G714" s="21">
        <f t="shared" si="127"/>
        <v>0</v>
      </c>
      <c r="H714" s="21">
        <f t="shared" si="128"/>
        <v>70.655999999999992</v>
      </c>
      <c r="I714" s="21">
        <f t="shared" si="129"/>
        <v>1.6371533578349484</v>
      </c>
    </row>
    <row r="715" spans="1:9" ht="30.75" customHeight="1">
      <c r="A715" s="67" t="s">
        <v>84</v>
      </c>
      <c r="B715" s="20" t="s">
        <v>17</v>
      </c>
      <c r="C715" s="59" t="s">
        <v>264</v>
      </c>
      <c r="D715" s="72">
        <v>548.73360000000002</v>
      </c>
      <c r="E715" s="72">
        <v>232.60882000000001</v>
      </c>
      <c r="F715" s="72">
        <v>232.60882000000001</v>
      </c>
      <c r="G715" s="21">
        <f t="shared" si="127"/>
        <v>0</v>
      </c>
      <c r="H715" s="21">
        <f t="shared" si="128"/>
        <v>316.12477999999999</v>
      </c>
      <c r="I715" s="21">
        <f t="shared" si="129"/>
        <v>42.390117900562316</v>
      </c>
    </row>
    <row r="716" spans="1:9" ht="30.75" customHeight="1">
      <c r="A716" s="67" t="s">
        <v>428</v>
      </c>
      <c r="B716" s="20" t="s">
        <v>17</v>
      </c>
      <c r="C716" s="59" t="s">
        <v>488</v>
      </c>
      <c r="D716" s="72">
        <v>178</v>
      </c>
      <c r="E716" s="72">
        <v>21.944420000000001</v>
      </c>
      <c r="F716" s="72">
        <v>21.944420000000001</v>
      </c>
      <c r="G716" s="21">
        <f t="shared" si="127"/>
        <v>0</v>
      </c>
      <c r="H716" s="21">
        <f t="shared" si="128"/>
        <v>156.05557999999999</v>
      </c>
      <c r="I716" s="21">
        <f t="shared" si="129"/>
        <v>12.32832584269663</v>
      </c>
    </row>
    <row r="717" spans="1:9" ht="30.75" customHeight="1">
      <c r="A717" s="67" t="s">
        <v>86</v>
      </c>
      <c r="B717" s="20" t="s">
        <v>17</v>
      </c>
      <c r="C717" s="59" t="s">
        <v>265</v>
      </c>
      <c r="D717" s="72">
        <v>774</v>
      </c>
      <c r="E717" s="72">
        <v>190.2141</v>
      </c>
      <c r="F717" s="72">
        <v>190.2141</v>
      </c>
      <c r="G717" s="21">
        <f t="shared" si="127"/>
        <v>0</v>
      </c>
      <c r="H717" s="21">
        <f t="shared" si="128"/>
        <v>583.78589999999997</v>
      </c>
      <c r="I717" s="21">
        <f t="shared" si="129"/>
        <v>24.575465116279069</v>
      </c>
    </row>
    <row r="718" spans="1:9" ht="30.75" customHeight="1">
      <c r="A718" s="67" t="s">
        <v>88</v>
      </c>
      <c r="B718" s="20" t="s">
        <v>17</v>
      </c>
      <c r="C718" s="59" t="s">
        <v>410</v>
      </c>
      <c r="D718" s="72">
        <v>590</v>
      </c>
      <c r="E718" s="72">
        <v>590</v>
      </c>
      <c r="F718" s="72">
        <v>590</v>
      </c>
      <c r="G718" s="21">
        <f t="shared" si="127"/>
        <v>0</v>
      </c>
      <c r="H718" s="21">
        <f t="shared" si="128"/>
        <v>0</v>
      </c>
      <c r="I718" s="21">
        <f t="shared" si="129"/>
        <v>100</v>
      </c>
    </row>
    <row r="719" spans="1:9" ht="30.75" customHeight="1">
      <c r="A719" s="67" t="s">
        <v>90</v>
      </c>
      <c r="B719" s="20" t="s">
        <v>17</v>
      </c>
      <c r="C719" s="59" t="s">
        <v>411</v>
      </c>
      <c r="D719" s="72">
        <v>1745.8286499999999</v>
      </c>
      <c r="E719" s="72">
        <v>948.63109999999995</v>
      </c>
      <c r="F719" s="72">
        <v>948.63109999999995</v>
      </c>
      <c r="G719" s="21">
        <f t="shared" si="127"/>
        <v>0</v>
      </c>
      <c r="H719" s="21">
        <f t="shared" si="128"/>
        <v>797.19754999999998</v>
      </c>
      <c r="I719" s="21">
        <f t="shared" si="129"/>
        <v>54.337010679713615</v>
      </c>
    </row>
    <row r="720" spans="1:9" ht="125.25" customHeight="1">
      <c r="A720" s="70" t="s">
        <v>928</v>
      </c>
      <c r="B720" s="20" t="s">
        <v>17</v>
      </c>
      <c r="C720" s="59" t="s">
        <v>779</v>
      </c>
      <c r="D720" s="72">
        <v>1766.3371500000001</v>
      </c>
      <c r="E720" s="72">
        <v>0</v>
      </c>
      <c r="F720" s="72">
        <v>0</v>
      </c>
      <c r="G720" s="21">
        <f t="shared" si="127"/>
        <v>0</v>
      </c>
      <c r="H720" s="21">
        <f t="shared" si="128"/>
        <v>1766.3371500000001</v>
      </c>
      <c r="I720" s="21">
        <f t="shared" si="129"/>
        <v>0</v>
      </c>
    </row>
    <row r="721" spans="1:9" s="87" customFormat="1" ht="62.25" customHeight="1">
      <c r="A721" s="208" t="s">
        <v>69</v>
      </c>
      <c r="B721" s="207"/>
      <c r="C721" s="207"/>
      <c r="D721" s="207"/>
      <c r="E721" s="207"/>
      <c r="F721" s="207"/>
      <c r="G721" s="207"/>
      <c r="H721" s="207"/>
      <c r="I721" s="207"/>
    </row>
    <row r="722" spans="1:9" s="86" customFormat="1" ht="27" customHeight="1">
      <c r="A722" s="8" t="s">
        <v>1</v>
      </c>
      <c r="B722" s="48"/>
      <c r="C722" s="122">
        <v>2100000000</v>
      </c>
      <c r="D722" s="125">
        <f>D724+D745+D749+D772</f>
        <v>140411.42961999998</v>
      </c>
      <c r="E722" s="125">
        <f>E724+E745+E749+E772</f>
        <v>34429.80485</v>
      </c>
      <c r="F722" s="125">
        <f>F724+F745+F749+F772</f>
        <v>34429.80485</v>
      </c>
      <c r="G722" s="125">
        <f>G724+G745+G749</f>
        <v>0</v>
      </c>
      <c r="H722" s="125">
        <f>H724+H745+H749+H772</f>
        <v>105981.62476999998</v>
      </c>
      <c r="I722" s="125">
        <f t="shared" ref="I722" si="130">F722/D722*100</f>
        <v>24.520656860469622</v>
      </c>
    </row>
    <row r="723" spans="1:9" ht="27" customHeight="1">
      <c r="A723" s="11" t="s">
        <v>5</v>
      </c>
      <c r="B723" s="49"/>
      <c r="C723" s="50"/>
      <c r="D723" s="53"/>
      <c r="E723" s="53"/>
      <c r="F723" s="115"/>
      <c r="G723" s="53"/>
      <c r="H723" s="53"/>
      <c r="I723" s="53"/>
    </row>
    <row r="724" spans="1:9" s="88" customFormat="1" ht="72" customHeight="1">
      <c r="A724" s="15" t="s">
        <v>36</v>
      </c>
      <c r="B724" s="52"/>
      <c r="C724" s="16" t="s">
        <v>266</v>
      </c>
      <c r="D724" s="54">
        <f>SUM(D725:D744)</f>
        <v>33631.265799999994</v>
      </c>
      <c r="E724" s="54">
        <f>SUM(E725:E744)</f>
        <v>15163.691539999998</v>
      </c>
      <c r="F724" s="54">
        <f>SUM(F725:F744)</f>
        <v>15163.691539999998</v>
      </c>
      <c r="G724" s="54">
        <f t="shared" ref="G724:G748" si="131">E724-F724</f>
        <v>0</v>
      </c>
      <c r="H724" s="54">
        <f t="shared" ref="H724:H748" si="132">D724-F724</f>
        <v>18467.574259999994</v>
      </c>
      <c r="I724" s="54">
        <f t="shared" ref="I724:I748" si="133">F724/D724*100</f>
        <v>45.088078546243722</v>
      </c>
    </row>
    <row r="725" spans="1:9" s="89" customFormat="1" ht="181.5" customHeight="1">
      <c r="A725" s="70" t="s">
        <v>1298</v>
      </c>
      <c r="B725" s="75">
        <v>441</v>
      </c>
      <c r="C725" s="59" t="s">
        <v>1301</v>
      </c>
      <c r="D725" s="72">
        <v>3935.4839999999999</v>
      </c>
      <c r="E725" s="72">
        <v>0</v>
      </c>
      <c r="F725" s="72">
        <v>0</v>
      </c>
      <c r="G725" s="69">
        <v>0</v>
      </c>
      <c r="H725" s="69">
        <v>0</v>
      </c>
      <c r="I725" s="69">
        <f t="shared" si="133"/>
        <v>0</v>
      </c>
    </row>
    <row r="726" spans="1:9" s="96" customFormat="1" ht="189" customHeight="1">
      <c r="A726" s="70" t="s">
        <v>1298</v>
      </c>
      <c r="B726" s="25" t="s">
        <v>17</v>
      </c>
      <c r="C726" s="59" t="s">
        <v>1302</v>
      </c>
      <c r="D726" s="72">
        <v>60.9</v>
      </c>
      <c r="E726" s="72">
        <v>0</v>
      </c>
      <c r="F726" s="72">
        <v>0</v>
      </c>
      <c r="G726" s="55">
        <f t="shared" si="131"/>
        <v>0</v>
      </c>
      <c r="H726" s="55">
        <f t="shared" si="132"/>
        <v>60.9</v>
      </c>
      <c r="I726" s="55">
        <f t="shared" si="133"/>
        <v>0</v>
      </c>
    </row>
    <row r="727" spans="1:9" s="96" customFormat="1" ht="63" customHeight="1">
      <c r="A727" s="67" t="s">
        <v>368</v>
      </c>
      <c r="B727" s="25" t="s">
        <v>17</v>
      </c>
      <c r="C727" s="59" t="s">
        <v>369</v>
      </c>
      <c r="D727" s="72">
        <v>100</v>
      </c>
      <c r="E727" s="72">
        <v>60.9</v>
      </c>
      <c r="F727" s="72">
        <v>60.9</v>
      </c>
      <c r="G727" s="55">
        <f t="shared" si="131"/>
        <v>0</v>
      </c>
      <c r="H727" s="55">
        <f t="shared" si="132"/>
        <v>39.1</v>
      </c>
      <c r="I727" s="55">
        <f t="shared" si="133"/>
        <v>60.9</v>
      </c>
    </row>
    <row r="728" spans="1:9" s="96" customFormat="1" ht="75" customHeight="1">
      <c r="A728" s="67" t="s">
        <v>412</v>
      </c>
      <c r="B728" s="25" t="s">
        <v>17</v>
      </c>
      <c r="C728" s="59" t="s">
        <v>413</v>
      </c>
      <c r="D728" s="72">
        <v>30</v>
      </c>
      <c r="E728" s="72">
        <v>0</v>
      </c>
      <c r="F728" s="72">
        <v>0</v>
      </c>
      <c r="G728" s="55">
        <f t="shared" ref="G728:G744" si="134">E728-F728</f>
        <v>0</v>
      </c>
      <c r="H728" s="55">
        <f t="shared" ref="H728:H744" si="135">D728-F728</f>
        <v>30</v>
      </c>
      <c r="I728" s="55">
        <f t="shared" ref="I728:I744" si="136">F728/D728*100</f>
        <v>0</v>
      </c>
    </row>
    <row r="729" spans="1:9" s="96" customFormat="1" ht="85.5" customHeight="1">
      <c r="A729" s="70" t="s">
        <v>1299</v>
      </c>
      <c r="B729" s="81">
        <v>441</v>
      </c>
      <c r="C729" s="59" t="s">
        <v>1303</v>
      </c>
      <c r="D729" s="72">
        <v>603.56200000000001</v>
      </c>
      <c r="E729" s="72">
        <v>603.56200000000001</v>
      </c>
      <c r="F729" s="72">
        <v>603.56200000000001</v>
      </c>
      <c r="G729" s="55">
        <f t="shared" si="134"/>
        <v>0</v>
      </c>
      <c r="H729" s="55">
        <f t="shared" si="135"/>
        <v>0</v>
      </c>
      <c r="I729" s="55">
        <f t="shared" si="136"/>
        <v>100</v>
      </c>
    </row>
    <row r="730" spans="1:9" s="96" customFormat="1" ht="80.25" customHeight="1">
      <c r="A730" s="67" t="s">
        <v>1300</v>
      </c>
      <c r="B730" s="25" t="s">
        <v>17</v>
      </c>
      <c r="C730" s="59" t="s">
        <v>1304</v>
      </c>
      <c r="D730" s="72">
        <v>1770.979</v>
      </c>
      <c r="E730" s="72">
        <v>1770.979</v>
      </c>
      <c r="F730" s="72">
        <v>1770.979</v>
      </c>
      <c r="G730" s="55">
        <f t="shared" si="134"/>
        <v>0</v>
      </c>
      <c r="H730" s="55">
        <f t="shared" si="135"/>
        <v>0</v>
      </c>
      <c r="I730" s="55">
        <f t="shared" si="136"/>
        <v>100</v>
      </c>
    </row>
    <row r="731" spans="1:9" s="96" customFormat="1" ht="104.25" customHeight="1">
      <c r="A731" s="70" t="s">
        <v>70</v>
      </c>
      <c r="B731" s="25" t="s">
        <v>17</v>
      </c>
      <c r="C731" s="59" t="s">
        <v>267</v>
      </c>
      <c r="D731" s="72">
        <v>500</v>
      </c>
      <c r="E731" s="72">
        <v>0</v>
      </c>
      <c r="F731" s="72">
        <v>0</v>
      </c>
      <c r="G731" s="55">
        <f t="shared" si="134"/>
        <v>0</v>
      </c>
      <c r="H731" s="55">
        <f t="shared" si="135"/>
        <v>500</v>
      </c>
      <c r="I731" s="55">
        <f t="shared" si="136"/>
        <v>0</v>
      </c>
    </row>
    <row r="732" spans="1:9" s="96" customFormat="1" ht="34.5" customHeight="1">
      <c r="A732" s="67" t="s">
        <v>71</v>
      </c>
      <c r="B732" s="25" t="s">
        <v>17</v>
      </c>
      <c r="C732" s="59" t="s">
        <v>268</v>
      </c>
      <c r="D732" s="72">
        <v>502.5</v>
      </c>
      <c r="E732" s="72">
        <v>0</v>
      </c>
      <c r="F732" s="72">
        <v>0</v>
      </c>
      <c r="G732" s="55">
        <f t="shared" si="134"/>
        <v>0</v>
      </c>
      <c r="H732" s="55">
        <f t="shared" si="135"/>
        <v>502.5</v>
      </c>
      <c r="I732" s="55">
        <f t="shared" si="136"/>
        <v>0</v>
      </c>
    </row>
    <row r="733" spans="1:9" s="96" customFormat="1" ht="60" customHeight="1">
      <c r="A733" s="67" t="s">
        <v>72</v>
      </c>
      <c r="B733" s="25" t="s">
        <v>17</v>
      </c>
      <c r="C733" s="59" t="s">
        <v>269</v>
      </c>
      <c r="D733" s="72">
        <v>7000</v>
      </c>
      <c r="E733" s="72">
        <v>3116.6558799999998</v>
      </c>
      <c r="F733" s="72">
        <v>3116.6558799999998</v>
      </c>
      <c r="G733" s="55">
        <f t="shared" si="134"/>
        <v>0</v>
      </c>
      <c r="H733" s="55">
        <f t="shared" si="135"/>
        <v>3883.3441200000002</v>
      </c>
      <c r="I733" s="55">
        <f t="shared" si="136"/>
        <v>44.523655428571423</v>
      </c>
    </row>
    <row r="734" spans="1:9" s="96" customFormat="1" ht="67.5" customHeight="1">
      <c r="A734" s="67" t="s">
        <v>73</v>
      </c>
      <c r="B734" s="25" t="s">
        <v>17</v>
      </c>
      <c r="C734" s="59" t="s">
        <v>270</v>
      </c>
      <c r="D734" s="72">
        <v>400</v>
      </c>
      <c r="E734" s="72">
        <v>142.5</v>
      </c>
      <c r="F734" s="72">
        <v>142.5</v>
      </c>
      <c r="G734" s="55">
        <f t="shared" si="134"/>
        <v>0</v>
      </c>
      <c r="H734" s="55">
        <f t="shared" si="135"/>
        <v>257.5</v>
      </c>
      <c r="I734" s="55">
        <f t="shared" si="136"/>
        <v>35.625</v>
      </c>
    </row>
    <row r="735" spans="1:9" s="96" customFormat="1" ht="67.5" customHeight="1">
      <c r="A735" s="67" t="s">
        <v>271</v>
      </c>
      <c r="B735" s="25" t="s">
        <v>17</v>
      </c>
      <c r="C735" s="59" t="s">
        <v>272</v>
      </c>
      <c r="D735" s="72">
        <v>3400</v>
      </c>
      <c r="E735" s="72">
        <v>3400</v>
      </c>
      <c r="F735" s="72">
        <v>3400</v>
      </c>
      <c r="G735" s="55">
        <f t="shared" si="134"/>
        <v>0</v>
      </c>
      <c r="H735" s="55">
        <f t="shared" si="135"/>
        <v>0</v>
      </c>
      <c r="I735" s="55">
        <f t="shared" si="136"/>
        <v>100</v>
      </c>
    </row>
    <row r="736" spans="1:9" s="96" customFormat="1" ht="34.5" customHeight="1">
      <c r="A736" s="67" t="s">
        <v>76</v>
      </c>
      <c r="B736" s="25" t="s">
        <v>17</v>
      </c>
      <c r="C736" s="59" t="s">
        <v>273</v>
      </c>
      <c r="D736" s="72">
        <v>13062.7768</v>
      </c>
      <c r="E736" s="72">
        <v>5596.5450199999996</v>
      </c>
      <c r="F736" s="72">
        <v>5596.5450199999996</v>
      </c>
      <c r="G736" s="55">
        <f t="shared" si="134"/>
        <v>0</v>
      </c>
      <c r="H736" s="55">
        <f t="shared" si="135"/>
        <v>7466.2317800000001</v>
      </c>
      <c r="I736" s="55">
        <f t="shared" si="136"/>
        <v>42.843455918193442</v>
      </c>
    </row>
    <row r="737" spans="1:9" s="96" customFormat="1" ht="30" customHeight="1">
      <c r="A737" s="67" t="s">
        <v>78</v>
      </c>
      <c r="B737" s="25" t="s">
        <v>17</v>
      </c>
      <c r="C737" s="59" t="s">
        <v>274</v>
      </c>
      <c r="D737" s="72">
        <v>360</v>
      </c>
      <c r="E737" s="72">
        <v>97.512</v>
      </c>
      <c r="F737" s="72">
        <v>97.512</v>
      </c>
      <c r="G737" s="55">
        <f t="shared" si="134"/>
        <v>0</v>
      </c>
      <c r="H737" s="55">
        <f t="shared" si="135"/>
        <v>262.488</v>
      </c>
      <c r="I737" s="55">
        <f t="shared" si="136"/>
        <v>27.086666666666666</v>
      </c>
    </row>
    <row r="738" spans="1:9" s="96" customFormat="1" ht="30" customHeight="1">
      <c r="A738" s="67" t="s">
        <v>46</v>
      </c>
      <c r="B738" s="25" t="s">
        <v>17</v>
      </c>
      <c r="C738" s="59" t="s">
        <v>275</v>
      </c>
      <c r="D738" s="72">
        <v>94.85</v>
      </c>
      <c r="E738" s="72">
        <v>31.16</v>
      </c>
      <c r="F738" s="72">
        <v>31.16</v>
      </c>
      <c r="G738" s="55">
        <f t="shared" si="134"/>
        <v>0</v>
      </c>
      <c r="H738" s="55">
        <f t="shared" si="135"/>
        <v>63.69</v>
      </c>
      <c r="I738" s="55">
        <f t="shared" si="136"/>
        <v>32.851871375856618</v>
      </c>
    </row>
    <row r="739" spans="1:9" s="96" customFormat="1" ht="45.75" customHeight="1">
      <c r="A739" s="67" t="s">
        <v>614</v>
      </c>
      <c r="B739" s="25" t="s">
        <v>17</v>
      </c>
      <c r="C739" s="59" t="s">
        <v>780</v>
      </c>
      <c r="D739" s="72">
        <v>122.66</v>
      </c>
      <c r="E739" s="72">
        <v>30.47</v>
      </c>
      <c r="F739" s="72">
        <v>30.47</v>
      </c>
      <c r="G739" s="55">
        <f t="shared" si="134"/>
        <v>0</v>
      </c>
      <c r="H739" s="55">
        <f t="shared" si="135"/>
        <v>92.19</v>
      </c>
      <c r="I739" s="55">
        <f t="shared" si="136"/>
        <v>24.84102396869395</v>
      </c>
    </row>
    <row r="740" spans="1:9" s="96" customFormat="1" ht="30" customHeight="1">
      <c r="A740" s="67" t="s">
        <v>80</v>
      </c>
      <c r="B740" s="25" t="s">
        <v>17</v>
      </c>
      <c r="C740" s="59" t="s">
        <v>489</v>
      </c>
      <c r="D740" s="72">
        <v>2</v>
      </c>
      <c r="E740" s="72">
        <v>0.38863999999999999</v>
      </c>
      <c r="F740" s="72">
        <v>0.38863999999999999</v>
      </c>
      <c r="G740" s="55">
        <f t="shared" si="134"/>
        <v>0</v>
      </c>
      <c r="H740" s="55">
        <f t="shared" si="135"/>
        <v>1.6113599999999999</v>
      </c>
      <c r="I740" s="55">
        <f t="shared" si="136"/>
        <v>19.431999999999999</v>
      </c>
    </row>
    <row r="741" spans="1:9" s="96" customFormat="1" ht="39.75" customHeight="1">
      <c r="A741" s="67" t="s">
        <v>86</v>
      </c>
      <c r="B741" s="25" t="s">
        <v>17</v>
      </c>
      <c r="C741" s="59" t="s">
        <v>276</v>
      </c>
      <c r="D741" s="72">
        <v>529.64400000000001</v>
      </c>
      <c r="E741" s="72">
        <v>267.91899999999998</v>
      </c>
      <c r="F741" s="72">
        <v>267.91899999999998</v>
      </c>
      <c r="G741" s="55">
        <f t="shared" si="134"/>
        <v>0</v>
      </c>
      <c r="H741" s="55">
        <f t="shared" si="135"/>
        <v>261.72500000000002</v>
      </c>
      <c r="I741" s="55">
        <f t="shared" si="136"/>
        <v>50.584732386282106</v>
      </c>
    </row>
    <row r="742" spans="1:9" s="96" customFormat="1" ht="32.25" customHeight="1">
      <c r="A742" s="67" t="s">
        <v>88</v>
      </c>
      <c r="B742" s="25" t="s">
        <v>17</v>
      </c>
      <c r="C742" s="59" t="s">
        <v>277</v>
      </c>
      <c r="D742" s="72">
        <v>145.1</v>
      </c>
      <c r="E742" s="72">
        <v>45.1</v>
      </c>
      <c r="F742" s="72">
        <v>45.1</v>
      </c>
      <c r="G742" s="55">
        <f t="shared" si="134"/>
        <v>0</v>
      </c>
      <c r="H742" s="55">
        <f t="shared" si="135"/>
        <v>100</v>
      </c>
      <c r="I742" s="55">
        <f t="shared" si="136"/>
        <v>31.082012405237769</v>
      </c>
    </row>
    <row r="743" spans="1:9" s="96" customFormat="1" ht="33" customHeight="1">
      <c r="A743" s="67" t="s">
        <v>90</v>
      </c>
      <c r="B743" s="25" t="s">
        <v>17</v>
      </c>
      <c r="C743" s="59" t="s">
        <v>278</v>
      </c>
      <c r="D743" s="72">
        <v>170</v>
      </c>
      <c r="E743" s="72">
        <v>0</v>
      </c>
      <c r="F743" s="72">
        <v>0</v>
      </c>
      <c r="G743" s="55">
        <f t="shared" si="134"/>
        <v>0</v>
      </c>
      <c r="H743" s="55">
        <f t="shared" si="135"/>
        <v>170</v>
      </c>
      <c r="I743" s="55">
        <f t="shared" si="136"/>
        <v>0</v>
      </c>
    </row>
    <row r="744" spans="1:9" s="96" customFormat="1" ht="136.5" customHeight="1">
      <c r="A744" s="70" t="s">
        <v>928</v>
      </c>
      <c r="B744" s="25" t="s">
        <v>17</v>
      </c>
      <c r="C744" s="59" t="s">
        <v>781</v>
      </c>
      <c r="D744" s="72">
        <v>840.81</v>
      </c>
      <c r="E744" s="72">
        <v>0</v>
      </c>
      <c r="F744" s="72">
        <v>0</v>
      </c>
      <c r="G744" s="55">
        <f t="shared" si="134"/>
        <v>0</v>
      </c>
      <c r="H744" s="55">
        <f t="shared" si="135"/>
        <v>840.81</v>
      </c>
      <c r="I744" s="55">
        <f t="shared" si="136"/>
        <v>0</v>
      </c>
    </row>
    <row r="745" spans="1:9" s="88" customFormat="1" ht="52.5" customHeight="1">
      <c r="A745" s="15" t="s">
        <v>37</v>
      </c>
      <c r="B745" s="52"/>
      <c r="C745" s="16" t="s">
        <v>284</v>
      </c>
      <c r="D745" s="54">
        <f>SUM(D746:D748)</f>
        <v>550</v>
      </c>
      <c r="E745" s="54">
        <f>SUM(E746:E748)</f>
        <v>0</v>
      </c>
      <c r="F745" s="54">
        <f>SUM(F746:F748)</f>
        <v>0</v>
      </c>
      <c r="G745" s="54">
        <f t="shared" si="131"/>
        <v>0</v>
      </c>
      <c r="H745" s="54">
        <f t="shared" si="132"/>
        <v>550</v>
      </c>
      <c r="I745" s="54">
        <f>F745/D745*100</f>
        <v>0</v>
      </c>
    </row>
    <row r="746" spans="1:9" s="88" customFormat="1" ht="43.5" customHeight="1">
      <c r="A746" s="67" t="s">
        <v>782</v>
      </c>
      <c r="B746" s="105">
        <v>441</v>
      </c>
      <c r="C746" s="59" t="s">
        <v>279</v>
      </c>
      <c r="D746" s="72">
        <v>300</v>
      </c>
      <c r="E746" s="72">
        <v>0</v>
      </c>
      <c r="F746" s="72">
        <v>0</v>
      </c>
      <c r="G746" s="69">
        <f t="shared" si="131"/>
        <v>0</v>
      </c>
      <c r="H746" s="69">
        <f t="shared" si="132"/>
        <v>300</v>
      </c>
      <c r="I746" s="69">
        <f>F746/D746*100</f>
        <v>0</v>
      </c>
    </row>
    <row r="747" spans="1:9" ht="55.5" customHeight="1">
      <c r="A747" s="67" t="s">
        <v>783</v>
      </c>
      <c r="B747" s="25" t="s">
        <v>17</v>
      </c>
      <c r="C747" s="59" t="s">
        <v>280</v>
      </c>
      <c r="D747" s="72">
        <v>150</v>
      </c>
      <c r="E747" s="72">
        <v>0</v>
      </c>
      <c r="F747" s="72">
        <v>0</v>
      </c>
      <c r="G747" s="55">
        <f t="shared" si="131"/>
        <v>0</v>
      </c>
      <c r="H747" s="55">
        <f t="shared" si="132"/>
        <v>150</v>
      </c>
      <c r="I747" s="55">
        <f t="shared" si="133"/>
        <v>0</v>
      </c>
    </row>
    <row r="748" spans="1:9" ht="40.5" customHeight="1">
      <c r="A748" s="67" t="s">
        <v>281</v>
      </c>
      <c r="B748" s="25" t="s">
        <v>17</v>
      </c>
      <c r="C748" s="59" t="s">
        <v>282</v>
      </c>
      <c r="D748" s="72">
        <v>100</v>
      </c>
      <c r="E748" s="72">
        <v>0</v>
      </c>
      <c r="F748" s="72">
        <v>0</v>
      </c>
      <c r="G748" s="55">
        <f t="shared" si="131"/>
        <v>0</v>
      </c>
      <c r="H748" s="55">
        <f t="shared" si="132"/>
        <v>100</v>
      </c>
      <c r="I748" s="55">
        <f t="shared" si="133"/>
        <v>0</v>
      </c>
    </row>
    <row r="749" spans="1:9" ht="75.75" customHeight="1">
      <c r="A749" s="15" t="s">
        <v>283</v>
      </c>
      <c r="B749" s="52"/>
      <c r="C749" s="16" t="s">
        <v>285</v>
      </c>
      <c r="D749" s="54">
        <f>SUM(D750:D771)</f>
        <v>85410.453769999993</v>
      </c>
      <c r="E749" s="54">
        <f>SUM(E750:E771)</f>
        <v>19095.40148</v>
      </c>
      <c r="F749" s="54">
        <f>SUM(F750:F771)</f>
        <v>19095.40148</v>
      </c>
      <c r="G749" s="54">
        <f>SUM(G750:G771)</f>
        <v>0</v>
      </c>
      <c r="H749" s="54">
        <f t="shared" ref="H749:H771" si="137">D749-F749</f>
        <v>66315.052289999992</v>
      </c>
      <c r="I749" s="54">
        <f t="shared" ref="I749:I771" si="138">F749/D749*100</f>
        <v>22.357218159057677</v>
      </c>
    </row>
    <row r="750" spans="1:9" s="89" customFormat="1" ht="31.5" customHeight="1">
      <c r="A750" s="67" t="s">
        <v>1305</v>
      </c>
      <c r="B750" s="73">
        <v>441</v>
      </c>
      <c r="C750" s="59" t="s">
        <v>1323</v>
      </c>
      <c r="D750" s="72">
        <v>940</v>
      </c>
      <c r="E750" s="72">
        <v>0</v>
      </c>
      <c r="F750" s="72">
        <v>0</v>
      </c>
      <c r="G750" s="69">
        <v>0</v>
      </c>
      <c r="H750" s="69">
        <f t="shared" si="137"/>
        <v>940</v>
      </c>
      <c r="I750" s="69">
        <f t="shared" si="138"/>
        <v>0</v>
      </c>
    </row>
    <row r="751" spans="1:9" s="89" customFormat="1" ht="30.75" customHeight="1">
      <c r="A751" s="67" t="s">
        <v>1306</v>
      </c>
      <c r="B751" s="73">
        <v>441</v>
      </c>
      <c r="C751" s="59" t="s">
        <v>1324</v>
      </c>
      <c r="D751" s="72">
        <v>1295</v>
      </c>
      <c r="E751" s="72">
        <v>0</v>
      </c>
      <c r="F751" s="72">
        <v>0</v>
      </c>
      <c r="G751" s="69">
        <v>0</v>
      </c>
      <c r="H751" s="69">
        <f t="shared" si="137"/>
        <v>1295</v>
      </c>
      <c r="I751" s="69">
        <f t="shared" si="138"/>
        <v>0</v>
      </c>
    </row>
    <row r="752" spans="1:9" s="89" customFormat="1" ht="63.75" customHeight="1">
      <c r="A752" s="67" t="s">
        <v>1307</v>
      </c>
      <c r="B752" s="73">
        <v>441</v>
      </c>
      <c r="C752" s="59" t="s">
        <v>1325</v>
      </c>
      <c r="D752" s="72">
        <v>1554.4949999999999</v>
      </c>
      <c r="E752" s="72">
        <v>1277.8409999999999</v>
      </c>
      <c r="F752" s="72">
        <v>1277.8409999999999</v>
      </c>
      <c r="G752" s="69">
        <v>0</v>
      </c>
      <c r="H752" s="69">
        <f t="shared" si="137"/>
        <v>276.654</v>
      </c>
      <c r="I752" s="69">
        <f t="shared" si="138"/>
        <v>82.202966236623467</v>
      </c>
    </row>
    <row r="753" spans="1:9" s="89" customFormat="1" ht="39.75" customHeight="1">
      <c r="A753" s="67" t="s">
        <v>1308</v>
      </c>
      <c r="B753" s="73">
        <v>441</v>
      </c>
      <c r="C753" s="59" t="s">
        <v>1326</v>
      </c>
      <c r="D753" s="72">
        <v>1760.8210200000001</v>
      </c>
      <c r="E753" s="72">
        <v>0</v>
      </c>
      <c r="F753" s="72">
        <v>0</v>
      </c>
      <c r="G753" s="69">
        <v>0</v>
      </c>
      <c r="H753" s="69">
        <f t="shared" si="137"/>
        <v>1760.8210200000001</v>
      </c>
      <c r="I753" s="69">
        <f t="shared" si="138"/>
        <v>0</v>
      </c>
    </row>
    <row r="754" spans="1:9" s="89" customFormat="1" ht="44.25" customHeight="1">
      <c r="A754" s="67" t="s">
        <v>340</v>
      </c>
      <c r="B754" s="73">
        <v>441</v>
      </c>
      <c r="C754" s="59" t="s">
        <v>359</v>
      </c>
      <c r="D754" s="72">
        <v>200</v>
      </c>
      <c r="E754" s="72">
        <v>100</v>
      </c>
      <c r="F754" s="72">
        <v>100</v>
      </c>
      <c r="G754" s="69">
        <v>0</v>
      </c>
      <c r="H754" s="69">
        <f t="shared" si="137"/>
        <v>100</v>
      </c>
      <c r="I754" s="69">
        <f t="shared" si="138"/>
        <v>50</v>
      </c>
    </row>
    <row r="755" spans="1:9" s="89" customFormat="1" ht="57" customHeight="1">
      <c r="A755" s="67" t="s">
        <v>341</v>
      </c>
      <c r="B755" s="73">
        <v>441</v>
      </c>
      <c r="C755" s="59" t="s">
        <v>360</v>
      </c>
      <c r="D755" s="72">
        <v>400</v>
      </c>
      <c r="E755" s="72">
        <v>31.63955</v>
      </c>
      <c r="F755" s="72">
        <v>31.63955</v>
      </c>
      <c r="G755" s="69">
        <v>0</v>
      </c>
      <c r="H755" s="69">
        <f t="shared" si="137"/>
        <v>368.36045000000001</v>
      </c>
      <c r="I755" s="69">
        <f t="shared" si="138"/>
        <v>7.9098875</v>
      </c>
    </row>
    <row r="756" spans="1:9" s="89" customFormat="1" ht="44.25" customHeight="1">
      <c r="A756" s="67" t="s">
        <v>1309</v>
      </c>
      <c r="B756" s="73">
        <v>441</v>
      </c>
      <c r="C756" s="59" t="s">
        <v>1327</v>
      </c>
      <c r="D756" s="72">
        <v>26779.192159999999</v>
      </c>
      <c r="E756" s="72">
        <v>0</v>
      </c>
      <c r="F756" s="72">
        <v>0</v>
      </c>
      <c r="G756" s="69">
        <v>0</v>
      </c>
      <c r="H756" s="69">
        <f t="shared" si="137"/>
        <v>26779.192159999999</v>
      </c>
      <c r="I756" s="69">
        <f t="shared" si="138"/>
        <v>0</v>
      </c>
    </row>
    <row r="757" spans="1:9" s="89" customFormat="1" ht="51.75" customHeight="1">
      <c r="A757" s="67" t="s">
        <v>1310</v>
      </c>
      <c r="B757" s="73">
        <v>441</v>
      </c>
      <c r="C757" s="59" t="s">
        <v>1328</v>
      </c>
      <c r="D757" s="72">
        <v>80.447999999999993</v>
      </c>
      <c r="E757" s="72">
        <v>80.447999999999993</v>
      </c>
      <c r="F757" s="72">
        <v>80.447999999999993</v>
      </c>
      <c r="G757" s="69">
        <v>0</v>
      </c>
      <c r="H757" s="69">
        <f t="shared" si="137"/>
        <v>0</v>
      </c>
      <c r="I757" s="69">
        <f t="shared" si="138"/>
        <v>100</v>
      </c>
    </row>
    <row r="758" spans="1:9" s="89" customFormat="1" ht="63.75" customHeight="1">
      <c r="A758" s="67" t="s">
        <v>1311</v>
      </c>
      <c r="B758" s="73">
        <v>441</v>
      </c>
      <c r="C758" s="59" t="s">
        <v>1329</v>
      </c>
      <c r="D758" s="72">
        <v>389</v>
      </c>
      <c r="E758" s="72">
        <v>389</v>
      </c>
      <c r="F758" s="72">
        <v>389</v>
      </c>
      <c r="G758" s="69">
        <v>0</v>
      </c>
      <c r="H758" s="69">
        <f t="shared" si="137"/>
        <v>0</v>
      </c>
      <c r="I758" s="69">
        <f t="shared" si="138"/>
        <v>100</v>
      </c>
    </row>
    <row r="759" spans="1:9" s="89" customFormat="1" ht="63.75" customHeight="1">
      <c r="A759" s="67" t="s">
        <v>784</v>
      </c>
      <c r="B759" s="73">
        <v>441</v>
      </c>
      <c r="C759" s="59" t="s">
        <v>786</v>
      </c>
      <c r="D759" s="72">
        <v>8125.6881000000003</v>
      </c>
      <c r="E759" s="72">
        <v>0</v>
      </c>
      <c r="F759" s="72">
        <v>0</v>
      </c>
      <c r="G759" s="69">
        <v>0</v>
      </c>
      <c r="H759" s="69">
        <f t="shared" si="137"/>
        <v>8125.6881000000003</v>
      </c>
      <c r="I759" s="69">
        <f t="shared" si="138"/>
        <v>0</v>
      </c>
    </row>
    <row r="760" spans="1:9" s="89" customFormat="1" ht="46.5" customHeight="1">
      <c r="A760" s="67" t="s">
        <v>785</v>
      </c>
      <c r="B760" s="73">
        <v>441</v>
      </c>
      <c r="C760" s="59" t="s">
        <v>787</v>
      </c>
      <c r="D760" s="72">
        <v>5140.4235200000003</v>
      </c>
      <c r="E760" s="72">
        <v>0</v>
      </c>
      <c r="F760" s="72">
        <v>0</v>
      </c>
      <c r="G760" s="69">
        <v>0</v>
      </c>
      <c r="H760" s="69">
        <f t="shared" si="137"/>
        <v>5140.4235200000003</v>
      </c>
      <c r="I760" s="69">
        <f t="shared" si="138"/>
        <v>0</v>
      </c>
    </row>
    <row r="761" spans="1:9" s="89" customFormat="1" ht="46.5" customHeight="1">
      <c r="A761" s="67" t="s">
        <v>1312</v>
      </c>
      <c r="B761" s="73">
        <v>441</v>
      </c>
      <c r="C761" s="59" t="s">
        <v>1330</v>
      </c>
      <c r="D761" s="72">
        <v>442.87</v>
      </c>
      <c r="E761" s="72">
        <v>0</v>
      </c>
      <c r="F761" s="72">
        <v>0</v>
      </c>
      <c r="G761" s="69">
        <v>0</v>
      </c>
      <c r="H761" s="69">
        <f t="shared" si="137"/>
        <v>442.87</v>
      </c>
      <c r="I761" s="69">
        <f t="shared" si="138"/>
        <v>0</v>
      </c>
    </row>
    <row r="762" spans="1:9" s="89" customFormat="1" ht="46.5" customHeight="1">
      <c r="A762" s="67" t="s">
        <v>1313</v>
      </c>
      <c r="B762" s="73">
        <v>441</v>
      </c>
      <c r="C762" s="59" t="s">
        <v>1331</v>
      </c>
      <c r="D762" s="72">
        <v>6725.0002599999998</v>
      </c>
      <c r="E762" s="72">
        <v>6725.0002599999998</v>
      </c>
      <c r="F762" s="72">
        <v>6725.0002599999998</v>
      </c>
      <c r="G762" s="69">
        <v>0</v>
      </c>
      <c r="H762" s="69">
        <f t="shared" si="137"/>
        <v>0</v>
      </c>
      <c r="I762" s="69">
        <f t="shared" si="138"/>
        <v>100</v>
      </c>
    </row>
    <row r="763" spans="1:9" s="89" customFormat="1" ht="150.75" customHeight="1">
      <c r="A763" s="70" t="s">
        <v>1314</v>
      </c>
      <c r="B763" s="73">
        <v>441</v>
      </c>
      <c r="C763" s="59" t="s">
        <v>1332</v>
      </c>
      <c r="D763" s="72">
        <v>498.7</v>
      </c>
      <c r="E763" s="72">
        <v>498.7</v>
      </c>
      <c r="F763" s="72">
        <v>498.7</v>
      </c>
      <c r="G763" s="69">
        <v>0</v>
      </c>
      <c r="H763" s="69">
        <f t="shared" si="137"/>
        <v>0</v>
      </c>
      <c r="I763" s="69">
        <f t="shared" si="138"/>
        <v>100</v>
      </c>
    </row>
    <row r="764" spans="1:9" s="89" customFormat="1" ht="144.75" customHeight="1">
      <c r="A764" s="70" t="s">
        <v>1315</v>
      </c>
      <c r="B764" s="73">
        <v>441</v>
      </c>
      <c r="C764" s="59" t="s">
        <v>1333</v>
      </c>
      <c r="D764" s="72">
        <v>137.88</v>
      </c>
      <c r="E764" s="72">
        <v>88.906000000000006</v>
      </c>
      <c r="F764" s="72">
        <v>88.906000000000006</v>
      </c>
      <c r="G764" s="69">
        <v>0</v>
      </c>
      <c r="H764" s="69">
        <f t="shared" si="137"/>
        <v>48.97399999999999</v>
      </c>
      <c r="I764" s="69">
        <f t="shared" si="138"/>
        <v>64.480707861908911</v>
      </c>
    </row>
    <row r="765" spans="1:9" s="89" customFormat="1" ht="36" customHeight="1">
      <c r="A765" s="67" t="s">
        <v>1316</v>
      </c>
      <c r="B765" s="73">
        <v>441</v>
      </c>
      <c r="C765" s="59" t="s">
        <v>1334</v>
      </c>
      <c r="D765" s="72">
        <v>201.41399999999999</v>
      </c>
      <c r="E765" s="72">
        <v>0</v>
      </c>
      <c r="F765" s="72">
        <v>0</v>
      </c>
      <c r="G765" s="69">
        <v>0</v>
      </c>
      <c r="H765" s="69">
        <f t="shared" si="137"/>
        <v>201.41399999999999</v>
      </c>
      <c r="I765" s="69">
        <f t="shared" si="138"/>
        <v>0</v>
      </c>
    </row>
    <row r="766" spans="1:9" s="89" customFormat="1" ht="46.5" customHeight="1">
      <c r="A766" s="67" t="s">
        <v>1317</v>
      </c>
      <c r="B766" s="73">
        <v>441</v>
      </c>
      <c r="C766" s="59" t="s">
        <v>1335</v>
      </c>
      <c r="D766" s="72">
        <v>168.6576</v>
      </c>
      <c r="E766" s="72">
        <v>0</v>
      </c>
      <c r="F766" s="72">
        <v>0</v>
      </c>
      <c r="G766" s="69">
        <v>0</v>
      </c>
      <c r="H766" s="69">
        <f t="shared" si="137"/>
        <v>168.6576</v>
      </c>
      <c r="I766" s="69">
        <f t="shared" si="138"/>
        <v>0</v>
      </c>
    </row>
    <row r="767" spans="1:9" s="89" customFormat="1" ht="88.5" customHeight="1">
      <c r="A767" s="67" t="s">
        <v>1318</v>
      </c>
      <c r="B767" s="73">
        <v>441</v>
      </c>
      <c r="C767" s="59" t="s">
        <v>1336</v>
      </c>
      <c r="D767" s="72">
        <v>4379.9913299999998</v>
      </c>
      <c r="E767" s="72">
        <v>0</v>
      </c>
      <c r="F767" s="72">
        <v>0</v>
      </c>
      <c r="G767" s="69">
        <v>0</v>
      </c>
      <c r="H767" s="69">
        <f t="shared" si="137"/>
        <v>4379.9913299999998</v>
      </c>
      <c r="I767" s="69">
        <f t="shared" si="138"/>
        <v>0</v>
      </c>
    </row>
    <row r="768" spans="1:9" s="89" customFormat="1" ht="88.5" customHeight="1">
      <c r="A768" s="67" t="s">
        <v>1319</v>
      </c>
      <c r="B768" s="73">
        <v>441</v>
      </c>
      <c r="C768" s="59" t="s">
        <v>1337</v>
      </c>
      <c r="D768" s="72">
        <v>5562.7530999999999</v>
      </c>
      <c r="E768" s="72">
        <v>0</v>
      </c>
      <c r="F768" s="72">
        <v>0</v>
      </c>
      <c r="G768" s="69">
        <v>0</v>
      </c>
      <c r="H768" s="69">
        <f t="shared" si="137"/>
        <v>5562.7530999999999</v>
      </c>
      <c r="I768" s="69">
        <f t="shared" si="138"/>
        <v>0</v>
      </c>
    </row>
    <row r="769" spans="1:9" s="89" customFormat="1" ht="116.25" customHeight="1">
      <c r="A769" s="70" t="s">
        <v>1320</v>
      </c>
      <c r="B769" s="73">
        <v>441</v>
      </c>
      <c r="C769" s="59" t="s">
        <v>1338</v>
      </c>
      <c r="D769" s="72">
        <v>5375.6348799999996</v>
      </c>
      <c r="E769" s="72">
        <v>0</v>
      </c>
      <c r="F769" s="72">
        <v>0</v>
      </c>
      <c r="G769" s="69">
        <v>0</v>
      </c>
      <c r="H769" s="69">
        <f t="shared" si="137"/>
        <v>5375.6348799999996</v>
      </c>
      <c r="I769" s="69">
        <f t="shared" si="138"/>
        <v>0</v>
      </c>
    </row>
    <row r="770" spans="1:9" s="89" customFormat="1" ht="45.75" customHeight="1">
      <c r="A770" s="67" t="s">
        <v>1321</v>
      </c>
      <c r="B770" s="73">
        <v>441</v>
      </c>
      <c r="C770" s="59" t="s">
        <v>1339</v>
      </c>
      <c r="D770" s="72">
        <v>252.48480000000001</v>
      </c>
      <c r="E770" s="72">
        <v>0</v>
      </c>
      <c r="F770" s="72">
        <v>0</v>
      </c>
      <c r="G770" s="69">
        <v>0</v>
      </c>
      <c r="H770" s="69">
        <f t="shared" si="137"/>
        <v>252.48480000000001</v>
      </c>
      <c r="I770" s="69">
        <f t="shared" si="138"/>
        <v>0</v>
      </c>
    </row>
    <row r="771" spans="1:9" s="89" customFormat="1" ht="26.25" customHeight="1">
      <c r="A771" s="67" t="s">
        <v>1322</v>
      </c>
      <c r="B771" s="73">
        <v>441</v>
      </c>
      <c r="C771" s="59" t="s">
        <v>1340</v>
      </c>
      <c r="D771" s="72">
        <v>15000</v>
      </c>
      <c r="E771" s="72">
        <v>9903.8666699999994</v>
      </c>
      <c r="F771" s="72">
        <v>9903.8666699999994</v>
      </c>
      <c r="G771" s="69">
        <v>0</v>
      </c>
      <c r="H771" s="69">
        <f t="shared" si="137"/>
        <v>5096.1333300000006</v>
      </c>
      <c r="I771" s="69">
        <f t="shared" si="138"/>
        <v>66.0257778</v>
      </c>
    </row>
    <row r="772" spans="1:9" s="89" customFormat="1" ht="48.75" customHeight="1">
      <c r="A772" s="158" t="s">
        <v>1341</v>
      </c>
      <c r="B772" s="191"/>
      <c r="C772" s="159" t="s">
        <v>1342</v>
      </c>
      <c r="D772" s="130">
        <f>SUM(D773:D784)</f>
        <v>20819.710049999998</v>
      </c>
      <c r="E772" s="130">
        <f>SUM(E773:E784)</f>
        <v>170.71183000000002</v>
      </c>
      <c r="F772" s="130">
        <f>SUM(F773:F784)</f>
        <v>170.71183000000002</v>
      </c>
      <c r="G772" s="54">
        <f>SUM(G773:G794)</f>
        <v>0</v>
      </c>
      <c r="H772" s="54">
        <f t="shared" ref="H772:H784" si="139">D772-F772</f>
        <v>20648.998219999998</v>
      </c>
      <c r="I772" s="54">
        <f t="shared" ref="I772:I784" si="140">F772/D772*100</f>
        <v>0.81995296567542753</v>
      </c>
    </row>
    <row r="773" spans="1:9" s="89" customFormat="1" ht="23.25" customHeight="1">
      <c r="A773" s="67" t="s">
        <v>1343</v>
      </c>
      <c r="B773" s="73">
        <v>441</v>
      </c>
      <c r="C773" s="59" t="s">
        <v>1351</v>
      </c>
      <c r="D773" s="72">
        <v>745.27364999999998</v>
      </c>
      <c r="E773" s="72">
        <v>0</v>
      </c>
      <c r="F773" s="72">
        <v>0</v>
      </c>
      <c r="G773" s="69">
        <f t="shared" ref="G773:G784" si="141">SUM(G774:G795)</f>
        <v>0</v>
      </c>
      <c r="H773" s="69">
        <f t="shared" si="139"/>
        <v>745.27364999999998</v>
      </c>
      <c r="I773" s="69">
        <f t="shared" si="140"/>
        <v>0</v>
      </c>
    </row>
    <row r="774" spans="1:9" s="89" customFormat="1" ht="33.75" customHeight="1">
      <c r="A774" s="67" t="s">
        <v>791</v>
      </c>
      <c r="B774" s="73">
        <v>441</v>
      </c>
      <c r="C774" s="59" t="s">
        <v>1352</v>
      </c>
      <c r="D774" s="72">
        <v>384.87633</v>
      </c>
      <c r="E774" s="72">
        <v>0</v>
      </c>
      <c r="F774" s="72">
        <v>0</v>
      </c>
      <c r="G774" s="69">
        <f t="shared" si="141"/>
        <v>0</v>
      </c>
      <c r="H774" s="69">
        <f t="shared" si="139"/>
        <v>384.87633</v>
      </c>
      <c r="I774" s="69">
        <f t="shared" si="140"/>
        <v>0</v>
      </c>
    </row>
    <row r="775" spans="1:9" s="89" customFormat="1" ht="36.75" customHeight="1">
      <c r="A775" s="67" t="s">
        <v>1344</v>
      </c>
      <c r="B775" s="73">
        <v>441</v>
      </c>
      <c r="C775" s="59" t="s">
        <v>1353</v>
      </c>
      <c r="D775" s="72">
        <v>2390.5172899999998</v>
      </c>
      <c r="E775" s="72">
        <v>0</v>
      </c>
      <c r="F775" s="72">
        <v>0</v>
      </c>
      <c r="G775" s="69">
        <f t="shared" si="141"/>
        <v>0</v>
      </c>
      <c r="H775" s="69">
        <f t="shared" si="139"/>
        <v>2390.5172899999998</v>
      </c>
      <c r="I775" s="69">
        <f t="shared" si="140"/>
        <v>0</v>
      </c>
    </row>
    <row r="776" spans="1:9" s="89" customFormat="1" ht="52.5" customHeight="1">
      <c r="A776" s="67" t="s">
        <v>1345</v>
      </c>
      <c r="B776" s="73">
        <v>441</v>
      </c>
      <c r="C776" s="59" t="s">
        <v>1354</v>
      </c>
      <c r="D776" s="72">
        <v>450</v>
      </c>
      <c r="E776" s="72">
        <v>50</v>
      </c>
      <c r="F776" s="72">
        <v>50</v>
      </c>
      <c r="G776" s="69">
        <f t="shared" si="141"/>
        <v>0</v>
      </c>
      <c r="H776" s="69">
        <f t="shared" si="139"/>
        <v>400</v>
      </c>
      <c r="I776" s="69">
        <f t="shared" si="140"/>
        <v>11.111111111111111</v>
      </c>
    </row>
    <row r="777" spans="1:9" s="89" customFormat="1" ht="63" customHeight="1">
      <c r="A777" s="67" t="s">
        <v>1346</v>
      </c>
      <c r="B777" s="73">
        <v>441</v>
      </c>
      <c r="C777" s="59" t="s">
        <v>1355</v>
      </c>
      <c r="D777" s="72">
        <v>900</v>
      </c>
      <c r="E777" s="72">
        <v>120.71183000000001</v>
      </c>
      <c r="F777" s="72">
        <v>120.71183000000001</v>
      </c>
      <c r="G777" s="69">
        <f t="shared" si="141"/>
        <v>0</v>
      </c>
      <c r="H777" s="69">
        <f t="shared" si="139"/>
        <v>779.28817000000004</v>
      </c>
      <c r="I777" s="69">
        <f t="shared" si="140"/>
        <v>13.412425555555558</v>
      </c>
    </row>
    <row r="778" spans="1:9" s="89" customFormat="1" ht="32.25" customHeight="1">
      <c r="A778" s="67" t="s">
        <v>1347</v>
      </c>
      <c r="B778" s="73">
        <v>441</v>
      </c>
      <c r="C778" s="59" t="s">
        <v>1356</v>
      </c>
      <c r="D778" s="72">
        <v>8913.4484699999994</v>
      </c>
      <c r="E778" s="72">
        <v>0</v>
      </c>
      <c r="F778" s="72">
        <v>0</v>
      </c>
      <c r="G778" s="69">
        <f t="shared" si="141"/>
        <v>0</v>
      </c>
      <c r="H778" s="69">
        <f t="shared" si="139"/>
        <v>8913.4484699999994</v>
      </c>
      <c r="I778" s="69">
        <f t="shared" si="140"/>
        <v>0</v>
      </c>
    </row>
    <row r="779" spans="1:9" s="89" customFormat="1" ht="24.75" customHeight="1">
      <c r="A779" s="67" t="s">
        <v>1348</v>
      </c>
      <c r="B779" s="73">
        <v>441</v>
      </c>
      <c r="C779" s="59" t="s">
        <v>1357</v>
      </c>
      <c r="D779" s="72">
        <v>837.55213000000003</v>
      </c>
      <c r="E779" s="72">
        <v>0</v>
      </c>
      <c r="F779" s="72">
        <v>0</v>
      </c>
      <c r="G779" s="69">
        <f t="shared" si="141"/>
        <v>0</v>
      </c>
      <c r="H779" s="69">
        <f t="shared" si="139"/>
        <v>837.55213000000003</v>
      </c>
      <c r="I779" s="69">
        <f t="shared" si="140"/>
        <v>0</v>
      </c>
    </row>
    <row r="780" spans="1:9" s="89" customFormat="1" ht="33.75" customHeight="1">
      <c r="A780" s="67" t="s">
        <v>1349</v>
      </c>
      <c r="B780" s="73">
        <v>441</v>
      </c>
      <c r="C780" s="59" t="s">
        <v>1358</v>
      </c>
      <c r="D780" s="72">
        <v>905.23878000000002</v>
      </c>
      <c r="E780" s="72">
        <v>0</v>
      </c>
      <c r="F780" s="72">
        <v>0</v>
      </c>
      <c r="G780" s="69">
        <f t="shared" si="141"/>
        <v>0</v>
      </c>
      <c r="H780" s="69">
        <f t="shared" si="139"/>
        <v>905.23878000000002</v>
      </c>
      <c r="I780" s="69">
        <f t="shared" si="140"/>
        <v>0</v>
      </c>
    </row>
    <row r="781" spans="1:9" s="89" customFormat="1" ht="28.5" customHeight="1">
      <c r="A781" s="67" t="s">
        <v>1350</v>
      </c>
      <c r="B781" s="73">
        <v>441</v>
      </c>
      <c r="C781" s="59" t="s">
        <v>1359</v>
      </c>
      <c r="D781" s="72">
        <v>688.99316999999996</v>
      </c>
      <c r="E781" s="72">
        <v>0</v>
      </c>
      <c r="F781" s="72">
        <v>0</v>
      </c>
      <c r="G781" s="69">
        <f t="shared" si="141"/>
        <v>0</v>
      </c>
      <c r="H781" s="69">
        <f t="shared" si="139"/>
        <v>688.99316999999996</v>
      </c>
      <c r="I781" s="69">
        <f t="shared" si="140"/>
        <v>0</v>
      </c>
    </row>
    <row r="782" spans="1:9" s="89" customFormat="1" ht="24.75" customHeight="1">
      <c r="A782" s="67" t="s">
        <v>798</v>
      </c>
      <c r="B782" s="73">
        <v>441</v>
      </c>
      <c r="C782" s="59" t="s">
        <v>1360</v>
      </c>
      <c r="D782" s="72">
        <v>980.73549000000003</v>
      </c>
      <c r="E782" s="72">
        <v>0</v>
      </c>
      <c r="F782" s="72">
        <v>0</v>
      </c>
      <c r="G782" s="69">
        <f t="shared" si="141"/>
        <v>0</v>
      </c>
      <c r="H782" s="69">
        <f t="shared" si="139"/>
        <v>980.73549000000003</v>
      </c>
      <c r="I782" s="69">
        <f t="shared" si="140"/>
        <v>0</v>
      </c>
    </row>
    <row r="783" spans="1:9" s="89" customFormat="1" ht="28.5" customHeight="1">
      <c r="A783" s="67" t="s">
        <v>799</v>
      </c>
      <c r="B783" s="73">
        <v>441</v>
      </c>
      <c r="C783" s="59" t="s">
        <v>1361</v>
      </c>
      <c r="D783" s="72">
        <v>778.37116000000003</v>
      </c>
      <c r="E783" s="72">
        <v>0</v>
      </c>
      <c r="F783" s="72">
        <v>0</v>
      </c>
      <c r="G783" s="69">
        <f t="shared" si="141"/>
        <v>0</v>
      </c>
      <c r="H783" s="69">
        <f t="shared" si="139"/>
        <v>778.37116000000003</v>
      </c>
      <c r="I783" s="69">
        <f t="shared" si="140"/>
        <v>0</v>
      </c>
    </row>
    <row r="784" spans="1:9" s="89" customFormat="1" ht="28.5" customHeight="1">
      <c r="A784" s="67" t="s">
        <v>800</v>
      </c>
      <c r="B784" s="73">
        <v>441</v>
      </c>
      <c r="C784" s="59" t="s">
        <v>1362</v>
      </c>
      <c r="D784" s="72">
        <v>2844.7035799999999</v>
      </c>
      <c r="E784" s="72">
        <v>0</v>
      </c>
      <c r="F784" s="72">
        <v>0</v>
      </c>
      <c r="G784" s="69">
        <f t="shared" si="141"/>
        <v>0</v>
      </c>
      <c r="H784" s="69">
        <f t="shared" si="139"/>
        <v>2844.7035799999999</v>
      </c>
      <c r="I784" s="69">
        <f t="shared" si="140"/>
        <v>0</v>
      </c>
    </row>
    <row r="785" spans="1:9" s="87" customFormat="1" ht="56.25" customHeight="1">
      <c r="A785" s="208" t="s">
        <v>74</v>
      </c>
      <c r="B785" s="206"/>
      <c r="C785" s="206"/>
      <c r="D785" s="206"/>
      <c r="E785" s="206"/>
      <c r="F785" s="206"/>
      <c r="G785" s="206"/>
      <c r="H785" s="206"/>
      <c r="I785" s="206"/>
    </row>
    <row r="786" spans="1:9" s="86" customFormat="1" ht="36" customHeight="1">
      <c r="A786" s="8" t="s">
        <v>1</v>
      </c>
      <c r="B786" s="10"/>
      <c r="C786" s="121">
        <v>2200000000</v>
      </c>
      <c r="D786" s="127">
        <f>D788+D856+D864+D888+D890</f>
        <v>156987.30025999999</v>
      </c>
      <c r="E786" s="127">
        <f>E788+E856+E864+E888+E890</f>
        <v>36731.902390000003</v>
      </c>
      <c r="F786" s="127">
        <f>F788+F856+F864+F888+F890</f>
        <v>36731.902390000003</v>
      </c>
      <c r="G786" s="127">
        <f>G788+G856+G864+G888+G890</f>
        <v>0</v>
      </c>
      <c r="H786" s="127">
        <f>H788+H856+H864+H888+H890</f>
        <v>120255.39787</v>
      </c>
      <c r="I786" s="127">
        <f t="shared" ref="I786" si="142">F786/D786*100</f>
        <v>23.398008838399782</v>
      </c>
    </row>
    <row r="787" spans="1:9" ht="27.75" customHeight="1">
      <c r="A787" s="11" t="s">
        <v>5</v>
      </c>
      <c r="B787" s="13"/>
      <c r="C787" s="13"/>
      <c r="D787" s="13"/>
      <c r="E787" s="13"/>
      <c r="F787" s="103"/>
      <c r="G787" s="13"/>
      <c r="H787" s="13"/>
      <c r="I787" s="13"/>
    </row>
    <row r="788" spans="1:9" s="88" customFormat="1" ht="48" customHeight="1">
      <c r="A788" s="15" t="s">
        <v>39</v>
      </c>
      <c r="B788" s="16"/>
      <c r="C788" s="58">
        <v>2210000000</v>
      </c>
      <c r="D788" s="54">
        <f>SUM(D789:D855)</f>
        <v>120228.43414999999</v>
      </c>
      <c r="E788" s="54">
        <f>SUM(E789:E855)</f>
        <v>32060.233529999998</v>
      </c>
      <c r="F788" s="54">
        <f>SUM(F789:F855)</f>
        <v>32060.233529999998</v>
      </c>
      <c r="G788" s="54">
        <f t="shared" ref="G788:G889" si="143">E788-F788</f>
        <v>0</v>
      </c>
      <c r="H788" s="54">
        <f t="shared" ref="H788:H889" si="144">D788-F788</f>
        <v>88168.200619999989</v>
      </c>
      <c r="I788" s="54">
        <f t="shared" ref="I788:I889" si="145">F788/D788*100</f>
        <v>26.666099210774757</v>
      </c>
    </row>
    <row r="789" spans="1:9" ht="42" customHeight="1">
      <c r="A789" s="67" t="s">
        <v>1363</v>
      </c>
      <c r="B789" s="25" t="s">
        <v>17</v>
      </c>
      <c r="C789" s="59" t="s">
        <v>1397</v>
      </c>
      <c r="D789" s="72">
        <v>294.19200000000001</v>
      </c>
      <c r="E789" s="72">
        <v>0</v>
      </c>
      <c r="F789" s="72">
        <v>0</v>
      </c>
      <c r="G789" s="55">
        <f t="shared" si="143"/>
        <v>0</v>
      </c>
      <c r="H789" s="55">
        <f t="shared" si="144"/>
        <v>294.19200000000001</v>
      </c>
      <c r="I789" s="55">
        <f t="shared" si="145"/>
        <v>0</v>
      </c>
    </row>
    <row r="790" spans="1:9" ht="45" customHeight="1">
      <c r="A790" s="67" t="s">
        <v>1364</v>
      </c>
      <c r="B790" s="25" t="s">
        <v>17</v>
      </c>
      <c r="C790" s="59" t="s">
        <v>1398</v>
      </c>
      <c r="D790" s="72">
        <v>83.031599999999997</v>
      </c>
      <c r="E790" s="72">
        <v>0</v>
      </c>
      <c r="F790" s="72">
        <v>0</v>
      </c>
      <c r="G790" s="55">
        <f t="shared" si="143"/>
        <v>0</v>
      </c>
      <c r="H790" s="55">
        <f t="shared" si="144"/>
        <v>83.031599999999997</v>
      </c>
      <c r="I790" s="55">
        <f t="shared" si="145"/>
        <v>0</v>
      </c>
    </row>
    <row r="791" spans="1:9" ht="48.75" customHeight="1">
      <c r="A791" s="67" t="s">
        <v>1365</v>
      </c>
      <c r="B791" s="25" t="s">
        <v>17</v>
      </c>
      <c r="C791" s="59" t="s">
        <v>1399</v>
      </c>
      <c r="D791" s="72">
        <v>246.66839999999999</v>
      </c>
      <c r="E791" s="72">
        <v>0</v>
      </c>
      <c r="F791" s="72">
        <v>0</v>
      </c>
      <c r="G791" s="55">
        <f t="shared" si="143"/>
        <v>0</v>
      </c>
      <c r="H791" s="55">
        <f t="shared" si="144"/>
        <v>246.66839999999999</v>
      </c>
      <c r="I791" s="55">
        <f t="shared" si="145"/>
        <v>0</v>
      </c>
    </row>
    <row r="792" spans="1:9" ht="53.25" customHeight="1">
      <c r="A792" s="67" t="s">
        <v>1366</v>
      </c>
      <c r="B792" s="25" t="s">
        <v>17</v>
      </c>
      <c r="C792" s="59" t="s">
        <v>1400</v>
      </c>
      <c r="D792" s="72">
        <v>865.03319999999997</v>
      </c>
      <c r="E792" s="72">
        <v>865.01760000000002</v>
      </c>
      <c r="F792" s="72">
        <v>865.01760000000002</v>
      </c>
      <c r="G792" s="55">
        <f t="shared" si="143"/>
        <v>0</v>
      </c>
      <c r="H792" s="55">
        <f t="shared" si="144"/>
        <v>1.5599999999949432E-2</v>
      </c>
      <c r="I792" s="55">
        <f t="shared" si="145"/>
        <v>99.998196601009084</v>
      </c>
    </row>
    <row r="793" spans="1:9" ht="42" customHeight="1">
      <c r="A793" s="67" t="s">
        <v>1367</v>
      </c>
      <c r="B793" s="25" t="s">
        <v>17</v>
      </c>
      <c r="C793" s="59" t="s">
        <v>1401</v>
      </c>
      <c r="D793" s="72">
        <v>737.77679999999998</v>
      </c>
      <c r="E793" s="72">
        <v>0</v>
      </c>
      <c r="F793" s="72">
        <v>0</v>
      </c>
      <c r="G793" s="55">
        <f t="shared" si="143"/>
        <v>0</v>
      </c>
      <c r="H793" s="55">
        <f t="shared" si="144"/>
        <v>737.77679999999998</v>
      </c>
      <c r="I793" s="55">
        <f t="shared" si="145"/>
        <v>0</v>
      </c>
    </row>
    <row r="794" spans="1:9" ht="52.5" customHeight="1">
      <c r="A794" s="67" t="s">
        <v>1368</v>
      </c>
      <c r="B794" s="25" t="s">
        <v>17</v>
      </c>
      <c r="C794" s="59" t="s">
        <v>1402</v>
      </c>
      <c r="D794" s="177">
        <v>414.85919999999999</v>
      </c>
      <c r="E794" s="72">
        <v>0</v>
      </c>
      <c r="F794" s="72">
        <v>0</v>
      </c>
      <c r="G794" s="55">
        <f t="shared" si="143"/>
        <v>0</v>
      </c>
      <c r="H794" s="55">
        <f t="shared" si="144"/>
        <v>414.85919999999999</v>
      </c>
      <c r="I794" s="55">
        <f t="shared" si="145"/>
        <v>0</v>
      </c>
    </row>
    <row r="795" spans="1:9" ht="38.25" customHeight="1">
      <c r="A795" s="67" t="s">
        <v>1369</v>
      </c>
      <c r="B795" s="25" t="s">
        <v>17</v>
      </c>
      <c r="C795" s="59" t="s">
        <v>1403</v>
      </c>
      <c r="D795" s="72">
        <v>948.85040000000004</v>
      </c>
      <c r="E795" s="72">
        <v>788</v>
      </c>
      <c r="F795" s="72">
        <v>788</v>
      </c>
      <c r="G795" s="55">
        <f t="shared" si="143"/>
        <v>0</v>
      </c>
      <c r="H795" s="55">
        <f t="shared" si="144"/>
        <v>160.85040000000004</v>
      </c>
      <c r="I795" s="55">
        <f t="shared" si="145"/>
        <v>83.047865079679568</v>
      </c>
    </row>
    <row r="796" spans="1:9" ht="48.75" customHeight="1">
      <c r="A796" s="67" t="s">
        <v>1370</v>
      </c>
      <c r="B796" s="25" t="s">
        <v>17</v>
      </c>
      <c r="C796" s="59" t="s">
        <v>1404</v>
      </c>
      <c r="D796" s="72">
        <v>154.91480000000001</v>
      </c>
      <c r="E796" s="72">
        <v>86</v>
      </c>
      <c r="F796" s="72">
        <v>86</v>
      </c>
      <c r="G796" s="55">
        <f t="shared" si="143"/>
        <v>0</v>
      </c>
      <c r="H796" s="55">
        <f t="shared" si="144"/>
        <v>68.914800000000014</v>
      </c>
      <c r="I796" s="55">
        <f t="shared" si="145"/>
        <v>55.514385972160177</v>
      </c>
    </row>
    <row r="797" spans="1:9" ht="34.5" customHeight="1">
      <c r="A797" s="67" t="s">
        <v>1371</v>
      </c>
      <c r="B797" s="25" t="s">
        <v>17</v>
      </c>
      <c r="C797" s="59" t="s">
        <v>806</v>
      </c>
      <c r="D797" s="72">
        <v>132.72319999999999</v>
      </c>
      <c r="E797" s="72">
        <v>120.6</v>
      </c>
      <c r="F797" s="72">
        <v>120.6</v>
      </c>
      <c r="G797" s="55">
        <f t="shared" si="143"/>
        <v>0</v>
      </c>
      <c r="H797" s="55">
        <f t="shared" si="144"/>
        <v>12.123199999999997</v>
      </c>
      <c r="I797" s="55">
        <f t="shared" si="145"/>
        <v>90.86580190953805</v>
      </c>
    </row>
    <row r="798" spans="1:9" ht="33.75" customHeight="1">
      <c r="A798" s="67" t="s">
        <v>1372</v>
      </c>
      <c r="B798" s="25" t="s">
        <v>17</v>
      </c>
      <c r="C798" s="59" t="s">
        <v>1405</v>
      </c>
      <c r="D798" s="72">
        <v>13.324999999999999</v>
      </c>
      <c r="E798" s="72">
        <v>13.324999999999999</v>
      </c>
      <c r="F798" s="72">
        <v>13.324999999999999</v>
      </c>
      <c r="G798" s="55">
        <f t="shared" si="143"/>
        <v>0</v>
      </c>
      <c r="H798" s="55">
        <f t="shared" si="144"/>
        <v>0</v>
      </c>
      <c r="I798" s="55">
        <f t="shared" si="145"/>
        <v>100</v>
      </c>
    </row>
    <row r="799" spans="1:9" ht="59.25" customHeight="1">
      <c r="A799" s="67" t="s">
        <v>1373</v>
      </c>
      <c r="B799" s="25" t="s">
        <v>17</v>
      </c>
      <c r="C799" s="59" t="s">
        <v>1406</v>
      </c>
      <c r="D799" s="72">
        <v>5711.32</v>
      </c>
      <c r="E799" s="72">
        <v>0</v>
      </c>
      <c r="F799" s="72">
        <v>0</v>
      </c>
      <c r="G799" s="55">
        <f t="shared" si="143"/>
        <v>0</v>
      </c>
      <c r="H799" s="55">
        <f t="shared" si="144"/>
        <v>5711.32</v>
      </c>
      <c r="I799" s="55">
        <f t="shared" si="145"/>
        <v>0</v>
      </c>
    </row>
    <row r="800" spans="1:9" ht="39.75" customHeight="1">
      <c r="A800" s="67" t="s">
        <v>1374</v>
      </c>
      <c r="B800" s="25" t="s">
        <v>17</v>
      </c>
      <c r="C800" s="59" t="s">
        <v>1407</v>
      </c>
      <c r="D800" s="72">
        <v>898.17870000000005</v>
      </c>
      <c r="E800" s="72">
        <v>898.17870000000005</v>
      </c>
      <c r="F800" s="72">
        <v>898.17870000000005</v>
      </c>
      <c r="G800" s="55">
        <f t="shared" si="143"/>
        <v>0</v>
      </c>
      <c r="H800" s="55">
        <f t="shared" si="144"/>
        <v>0</v>
      </c>
      <c r="I800" s="55">
        <f t="shared" si="145"/>
        <v>100</v>
      </c>
    </row>
    <row r="801" spans="1:9" ht="36" customHeight="1">
      <c r="A801" s="67" t="s">
        <v>1375</v>
      </c>
      <c r="B801" s="25" t="s">
        <v>17</v>
      </c>
      <c r="C801" s="59" t="s">
        <v>1408</v>
      </c>
      <c r="D801" s="72">
        <v>10291.989310000001</v>
      </c>
      <c r="E801" s="72">
        <v>0</v>
      </c>
      <c r="F801" s="72">
        <v>0</v>
      </c>
      <c r="G801" s="55">
        <f t="shared" si="143"/>
        <v>0</v>
      </c>
      <c r="H801" s="55">
        <f t="shared" si="144"/>
        <v>10291.989310000001</v>
      </c>
      <c r="I801" s="55">
        <f t="shared" si="145"/>
        <v>0</v>
      </c>
    </row>
    <row r="802" spans="1:9" ht="42.75" customHeight="1">
      <c r="A802" s="67" t="s">
        <v>788</v>
      </c>
      <c r="B802" s="25" t="s">
        <v>17</v>
      </c>
      <c r="C802" s="59" t="s">
        <v>807</v>
      </c>
      <c r="D802" s="72">
        <v>200.57382000000001</v>
      </c>
      <c r="E802" s="72">
        <v>200.57382000000001</v>
      </c>
      <c r="F802" s="72">
        <v>200.57382000000001</v>
      </c>
      <c r="G802" s="55">
        <f t="shared" si="143"/>
        <v>0</v>
      </c>
      <c r="H802" s="55">
        <f t="shared" si="144"/>
        <v>0</v>
      </c>
      <c r="I802" s="55">
        <f t="shared" si="145"/>
        <v>100</v>
      </c>
    </row>
    <row r="803" spans="1:9" ht="47.25" customHeight="1">
      <c r="A803" s="67" t="s">
        <v>789</v>
      </c>
      <c r="B803" s="25" t="s">
        <v>17</v>
      </c>
      <c r="C803" s="59" t="s">
        <v>808</v>
      </c>
      <c r="D803" s="72">
        <v>116.0916</v>
      </c>
      <c r="E803" s="72">
        <v>0</v>
      </c>
      <c r="F803" s="72">
        <v>0</v>
      </c>
      <c r="G803" s="55">
        <f t="shared" si="143"/>
        <v>0</v>
      </c>
      <c r="H803" s="55">
        <f t="shared" si="144"/>
        <v>116.0916</v>
      </c>
      <c r="I803" s="55">
        <f t="shared" si="145"/>
        <v>0</v>
      </c>
    </row>
    <row r="804" spans="1:9" ht="47.25" customHeight="1">
      <c r="A804" s="67" t="s">
        <v>790</v>
      </c>
      <c r="B804" s="25" t="s">
        <v>17</v>
      </c>
      <c r="C804" s="59" t="s">
        <v>809</v>
      </c>
      <c r="D804" s="72">
        <v>410.14679999999998</v>
      </c>
      <c r="E804" s="72">
        <v>0</v>
      </c>
      <c r="F804" s="72">
        <v>0</v>
      </c>
      <c r="G804" s="55">
        <f t="shared" si="143"/>
        <v>0</v>
      </c>
      <c r="H804" s="55">
        <f t="shared" si="144"/>
        <v>410.14679999999998</v>
      </c>
      <c r="I804" s="55">
        <f t="shared" si="145"/>
        <v>0</v>
      </c>
    </row>
    <row r="805" spans="1:9" ht="47.25" customHeight="1">
      <c r="A805" s="67" t="s">
        <v>792</v>
      </c>
      <c r="B805" s="25" t="s">
        <v>17</v>
      </c>
      <c r="C805" s="59" t="s">
        <v>810</v>
      </c>
      <c r="D805" s="72">
        <v>39439.294370000003</v>
      </c>
      <c r="E805" s="72">
        <v>16450.599569999998</v>
      </c>
      <c r="F805" s="72">
        <v>16450.599569999998</v>
      </c>
      <c r="G805" s="55">
        <f t="shared" si="143"/>
        <v>0</v>
      </c>
      <c r="H805" s="55">
        <f t="shared" si="144"/>
        <v>22988.694800000005</v>
      </c>
      <c r="I805" s="55">
        <f t="shared" si="145"/>
        <v>41.7111914216025</v>
      </c>
    </row>
    <row r="806" spans="1:9" ht="47.25" customHeight="1">
      <c r="A806" s="67" t="s">
        <v>490</v>
      </c>
      <c r="B806" s="25" t="s">
        <v>17</v>
      </c>
      <c r="C806" s="59" t="s">
        <v>494</v>
      </c>
      <c r="D806" s="72">
        <v>50</v>
      </c>
      <c r="E806" s="72">
        <v>50</v>
      </c>
      <c r="F806" s="72">
        <v>50</v>
      </c>
      <c r="G806" s="55">
        <f t="shared" si="143"/>
        <v>0</v>
      </c>
      <c r="H806" s="55">
        <f t="shared" si="144"/>
        <v>0</v>
      </c>
      <c r="I806" s="55">
        <f t="shared" si="145"/>
        <v>100</v>
      </c>
    </row>
    <row r="807" spans="1:9" ht="45.75" customHeight="1">
      <c r="A807" s="67" t="s">
        <v>1376</v>
      </c>
      <c r="B807" s="25" t="s">
        <v>17</v>
      </c>
      <c r="C807" s="59" t="s">
        <v>1409</v>
      </c>
      <c r="D807" s="72">
        <v>481.82639999999998</v>
      </c>
      <c r="E807" s="72">
        <v>0</v>
      </c>
      <c r="F807" s="72">
        <v>0</v>
      </c>
      <c r="G807" s="55">
        <f t="shared" si="143"/>
        <v>0</v>
      </c>
      <c r="H807" s="55">
        <f t="shared" si="144"/>
        <v>481.82639999999998</v>
      </c>
      <c r="I807" s="55">
        <f t="shared" si="145"/>
        <v>0</v>
      </c>
    </row>
    <row r="808" spans="1:9" ht="51.75" customHeight="1">
      <c r="A808" s="67" t="s">
        <v>1377</v>
      </c>
      <c r="B808" s="25" t="s">
        <v>17</v>
      </c>
      <c r="C808" s="59" t="s">
        <v>1410</v>
      </c>
      <c r="D808" s="72">
        <v>263.7876</v>
      </c>
      <c r="E808" s="72">
        <v>0</v>
      </c>
      <c r="F808" s="72">
        <v>0</v>
      </c>
      <c r="G808" s="55">
        <f t="shared" si="143"/>
        <v>0</v>
      </c>
      <c r="H808" s="55">
        <f t="shared" si="144"/>
        <v>263.7876</v>
      </c>
      <c r="I808" s="55">
        <f t="shared" si="145"/>
        <v>0</v>
      </c>
    </row>
    <row r="809" spans="1:9" ht="48" customHeight="1">
      <c r="A809" s="67" t="s">
        <v>1378</v>
      </c>
      <c r="B809" s="25" t="s">
        <v>17</v>
      </c>
      <c r="C809" s="59" t="s">
        <v>1411</v>
      </c>
      <c r="D809" s="72">
        <v>326.90879999999999</v>
      </c>
      <c r="E809" s="72">
        <v>0</v>
      </c>
      <c r="F809" s="72">
        <v>0</v>
      </c>
      <c r="G809" s="55">
        <f t="shared" si="143"/>
        <v>0</v>
      </c>
      <c r="H809" s="55">
        <f t="shared" si="144"/>
        <v>326.90879999999999</v>
      </c>
      <c r="I809" s="55">
        <f t="shared" si="145"/>
        <v>0</v>
      </c>
    </row>
    <row r="810" spans="1:9" ht="48" customHeight="1">
      <c r="A810" s="67" t="s">
        <v>1379</v>
      </c>
      <c r="B810" s="25" t="s">
        <v>17</v>
      </c>
      <c r="C810" s="59" t="s">
        <v>1412</v>
      </c>
      <c r="D810" s="72">
        <v>82.609200000000001</v>
      </c>
      <c r="E810" s="72">
        <v>0</v>
      </c>
      <c r="F810" s="72">
        <v>0</v>
      </c>
      <c r="G810" s="55">
        <f t="shared" si="143"/>
        <v>0</v>
      </c>
      <c r="H810" s="55">
        <f t="shared" si="144"/>
        <v>82.609200000000001</v>
      </c>
      <c r="I810" s="55">
        <f t="shared" si="145"/>
        <v>0</v>
      </c>
    </row>
    <row r="811" spans="1:9" ht="48" customHeight="1">
      <c r="A811" s="67" t="s">
        <v>1380</v>
      </c>
      <c r="B811" s="25" t="s">
        <v>17</v>
      </c>
      <c r="C811" s="59" t="s">
        <v>1413</v>
      </c>
      <c r="D811" s="72">
        <v>240.87</v>
      </c>
      <c r="E811" s="72">
        <v>0</v>
      </c>
      <c r="F811" s="72">
        <v>0</v>
      </c>
      <c r="G811" s="55">
        <f t="shared" si="143"/>
        <v>0</v>
      </c>
      <c r="H811" s="55">
        <f t="shared" si="144"/>
        <v>240.87</v>
      </c>
      <c r="I811" s="55">
        <f t="shared" si="145"/>
        <v>0</v>
      </c>
    </row>
    <row r="812" spans="1:9" ht="68.25" customHeight="1">
      <c r="A812" s="67" t="s">
        <v>1381</v>
      </c>
      <c r="B812" s="25" t="s">
        <v>17</v>
      </c>
      <c r="C812" s="59" t="s">
        <v>1414</v>
      </c>
      <c r="D812" s="72">
        <v>8194.9509999999991</v>
      </c>
      <c r="E812" s="72">
        <v>8194.9509999999991</v>
      </c>
      <c r="F812" s="72">
        <v>8194.9509999999991</v>
      </c>
      <c r="G812" s="55">
        <f t="shared" si="143"/>
        <v>0</v>
      </c>
      <c r="H812" s="55">
        <f t="shared" si="144"/>
        <v>0</v>
      </c>
      <c r="I812" s="55">
        <f t="shared" si="145"/>
        <v>100</v>
      </c>
    </row>
    <row r="813" spans="1:9" ht="43.5" customHeight="1">
      <c r="A813" s="67" t="s">
        <v>1382</v>
      </c>
      <c r="B813" s="25" t="s">
        <v>17</v>
      </c>
      <c r="C813" s="59" t="s">
        <v>1415</v>
      </c>
      <c r="D813" s="72">
        <v>4130.3267999999998</v>
      </c>
      <c r="E813" s="72">
        <v>0</v>
      </c>
      <c r="F813" s="72">
        <v>0</v>
      </c>
      <c r="G813" s="55">
        <f t="shared" si="143"/>
        <v>0</v>
      </c>
      <c r="H813" s="55">
        <f t="shared" si="144"/>
        <v>4130.3267999999998</v>
      </c>
      <c r="I813" s="55">
        <f t="shared" si="145"/>
        <v>0</v>
      </c>
    </row>
    <row r="814" spans="1:9" ht="43.5" customHeight="1">
      <c r="A814" s="67" t="s">
        <v>1383</v>
      </c>
      <c r="B814" s="25" t="s">
        <v>17</v>
      </c>
      <c r="C814" s="59" t="s">
        <v>1416</v>
      </c>
      <c r="D814" s="72">
        <v>10440.7392</v>
      </c>
      <c r="E814" s="72">
        <v>0</v>
      </c>
      <c r="F814" s="72">
        <v>0</v>
      </c>
      <c r="G814" s="55">
        <f t="shared" si="143"/>
        <v>0</v>
      </c>
      <c r="H814" s="55">
        <f t="shared" si="144"/>
        <v>10440.7392</v>
      </c>
      <c r="I814" s="55">
        <f t="shared" si="145"/>
        <v>0</v>
      </c>
    </row>
    <row r="815" spans="1:9" ht="43.5" customHeight="1">
      <c r="A815" s="67" t="s">
        <v>1384</v>
      </c>
      <c r="B815" s="25" t="s">
        <v>17</v>
      </c>
      <c r="C815" s="59" t="s">
        <v>1417</v>
      </c>
      <c r="D815" s="72">
        <v>108.36</v>
      </c>
      <c r="E815" s="72">
        <v>38.24</v>
      </c>
      <c r="F815" s="72">
        <v>38.24</v>
      </c>
      <c r="G815" s="55">
        <f t="shared" si="143"/>
        <v>0</v>
      </c>
      <c r="H815" s="55">
        <f t="shared" si="144"/>
        <v>70.12</v>
      </c>
      <c r="I815" s="55">
        <f t="shared" si="145"/>
        <v>35.289774824658551</v>
      </c>
    </row>
    <row r="816" spans="1:9" ht="43.5" customHeight="1">
      <c r="A816" s="67" t="s">
        <v>1385</v>
      </c>
      <c r="B816" s="25" t="s">
        <v>17</v>
      </c>
      <c r="C816" s="59" t="s">
        <v>1418</v>
      </c>
      <c r="D816" s="72">
        <v>2291.6244000000002</v>
      </c>
      <c r="E816" s="72">
        <v>0</v>
      </c>
      <c r="F816" s="72">
        <v>0</v>
      </c>
      <c r="G816" s="55">
        <f t="shared" si="143"/>
        <v>0</v>
      </c>
      <c r="H816" s="55">
        <f t="shared" si="144"/>
        <v>2291.6244000000002</v>
      </c>
      <c r="I816" s="55">
        <f t="shared" si="145"/>
        <v>0</v>
      </c>
    </row>
    <row r="817" spans="1:9" ht="30.75" customHeight="1">
      <c r="A817" s="67" t="s">
        <v>1386</v>
      </c>
      <c r="B817" s="25" t="s">
        <v>17</v>
      </c>
      <c r="C817" s="59" t="s">
        <v>1419</v>
      </c>
      <c r="D817" s="72">
        <v>107.4372</v>
      </c>
      <c r="E817" s="72">
        <v>0</v>
      </c>
      <c r="F817" s="72">
        <v>0</v>
      </c>
      <c r="G817" s="55">
        <f t="shared" si="143"/>
        <v>0</v>
      </c>
      <c r="H817" s="55">
        <f t="shared" si="144"/>
        <v>107.4372</v>
      </c>
      <c r="I817" s="55">
        <f t="shared" si="145"/>
        <v>0</v>
      </c>
    </row>
    <row r="818" spans="1:9" ht="34.5" customHeight="1">
      <c r="A818" s="67" t="s">
        <v>1387</v>
      </c>
      <c r="B818" s="25" t="s">
        <v>17</v>
      </c>
      <c r="C818" s="59" t="s">
        <v>1420</v>
      </c>
      <c r="D818" s="72">
        <v>179.3364</v>
      </c>
      <c r="E818" s="72">
        <v>0</v>
      </c>
      <c r="F818" s="72">
        <v>0</v>
      </c>
      <c r="G818" s="55">
        <f t="shared" si="143"/>
        <v>0</v>
      </c>
      <c r="H818" s="55">
        <f t="shared" si="144"/>
        <v>179.3364</v>
      </c>
      <c r="I818" s="55">
        <f t="shared" si="145"/>
        <v>0</v>
      </c>
    </row>
    <row r="819" spans="1:9" ht="31.5" customHeight="1">
      <c r="A819" s="67" t="s">
        <v>1388</v>
      </c>
      <c r="B819" s="25" t="s">
        <v>17</v>
      </c>
      <c r="C819" s="59" t="s">
        <v>1421</v>
      </c>
      <c r="D819" s="72">
        <v>1139.5536</v>
      </c>
      <c r="E819" s="72">
        <v>0</v>
      </c>
      <c r="F819" s="72">
        <v>0</v>
      </c>
      <c r="G819" s="55">
        <f t="shared" si="143"/>
        <v>0</v>
      </c>
      <c r="H819" s="55">
        <f t="shared" si="144"/>
        <v>1139.5536</v>
      </c>
      <c r="I819" s="55">
        <f t="shared" si="145"/>
        <v>0</v>
      </c>
    </row>
    <row r="820" spans="1:9" ht="33" customHeight="1">
      <c r="A820" s="67" t="s">
        <v>1389</v>
      </c>
      <c r="B820" s="25" t="s">
        <v>17</v>
      </c>
      <c r="C820" s="59" t="s">
        <v>1422</v>
      </c>
      <c r="D820" s="72">
        <v>308.89679999999998</v>
      </c>
      <c r="E820" s="72">
        <v>0</v>
      </c>
      <c r="F820" s="72">
        <v>0</v>
      </c>
      <c r="G820" s="55">
        <f t="shared" si="143"/>
        <v>0</v>
      </c>
      <c r="H820" s="55">
        <f t="shared" si="144"/>
        <v>308.89679999999998</v>
      </c>
      <c r="I820" s="55">
        <f t="shared" si="145"/>
        <v>0</v>
      </c>
    </row>
    <row r="821" spans="1:9" ht="42.75" customHeight="1">
      <c r="A821" s="67" t="s">
        <v>1390</v>
      </c>
      <c r="B821" s="25" t="s">
        <v>17</v>
      </c>
      <c r="C821" s="59" t="s">
        <v>1423</v>
      </c>
      <c r="D821" s="72">
        <v>6372.2183999999997</v>
      </c>
      <c r="E821" s="72">
        <v>0</v>
      </c>
      <c r="F821" s="72">
        <v>0</v>
      </c>
      <c r="G821" s="55">
        <f t="shared" si="143"/>
        <v>0</v>
      </c>
      <c r="H821" s="55">
        <f t="shared" si="144"/>
        <v>6372.2183999999997</v>
      </c>
      <c r="I821" s="55">
        <f t="shared" si="145"/>
        <v>0</v>
      </c>
    </row>
    <row r="822" spans="1:9" s="89" customFormat="1" ht="53.25" customHeight="1">
      <c r="A822" s="67" t="s">
        <v>1391</v>
      </c>
      <c r="B822" s="63" t="s">
        <v>17</v>
      </c>
      <c r="C822" s="59" t="s">
        <v>1424</v>
      </c>
      <c r="D822" s="72">
        <v>2286.4488000000001</v>
      </c>
      <c r="E822" s="72">
        <v>0</v>
      </c>
      <c r="F822" s="72">
        <v>0</v>
      </c>
      <c r="G822" s="55">
        <f t="shared" si="143"/>
        <v>0</v>
      </c>
      <c r="H822" s="55">
        <f t="shared" si="144"/>
        <v>2286.4488000000001</v>
      </c>
      <c r="I822" s="55">
        <f t="shared" si="145"/>
        <v>0</v>
      </c>
    </row>
    <row r="823" spans="1:9" ht="38.25" customHeight="1">
      <c r="A823" s="67" t="s">
        <v>370</v>
      </c>
      <c r="B823" s="25" t="s">
        <v>17</v>
      </c>
      <c r="C823" s="59" t="s">
        <v>286</v>
      </c>
      <c r="D823" s="72">
        <v>1818.4751799999999</v>
      </c>
      <c r="E823" s="72">
        <v>932.38522</v>
      </c>
      <c r="F823" s="72">
        <v>932.38522</v>
      </c>
      <c r="G823" s="55">
        <f t="shared" ref="G823:G863" si="146">E823-F823</f>
        <v>0</v>
      </c>
      <c r="H823" s="55">
        <f t="shared" si="144"/>
        <v>886.08995999999991</v>
      </c>
      <c r="I823" s="55">
        <f t="shared" ref="I823:I855" si="147">F823/D823*100</f>
        <v>51.272914266556015</v>
      </c>
    </row>
    <row r="824" spans="1:9" ht="32.25" customHeight="1">
      <c r="A824" s="67" t="s">
        <v>371</v>
      </c>
      <c r="B824" s="25" t="s">
        <v>17</v>
      </c>
      <c r="C824" s="59" t="s">
        <v>287</v>
      </c>
      <c r="D824" s="72">
        <v>515.37612999999999</v>
      </c>
      <c r="E824" s="72">
        <v>264.23755999999997</v>
      </c>
      <c r="F824" s="72">
        <v>264.23755999999997</v>
      </c>
      <c r="G824" s="55">
        <f t="shared" si="146"/>
        <v>0</v>
      </c>
      <c r="H824" s="55">
        <f t="shared" si="144"/>
        <v>251.13857000000002</v>
      </c>
      <c r="I824" s="55">
        <f t="shared" si="147"/>
        <v>51.270818460296162</v>
      </c>
    </row>
    <row r="825" spans="1:9" ht="32.25" customHeight="1">
      <c r="A825" s="67" t="s">
        <v>491</v>
      </c>
      <c r="B825" s="25" t="s">
        <v>17</v>
      </c>
      <c r="C825" s="59" t="s">
        <v>495</v>
      </c>
      <c r="D825" s="72">
        <v>259.98755</v>
      </c>
      <c r="E825" s="72">
        <v>133.29954000000001</v>
      </c>
      <c r="F825" s="72">
        <v>133.29954000000001</v>
      </c>
      <c r="G825" s="55">
        <f t="shared" si="146"/>
        <v>0</v>
      </c>
      <c r="H825" s="55">
        <f t="shared" si="144"/>
        <v>126.68800999999999</v>
      </c>
      <c r="I825" s="55">
        <f t="shared" si="147"/>
        <v>51.271508962640709</v>
      </c>
    </row>
    <row r="826" spans="1:9" ht="32.25" customHeight="1">
      <c r="A826" s="67" t="s">
        <v>372</v>
      </c>
      <c r="B826" s="25" t="s">
        <v>17</v>
      </c>
      <c r="C826" s="59" t="s">
        <v>288</v>
      </c>
      <c r="D826" s="72">
        <v>161.05413999999999</v>
      </c>
      <c r="E826" s="72">
        <v>82.555940000000007</v>
      </c>
      <c r="F826" s="72">
        <v>82.555940000000007</v>
      </c>
      <c r="G826" s="55">
        <f t="shared" si="146"/>
        <v>0</v>
      </c>
      <c r="H826" s="55">
        <f t="shared" si="144"/>
        <v>78.498199999999983</v>
      </c>
      <c r="I826" s="55">
        <f t="shared" si="147"/>
        <v>51.259744083573402</v>
      </c>
    </row>
    <row r="827" spans="1:9" ht="32.25" customHeight="1">
      <c r="A827" s="67" t="s">
        <v>373</v>
      </c>
      <c r="B827" s="25" t="s">
        <v>17</v>
      </c>
      <c r="C827" s="59" t="s">
        <v>289</v>
      </c>
      <c r="D827" s="72">
        <v>251.55408</v>
      </c>
      <c r="E827" s="72">
        <v>128.96818999999999</v>
      </c>
      <c r="F827" s="72">
        <v>128.96818999999999</v>
      </c>
      <c r="G827" s="55">
        <f t="shared" si="146"/>
        <v>0</v>
      </c>
      <c r="H827" s="55">
        <f t="shared" si="144"/>
        <v>122.58589000000001</v>
      </c>
      <c r="I827" s="55">
        <f t="shared" si="147"/>
        <v>51.268574137219311</v>
      </c>
    </row>
    <row r="828" spans="1:9" ht="27" customHeight="1">
      <c r="A828" s="67" t="s">
        <v>374</v>
      </c>
      <c r="B828" s="25" t="s">
        <v>17</v>
      </c>
      <c r="C828" s="59" t="s">
        <v>290</v>
      </c>
      <c r="D828" s="72">
        <v>28.3</v>
      </c>
      <c r="E828" s="72">
        <v>14.50155</v>
      </c>
      <c r="F828" s="72">
        <v>14.50155</v>
      </c>
      <c r="G828" s="55">
        <f t="shared" si="146"/>
        <v>0</v>
      </c>
      <c r="H828" s="55">
        <f t="shared" si="144"/>
        <v>13.798450000000001</v>
      </c>
      <c r="I828" s="55">
        <f t="shared" si="147"/>
        <v>51.242226148409898</v>
      </c>
    </row>
    <row r="829" spans="1:9" ht="56.25" customHeight="1">
      <c r="A829" s="67" t="s">
        <v>492</v>
      </c>
      <c r="B829" s="25" t="s">
        <v>17</v>
      </c>
      <c r="C829" s="59" t="s">
        <v>291</v>
      </c>
      <c r="D829" s="72">
        <v>1440.6307999999999</v>
      </c>
      <c r="E829" s="72">
        <v>526.37159999999994</v>
      </c>
      <c r="F829" s="72">
        <v>526.37159999999994</v>
      </c>
      <c r="G829" s="55">
        <f t="shared" si="146"/>
        <v>0</v>
      </c>
      <c r="H829" s="55">
        <f t="shared" si="144"/>
        <v>914.25919999999996</v>
      </c>
      <c r="I829" s="55">
        <f t="shared" si="147"/>
        <v>36.537577844372059</v>
      </c>
    </row>
    <row r="830" spans="1:9" ht="30.75" customHeight="1">
      <c r="A830" s="67" t="s">
        <v>793</v>
      </c>
      <c r="B830" s="25" t="s">
        <v>17</v>
      </c>
      <c r="C830" s="59" t="s">
        <v>811</v>
      </c>
      <c r="D830" s="72">
        <v>1569.9695999999999</v>
      </c>
      <c r="E830" s="72">
        <v>0</v>
      </c>
      <c r="F830" s="72">
        <v>0</v>
      </c>
      <c r="G830" s="55">
        <f t="shared" si="146"/>
        <v>0</v>
      </c>
      <c r="H830" s="55">
        <f t="shared" si="144"/>
        <v>1569.9695999999999</v>
      </c>
      <c r="I830" s="55">
        <f t="shared" si="147"/>
        <v>0</v>
      </c>
    </row>
    <row r="831" spans="1:9" ht="27" customHeight="1">
      <c r="A831" s="67" t="s">
        <v>794</v>
      </c>
      <c r="B831" s="25" t="s">
        <v>17</v>
      </c>
      <c r="C831" s="59" t="s">
        <v>812</v>
      </c>
      <c r="D831" s="72">
        <v>390.06360000000001</v>
      </c>
      <c r="E831" s="72">
        <v>0</v>
      </c>
      <c r="F831" s="72">
        <v>0</v>
      </c>
      <c r="G831" s="55">
        <f t="shared" si="146"/>
        <v>0</v>
      </c>
      <c r="H831" s="55">
        <f t="shared" si="144"/>
        <v>390.06360000000001</v>
      </c>
      <c r="I831" s="55">
        <f t="shared" si="147"/>
        <v>0</v>
      </c>
    </row>
    <row r="832" spans="1:9" ht="27.75" customHeight="1">
      <c r="A832" s="67" t="s">
        <v>795</v>
      </c>
      <c r="B832" s="25" t="s">
        <v>17</v>
      </c>
      <c r="C832" s="59" t="s">
        <v>813</v>
      </c>
      <c r="D832" s="72">
        <v>129.4032</v>
      </c>
      <c r="E832" s="72">
        <v>0</v>
      </c>
      <c r="F832" s="72">
        <v>0</v>
      </c>
      <c r="G832" s="55">
        <f t="shared" si="146"/>
        <v>0</v>
      </c>
      <c r="H832" s="55">
        <f t="shared" si="144"/>
        <v>129.4032</v>
      </c>
      <c r="I832" s="55">
        <f t="shared" si="147"/>
        <v>0</v>
      </c>
    </row>
    <row r="833" spans="1:9" ht="48.75" customHeight="1">
      <c r="A833" s="67" t="s">
        <v>796</v>
      </c>
      <c r="B833" s="25" t="s">
        <v>17</v>
      </c>
      <c r="C833" s="59" t="s">
        <v>292</v>
      </c>
      <c r="D833" s="72">
        <v>4729.8419999999996</v>
      </c>
      <c r="E833" s="72">
        <v>1456.7819999999999</v>
      </c>
      <c r="F833" s="72">
        <v>1456.7819999999999</v>
      </c>
      <c r="G833" s="55">
        <f t="shared" si="146"/>
        <v>0</v>
      </c>
      <c r="H833" s="55">
        <f t="shared" si="144"/>
        <v>3273.0599999999995</v>
      </c>
      <c r="I833" s="55">
        <f t="shared" si="147"/>
        <v>30.799802614971071</v>
      </c>
    </row>
    <row r="834" spans="1:9" ht="53.25" customHeight="1">
      <c r="A834" s="67" t="s">
        <v>1233</v>
      </c>
      <c r="B834" s="25" t="s">
        <v>17</v>
      </c>
      <c r="C834" s="59" t="s">
        <v>1425</v>
      </c>
      <c r="D834" s="72">
        <v>255.7732</v>
      </c>
      <c r="E834" s="72">
        <v>0</v>
      </c>
      <c r="F834" s="72">
        <v>0</v>
      </c>
      <c r="G834" s="55">
        <f t="shared" si="146"/>
        <v>0</v>
      </c>
      <c r="H834" s="55">
        <f t="shared" si="144"/>
        <v>255.7732</v>
      </c>
      <c r="I834" s="55">
        <f t="shared" si="147"/>
        <v>0</v>
      </c>
    </row>
    <row r="835" spans="1:9" ht="27.75" customHeight="1">
      <c r="A835" s="67" t="s">
        <v>375</v>
      </c>
      <c r="B835" s="25" t="s">
        <v>17</v>
      </c>
      <c r="C835" s="59" t="s">
        <v>293</v>
      </c>
      <c r="D835" s="72">
        <v>250</v>
      </c>
      <c r="E835" s="72">
        <v>0</v>
      </c>
      <c r="F835" s="72">
        <v>0</v>
      </c>
      <c r="G835" s="55">
        <f t="shared" si="146"/>
        <v>0</v>
      </c>
      <c r="H835" s="55">
        <f t="shared" si="144"/>
        <v>250</v>
      </c>
      <c r="I835" s="55">
        <f t="shared" si="147"/>
        <v>0</v>
      </c>
    </row>
    <row r="836" spans="1:9" ht="27.75" customHeight="1">
      <c r="A836" s="67" t="s">
        <v>376</v>
      </c>
      <c r="B836" s="25" t="s">
        <v>17</v>
      </c>
      <c r="C836" s="59" t="s">
        <v>294</v>
      </c>
      <c r="D836" s="72">
        <v>723.91459999999995</v>
      </c>
      <c r="E836" s="72">
        <v>303.8562</v>
      </c>
      <c r="F836" s="72">
        <v>303.8562</v>
      </c>
      <c r="G836" s="55">
        <f t="shared" si="146"/>
        <v>0</v>
      </c>
      <c r="H836" s="55">
        <f t="shared" si="144"/>
        <v>420.05839999999995</v>
      </c>
      <c r="I836" s="55">
        <f t="shared" si="147"/>
        <v>41.974039479242442</v>
      </c>
    </row>
    <row r="837" spans="1:9" ht="27.75" customHeight="1">
      <c r="A837" s="67" t="s">
        <v>377</v>
      </c>
      <c r="B837" s="25" t="s">
        <v>17</v>
      </c>
      <c r="C837" s="59" t="s">
        <v>295</v>
      </c>
      <c r="D837" s="72">
        <v>55.352170000000001</v>
      </c>
      <c r="E837" s="72">
        <v>12</v>
      </c>
      <c r="F837" s="72">
        <v>12</v>
      </c>
      <c r="G837" s="55">
        <f t="shared" si="146"/>
        <v>0</v>
      </c>
      <c r="H837" s="55">
        <f t="shared" si="144"/>
        <v>43.352170000000001</v>
      </c>
      <c r="I837" s="55">
        <f t="shared" si="147"/>
        <v>21.67936686131727</v>
      </c>
    </row>
    <row r="838" spans="1:9" ht="30" customHeight="1">
      <c r="A838" s="67" t="s">
        <v>378</v>
      </c>
      <c r="B838" s="25" t="s">
        <v>17</v>
      </c>
      <c r="C838" s="59" t="s">
        <v>296</v>
      </c>
      <c r="D838" s="72">
        <v>73</v>
      </c>
      <c r="E838" s="72">
        <v>23.455200000000001</v>
      </c>
      <c r="F838" s="72">
        <v>23.455200000000001</v>
      </c>
      <c r="G838" s="55">
        <f t="shared" si="146"/>
        <v>0</v>
      </c>
      <c r="H838" s="55">
        <f t="shared" si="144"/>
        <v>49.544799999999995</v>
      </c>
      <c r="I838" s="55">
        <f t="shared" si="147"/>
        <v>32.130410958904108</v>
      </c>
    </row>
    <row r="839" spans="1:9" ht="30" customHeight="1">
      <c r="A839" s="67" t="s">
        <v>379</v>
      </c>
      <c r="B839" s="25" t="s">
        <v>17</v>
      </c>
      <c r="C839" s="59" t="s">
        <v>297</v>
      </c>
      <c r="D839" s="72">
        <v>230</v>
      </c>
      <c r="E839" s="72">
        <v>0</v>
      </c>
      <c r="F839" s="72">
        <v>0</v>
      </c>
      <c r="G839" s="55">
        <f t="shared" si="146"/>
        <v>0</v>
      </c>
      <c r="H839" s="55">
        <f t="shared" si="144"/>
        <v>230</v>
      </c>
      <c r="I839" s="55">
        <f t="shared" si="147"/>
        <v>0</v>
      </c>
    </row>
    <row r="840" spans="1:9" ht="30" customHeight="1">
      <c r="A840" s="67" t="s">
        <v>380</v>
      </c>
      <c r="B840" s="25" t="s">
        <v>17</v>
      </c>
      <c r="C840" s="59" t="s">
        <v>298</v>
      </c>
      <c r="D840" s="72">
        <v>82.900800000000004</v>
      </c>
      <c r="E840" s="72">
        <v>0</v>
      </c>
      <c r="F840" s="72">
        <v>0</v>
      </c>
      <c r="G840" s="55">
        <f t="shared" si="146"/>
        <v>0</v>
      </c>
      <c r="H840" s="55">
        <f t="shared" si="144"/>
        <v>82.900800000000004</v>
      </c>
      <c r="I840" s="55">
        <f t="shared" si="147"/>
        <v>0</v>
      </c>
    </row>
    <row r="841" spans="1:9" ht="39.75" customHeight="1">
      <c r="A841" s="67" t="s">
        <v>797</v>
      </c>
      <c r="B841" s="25" t="s">
        <v>17</v>
      </c>
      <c r="C841" s="59" t="s">
        <v>814</v>
      </c>
      <c r="D841" s="72">
        <v>333.70080000000002</v>
      </c>
      <c r="E841" s="72">
        <v>0</v>
      </c>
      <c r="F841" s="72">
        <v>0</v>
      </c>
      <c r="G841" s="55">
        <f t="shared" si="146"/>
        <v>0</v>
      </c>
      <c r="H841" s="55">
        <f t="shared" si="144"/>
        <v>333.70080000000002</v>
      </c>
      <c r="I841" s="55">
        <f t="shared" si="147"/>
        <v>0</v>
      </c>
    </row>
    <row r="842" spans="1:9" ht="59.25" customHeight="1">
      <c r="A842" s="67" t="s">
        <v>540</v>
      </c>
      <c r="B842" s="25" t="s">
        <v>17</v>
      </c>
      <c r="C842" s="59" t="s">
        <v>381</v>
      </c>
      <c r="D842" s="72">
        <v>320.08679999999998</v>
      </c>
      <c r="E842" s="72">
        <v>118.2</v>
      </c>
      <c r="F842" s="72">
        <v>118.2</v>
      </c>
      <c r="G842" s="55">
        <f t="shared" si="146"/>
        <v>0</v>
      </c>
      <c r="H842" s="55">
        <f t="shared" si="144"/>
        <v>201.88679999999999</v>
      </c>
      <c r="I842" s="55">
        <f t="shared" si="147"/>
        <v>36.927483420122293</v>
      </c>
    </row>
    <row r="843" spans="1:9" ht="45" customHeight="1">
      <c r="A843" s="67" t="s">
        <v>801</v>
      </c>
      <c r="B843" s="25" t="s">
        <v>17</v>
      </c>
      <c r="C843" s="59" t="s">
        <v>815</v>
      </c>
      <c r="D843" s="72">
        <v>228.6096</v>
      </c>
      <c r="E843" s="72">
        <v>0</v>
      </c>
      <c r="F843" s="72">
        <v>0</v>
      </c>
      <c r="G843" s="55">
        <f t="shared" si="146"/>
        <v>0</v>
      </c>
      <c r="H843" s="55">
        <f t="shared" ref="H843:H855" si="148">D843-F843</f>
        <v>228.6096</v>
      </c>
      <c r="I843" s="55">
        <f t="shared" si="147"/>
        <v>0</v>
      </c>
    </row>
    <row r="844" spans="1:9" ht="45" customHeight="1">
      <c r="A844" s="67" t="s">
        <v>802</v>
      </c>
      <c r="B844" s="25" t="s">
        <v>17</v>
      </c>
      <c r="C844" s="59" t="s">
        <v>816</v>
      </c>
      <c r="D844" s="72">
        <v>460.55759999999998</v>
      </c>
      <c r="E844" s="72">
        <v>200.23079999999999</v>
      </c>
      <c r="F844" s="72">
        <v>200.23079999999999</v>
      </c>
      <c r="G844" s="55">
        <f t="shared" si="146"/>
        <v>0</v>
      </c>
      <c r="H844" s="55">
        <f t="shared" si="148"/>
        <v>260.32679999999999</v>
      </c>
      <c r="I844" s="55">
        <f t="shared" si="147"/>
        <v>43.475734631238304</v>
      </c>
    </row>
    <row r="845" spans="1:9" ht="26.25" customHeight="1">
      <c r="A845" s="67" t="s">
        <v>493</v>
      </c>
      <c r="B845" s="25" t="s">
        <v>17</v>
      </c>
      <c r="C845" s="59" t="s">
        <v>414</v>
      </c>
      <c r="D845" s="72">
        <v>98.778000000000006</v>
      </c>
      <c r="E845" s="72">
        <v>0</v>
      </c>
      <c r="F845" s="72">
        <v>0</v>
      </c>
      <c r="G845" s="55">
        <f t="shared" si="146"/>
        <v>0</v>
      </c>
      <c r="H845" s="55">
        <f t="shared" si="148"/>
        <v>98.778000000000006</v>
      </c>
      <c r="I845" s="55">
        <f t="shared" si="147"/>
        <v>0</v>
      </c>
    </row>
    <row r="846" spans="1:9" ht="31.5" customHeight="1">
      <c r="A846" s="67" t="s">
        <v>803</v>
      </c>
      <c r="B846" s="25" t="s">
        <v>17</v>
      </c>
      <c r="C846" s="59" t="s">
        <v>817</v>
      </c>
      <c r="D846" s="72">
        <v>153.5772</v>
      </c>
      <c r="E846" s="72">
        <v>0</v>
      </c>
      <c r="F846" s="72">
        <v>0</v>
      </c>
      <c r="G846" s="55">
        <f t="shared" si="146"/>
        <v>0</v>
      </c>
      <c r="H846" s="55">
        <f t="shared" si="148"/>
        <v>153.5772</v>
      </c>
      <c r="I846" s="55">
        <f t="shared" si="147"/>
        <v>0</v>
      </c>
    </row>
    <row r="847" spans="1:9" ht="70.5" customHeight="1">
      <c r="A847" s="67" t="s">
        <v>393</v>
      </c>
      <c r="B847" s="25" t="s">
        <v>17</v>
      </c>
      <c r="C847" s="59" t="s">
        <v>415</v>
      </c>
      <c r="D847" s="72">
        <v>11.996040000000001</v>
      </c>
      <c r="E847" s="72">
        <v>11.996040000000001</v>
      </c>
      <c r="F847" s="72">
        <v>11.996040000000001</v>
      </c>
      <c r="G847" s="55">
        <f t="shared" si="146"/>
        <v>0</v>
      </c>
      <c r="H847" s="55">
        <f t="shared" si="148"/>
        <v>0</v>
      </c>
      <c r="I847" s="55">
        <f t="shared" si="147"/>
        <v>100</v>
      </c>
    </row>
    <row r="848" spans="1:9" ht="28.5" customHeight="1">
      <c r="A848" s="67" t="s">
        <v>38</v>
      </c>
      <c r="B848" s="25" t="s">
        <v>17</v>
      </c>
      <c r="C848" s="59" t="s">
        <v>299</v>
      </c>
      <c r="D848" s="72">
        <v>5564.6459999999997</v>
      </c>
      <c r="E848" s="72">
        <v>0</v>
      </c>
      <c r="F848" s="72">
        <v>0</v>
      </c>
      <c r="G848" s="55">
        <f t="shared" si="146"/>
        <v>0</v>
      </c>
      <c r="H848" s="55">
        <f t="shared" si="148"/>
        <v>5564.6459999999997</v>
      </c>
      <c r="I848" s="55">
        <f t="shared" si="147"/>
        <v>0</v>
      </c>
    </row>
    <row r="849" spans="1:9" ht="30" customHeight="1">
      <c r="A849" s="67" t="s">
        <v>1392</v>
      </c>
      <c r="B849" s="25" t="s">
        <v>17</v>
      </c>
      <c r="C849" s="59" t="s">
        <v>1426</v>
      </c>
      <c r="D849" s="72">
        <v>438.08640000000003</v>
      </c>
      <c r="E849" s="72">
        <v>0</v>
      </c>
      <c r="F849" s="72">
        <v>0</v>
      </c>
      <c r="G849" s="55">
        <f t="shared" si="146"/>
        <v>0</v>
      </c>
      <c r="H849" s="55">
        <f t="shared" si="148"/>
        <v>438.08640000000003</v>
      </c>
      <c r="I849" s="55">
        <f t="shared" si="147"/>
        <v>0</v>
      </c>
    </row>
    <row r="850" spans="1:9" ht="42" customHeight="1">
      <c r="A850" s="67" t="s">
        <v>804</v>
      </c>
      <c r="B850" s="60">
        <v>441</v>
      </c>
      <c r="C850" s="59" t="s">
        <v>416</v>
      </c>
      <c r="D850" s="72">
        <v>520.18920000000003</v>
      </c>
      <c r="E850" s="72">
        <v>145.90799999999999</v>
      </c>
      <c r="F850" s="72">
        <v>145.90799999999999</v>
      </c>
      <c r="G850" s="55">
        <f t="shared" si="146"/>
        <v>0</v>
      </c>
      <c r="H850" s="55">
        <f t="shared" si="148"/>
        <v>374.28120000000001</v>
      </c>
      <c r="I850" s="55">
        <f t="shared" si="147"/>
        <v>28.049025239278318</v>
      </c>
    </row>
    <row r="851" spans="1:9" ht="27" customHeight="1">
      <c r="A851" s="67" t="s">
        <v>1393</v>
      </c>
      <c r="B851" s="60"/>
      <c r="C851" s="59" t="s">
        <v>1427</v>
      </c>
      <c r="D851" s="72">
        <v>344.09160000000003</v>
      </c>
      <c r="E851" s="72">
        <v>0</v>
      </c>
      <c r="F851" s="72">
        <v>0</v>
      </c>
      <c r="G851" s="55"/>
      <c r="H851" s="55"/>
      <c r="I851" s="55"/>
    </row>
    <row r="852" spans="1:9" ht="42" customHeight="1">
      <c r="A852" s="67" t="s">
        <v>1394</v>
      </c>
      <c r="B852" s="60"/>
      <c r="C852" s="59" t="s">
        <v>1428</v>
      </c>
      <c r="D852" s="72">
        <v>282.34965999999997</v>
      </c>
      <c r="E852" s="72">
        <v>0</v>
      </c>
      <c r="F852" s="72">
        <v>0</v>
      </c>
      <c r="G852" s="55"/>
      <c r="H852" s="55"/>
      <c r="I852" s="55"/>
    </row>
    <row r="853" spans="1:9" ht="43.5" customHeight="1">
      <c r="A853" s="67" t="s">
        <v>1395</v>
      </c>
      <c r="B853" s="60">
        <v>441</v>
      </c>
      <c r="C853" s="59" t="s">
        <v>1429</v>
      </c>
      <c r="D853" s="72">
        <v>102.7</v>
      </c>
      <c r="E853" s="72">
        <v>0</v>
      </c>
      <c r="F853" s="72">
        <v>0</v>
      </c>
      <c r="G853" s="55">
        <f t="shared" si="146"/>
        <v>0</v>
      </c>
      <c r="H853" s="55">
        <f t="shared" si="148"/>
        <v>102.7</v>
      </c>
      <c r="I853" s="55">
        <f t="shared" si="147"/>
        <v>0</v>
      </c>
    </row>
    <row r="854" spans="1:9" ht="31.5" customHeight="1">
      <c r="A854" s="67" t="s">
        <v>805</v>
      </c>
      <c r="B854" s="60">
        <v>441</v>
      </c>
      <c r="C854" s="59" t="s">
        <v>818</v>
      </c>
      <c r="D854" s="72">
        <v>130.30439999999999</v>
      </c>
      <c r="E854" s="72">
        <v>0</v>
      </c>
      <c r="F854" s="72">
        <v>0</v>
      </c>
      <c r="G854" s="55">
        <f t="shared" si="146"/>
        <v>0</v>
      </c>
      <c r="H854" s="55">
        <f t="shared" si="148"/>
        <v>130.30439999999999</v>
      </c>
      <c r="I854" s="55">
        <f t="shared" si="147"/>
        <v>0</v>
      </c>
    </row>
    <row r="855" spans="1:9" ht="105" customHeight="1">
      <c r="A855" s="70" t="s">
        <v>1396</v>
      </c>
      <c r="B855" s="60">
        <v>441</v>
      </c>
      <c r="C855" s="59" t="s">
        <v>1430</v>
      </c>
      <c r="D855" s="72">
        <v>308.3</v>
      </c>
      <c r="E855" s="72">
        <v>0</v>
      </c>
      <c r="F855" s="72">
        <v>0</v>
      </c>
      <c r="G855" s="55">
        <f t="shared" si="146"/>
        <v>0</v>
      </c>
      <c r="H855" s="55">
        <f t="shared" si="148"/>
        <v>308.3</v>
      </c>
      <c r="I855" s="55">
        <f t="shared" si="147"/>
        <v>0</v>
      </c>
    </row>
    <row r="856" spans="1:9" s="88" customFormat="1" ht="61.5" customHeight="1">
      <c r="A856" s="158" t="s">
        <v>496</v>
      </c>
      <c r="B856" s="24"/>
      <c r="C856" s="58">
        <v>2220000000</v>
      </c>
      <c r="D856" s="56">
        <f>SUM(D857:D863)</f>
        <v>22356.04711</v>
      </c>
      <c r="E856" s="56">
        <f>SUM(E857:E863)</f>
        <v>219.45823999999999</v>
      </c>
      <c r="F856" s="56">
        <f>SUM(F857:F863)</f>
        <v>219.45823999999999</v>
      </c>
      <c r="G856" s="54">
        <f t="shared" si="143"/>
        <v>0</v>
      </c>
      <c r="H856" s="54">
        <f t="shared" si="144"/>
        <v>22136.58887</v>
      </c>
      <c r="I856" s="54">
        <f t="shared" si="145"/>
        <v>0.98165046316186622</v>
      </c>
    </row>
    <row r="857" spans="1:9" ht="54" customHeight="1">
      <c r="A857" s="67" t="s">
        <v>1431</v>
      </c>
      <c r="B857" s="25" t="s">
        <v>17</v>
      </c>
      <c r="C857" s="59" t="s">
        <v>1437</v>
      </c>
      <c r="D857" s="72">
        <v>1118.95813</v>
      </c>
      <c r="E857" s="72">
        <v>0</v>
      </c>
      <c r="F857" s="72">
        <v>0</v>
      </c>
      <c r="G857" s="55">
        <f t="shared" si="146"/>
        <v>0</v>
      </c>
      <c r="H857" s="55">
        <f t="shared" si="144"/>
        <v>1118.95813</v>
      </c>
      <c r="I857" s="55">
        <f t="shared" si="145"/>
        <v>0</v>
      </c>
    </row>
    <row r="858" spans="1:9" ht="84" customHeight="1">
      <c r="A858" s="67" t="s">
        <v>819</v>
      </c>
      <c r="B858" s="25" t="s">
        <v>17</v>
      </c>
      <c r="C858" s="59" t="s">
        <v>820</v>
      </c>
      <c r="D858" s="72">
        <v>135</v>
      </c>
      <c r="E858" s="72">
        <v>135</v>
      </c>
      <c r="F858" s="72">
        <v>135</v>
      </c>
      <c r="G858" s="55">
        <f t="shared" si="146"/>
        <v>0</v>
      </c>
      <c r="H858" s="55">
        <f t="shared" si="144"/>
        <v>0</v>
      </c>
      <c r="I858" s="55">
        <f t="shared" si="145"/>
        <v>100</v>
      </c>
    </row>
    <row r="859" spans="1:9" ht="78" customHeight="1">
      <c r="A859" s="67" t="s">
        <v>1432</v>
      </c>
      <c r="B859" s="25" t="s">
        <v>17</v>
      </c>
      <c r="C859" s="59" t="s">
        <v>821</v>
      </c>
      <c r="D859" s="72">
        <v>15000</v>
      </c>
      <c r="E859" s="72">
        <v>0</v>
      </c>
      <c r="F859" s="72">
        <v>0</v>
      </c>
      <c r="G859" s="55">
        <f t="shared" si="146"/>
        <v>0</v>
      </c>
      <c r="H859" s="55">
        <f t="shared" si="144"/>
        <v>15000</v>
      </c>
      <c r="I859" s="55">
        <f t="shared" si="145"/>
        <v>0</v>
      </c>
    </row>
    <row r="860" spans="1:9" ht="57" customHeight="1">
      <c r="A860" s="67" t="s">
        <v>1433</v>
      </c>
      <c r="B860" s="25" t="s">
        <v>17</v>
      </c>
      <c r="C860" s="59" t="s">
        <v>822</v>
      </c>
      <c r="D860" s="72">
        <v>150</v>
      </c>
      <c r="E860" s="72">
        <v>84.458240000000004</v>
      </c>
      <c r="F860" s="72">
        <v>84.458240000000004</v>
      </c>
      <c r="G860" s="55">
        <f t="shared" si="146"/>
        <v>0</v>
      </c>
      <c r="H860" s="55">
        <f t="shared" si="144"/>
        <v>65.541759999999996</v>
      </c>
      <c r="I860" s="55">
        <f t="shared" si="145"/>
        <v>56.305493333333331</v>
      </c>
    </row>
    <row r="861" spans="1:9" ht="59.25" customHeight="1">
      <c r="A861" s="67" t="s">
        <v>1434</v>
      </c>
      <c r="B861" s="25" t="s">
        <v>17</v>
      </c>
      <c r="C861" s="59" t="s">
        <v>823</v>
      </c>
      <c r="D861" s="72">
        <v>100</v>
      </c>
      <c r="E861" s="72">
        <v>0</v>
      </c>
      <c r="F861" s="72">
        <v>0</v>
      </c>
      <c r="G861" s="55">
        <f t="shared" si="146"/>
        <v>0</v>
      </c>
      <c r="H861" s="55">
        <f t="shared" si="144"/>
        <v>100</v>
      </c>
      <c r="I861" s="55">
        <f t="shared" si="145"/>
        <v>0</v>
      </c>
    </row>
    <row r="862" spans="1:9" ht="93.75" customHeight="1">
      <c r="A862" s="70" t="s">
        <v>1435</v>
      </c>
      <c r="B862" s="25" t="s">
        <v>17</v>
      </c>
      <c r="C862" s="59" t="s">
        <v>1438</v>
      </c>
      <c r="D862" s="72">
        <v>852.08897999999999</v>
      </c>
      <c r="E862" s="72">
        <v>0</v>
      </c>
      <c r="F862" s="72">
        <v>0</v>
      </c>
      <c r="G862" s="55">
        <f t="shared" si="146"/>
        <v>0</v>
      </c>
      <c r="H862" s="55">
        <f t="shared" si="144"/>
        <v>852.08897999999999</v>
      </c>
      <c r="I862" s="55">
        <f t="shared" si="145"/>
        <v>0</v>
      </c>
    </row>
    <row r="863" spans="1:9" ht="134.25" customHeight="1">
      <c r="A863" s="70" t="s">
        <v>1436</v>
      </c>
      <c r="B863" s="25" t="s">
        <v>17</v>
      </c>
      <c r="C863" s="59" t="s">
        <v>824</v>
      </c>
      <c r="D863" s="72">
        <v>5000</v>
      </c>
      <c r="E863" s="72">
        <v>0</v>
      </c>
      <c r="F863" s="72">
        <v>0</v>
      </c>
      <c r="G863" s="55">
        <f t="shared" si="146"/>
        <v>0</v>
      </c>
      <c r="H863" s="55">
        <f t="shared" si="144"/>
        <v>5000</v>
      </c>
      <c r="I863" s="55">
        <f t="shared" si="145"/>
        <v>0</v>
      </c>
    </row>
    <row r="864" spans="1:9" s="88" customFormat="1" ht="88.5" customHeight="1">
      <c r="A864" s="158" t="s">
        <v>825</v>
      </c>
      <c r="B864" s="24"/>
      <c r="C864" s="58">
        <v>2230000000</v>
      </c>
      <c r="D864" s="56">
        <f>SUM(D865:D887)</f>
        <v>12756.045</v>
      </c>
      <c r="E864" s="56">
        <f>SUM(E865:E887)</f>
        <v>4274.8511500000004</v>
      </c>
      <c r="F864" s="56">
        <f>SUM(F865:F887)</f>
        <v>4274.8511500000004</v>
      </c>
      <c r="G864" s="57">
        <f t="shared" si="143"/>
        <v>0</v>
      </c>
      <c r="H864" s="57">
        <f t="shared" si="144"/>
        <v>8481.1938499999997</v>
      </c>
      <c r="I864" s="54">
        <f t="shared" si="145"/>
        <v>33.512355514581522</v>
      </c>
    </row>
    <row r="865" spans="1:9" ht="90.75" customHeight="1">
      <c r="A865" s="70" t="s">
        <v>826</v>
      </c>
      <c r="B865" s="61">
        <v>441</v>
      </c>
      <c r="C865" s="59" t="s">
        <v>497</v>
      </c>
      <c r="D865" s="72">
        <v>349.26400000000001</v>
      </c>
      <c r="E865" s="72">
        <v>213.61385000000001</v>
      </c>
      <c r="F865" s="72">
        <v>213.61385000000001</v>
      </c>
      <c r="G865" s="55">
        <f t="shared" si="143"/>
        <v>0</v>
      </c>
      <c r="H865" s="55">
        <f t="shared" si="144"/>
        <v>135.65015</v>
      </c>
      <c r="I865" s="55">
        <f t="shared" si="145"/>
        <v>61.161141715149569</v>
      </c>
    </row>
    <row r="866" spans="1:9" ht="99.75" customHeight="1">
      <c r="A866" s="70" t="s">
        <v>827</v>
      </c>
      <c r="B866" s="61">
        <v>441</v>
      </c>
      <c r="C866" s="59" t="s">
        <v>498</v>
      </c>
      <c r="D866" s="72">
        <v>3.21</v>
      </c>
      <c r="E866" s="72">
        <v>1.96661</v>
      </c>
      <c r="F866" s="72">
        <v>1.96661</v>
      </c>
      <c r="G866" s="55">
        <f t="shared" si="143"/>
        <v>0</v>
      </c>
      <c r="H866" s="55">
        <f t="shared" si="144"/>
        <v>1.24339</v>
      </c>
      <c r="I866" s="55">
        <f t="shared" si="145"/>
        <v>61.265109034267915</v>
      </c>
    </row>
    <row r="867" spans="1:9" ht="85.5" customHeight="1">
      <c r="A867" s="70" t="s">
        <v>828</v>
      </c>
      <c r="B867" s="61">
        <v>441</v>
      </c>
      <c r="C867" s="59" t="s">
        <v>499</v>
      </c>
      <c r="D867" s="72">
        <v>2.6749999999999998</v>
      </c>
      <c r="E867" s="72">
        <v>1.50038</v>
      </c>
      <c r="F867" s="72">
        <v>1.50038</v>
      </c>
      <c r="G867" s="55">
        <f t="shared" si="143"/>
        <v>0</v>
      </c>
      <c r="H867" s="55">
        <f t="shared" si="144"/>
        <v>1.1746199999999998</v>
      </c>
      <c r="I867" s="55">
        <f t="shared" si="145"/>
        <v>56.088971962616831</v>
      </c>
    </row>
    <row r="868" spans="1:9" ht="82.5" customHeight="1">
      <c r="A868" s="70" t="s">
        <v>829</v>
      </c>
      <c r="B868" s="61">
        <v>441</v>
      </c>
      <c r="C868" s="59" t="s">
        <v>500</v>
      </c>
      <c r="D868" s="72">
        <v>2.6749999999999998</v>
      </c>
      <c r="E868" s="72">
        <v>1.50038</v>
      </c>
      <c r="F868" s="72">
        <v>1.50038</v>
      </c>
      <c r="G868" s="55">
        <f t="shared" si="143"/>
        <v>0</v>
      </c>
      <c r="H868" s="55">
        <f t="shared" si="144"/>
        <v>1.1746199999999998</v>
      </c>
      <c r="I868" s="55">
        <f t="shared" si="145"/>
        <v>56.088971962616831</v>
      </c>
    </row>
    <row r="869" spans="1:9" ht="89.25" customHeight="1">
      <c r="A869" s="70" t="s">
        <v>830</v>
      </c>
      <c r="B869" s="61">
        <v>441</v>
      </c>
      <c r="C869" s="59" t="s">
        <v>501</v>
      </c>
      <c r="D869" s="72">
        <v>2.6749999999999998</v>
      </c>
      <c r="E869" s="72">
        <v>1.50038</v>
      </c>
      <c r="F869" s="72">
        <v>1.50038</v>
      </c>
      <c r="G869" s="55">
        <f t="shared" si="143"/>
        <v>0</v>
      </c>
      <c r="H869" s="55">
        <f t="shared" si="144"/>
        <v>1.1746199999999998</v>
      </c>
      <c r="I869" s="55">
        <f t="shared" si="145"/>
        <v>56.088971962616831</v>
      </c>
    </row>
    <row r="870" spans="1:9" ht="77.25" customHeight="1">
      <c r="A870" s="70" t="s">
        <v>831</v>
      </c>
      <c r="B870" s="61">
        <v>441</v>
      </c>
      <c r="C870" s="59" t="s">
        <v>502</v>
      </c>
      <c r="D870" s="72">
        <v>14.413</v>
      </c>
      <c r="E870" s="72">
        <v>7.6655199999999999</v>
      </c>
      <c r="F870" s="72">
        <v>7.6655199999999999</v>
      </c>
      <c r="G870" s="55">
        <f t="shared" si="143"/>
        <v>0</v>
      </c>
      <c r="H870" s="55">
        <f t="shared" si="144"/>
        <v>6.7474800000000004</v>
      </c>
      <c r="I870" s="55">
        <f t="shared" si="145"/>
        <v>53.184763754943454</v>
      </c>
    </row>
    <row r="871" spans="1:9" ht="78" customHeight="1">
      <c r="A871" s="67" t="s">
        <v>832</v>
      </c>
      <c r="B871" s="61">
        <v>441</v>
      </c>
      <c r="C871" s="59" t="s">
        <v>300</v>
      </c>
      <c r="D871" s="72">
        <v>1738.3040000000001</v>
      </c>
      <c r="E871" s="72">
        <v>842.00120000000004</v>
      </c>
      <c r="F871" s="72">
        <v>842.00120000000004</v>
      </c>
      <c r="G871" s="55">
        <f t="shared" si="143"/>
        <v>0</v>
      </c>
      <c r="H871" s="55">
        <f t="shared" si="144"/>
        <v>896.30280000000005</v>
      </c>
      <c r="I871" s="55">
        <f t="shared" si="145"/>
        <v>48.438086778837302</v>
      </c>
    </row>
    <row r="872" spans="1:9" ht="76.5" customHeight="1">
      <c r="A872" s="67" t="s">
        <v>833</v>
      </c>
      <c r="B872" s="61">
        <v>441</v>
      </c>
      <c r="C872" s="59" t="s">
        <v>301</v>
      </c>
      <c r="D872" s="72">
        <v>859.53899999999999</v>
      </c>
      <c r="E872" s="72">
        <v>451.61545000000001</v>
      </c>
      <c r="F872" s="72">
        <v>451.61545000000001</v>
      </c>
      <c r="G872" s="55">
        <f t="shared" si="143"/>
        <v>0</v>
      </c>
      <c r="H872" s="55">
        <f t="shared" si="144"/>
        <v>407.92354999999998</v>
      </c>
      <c r="I872" s="55">
        <f t="shared" si="145"/>
        <v>52.541589154186141</v>
      </c>
    </row>
    <row r="873" spans="1:9" ht="75.75" customHeight="1">
      <c r="A873" s="67" t="s">
        <v>834</v>
      </c>
      <c r="B873" s="61">
        <v>441</v>
      </c>
      <c r="C873" s="59" t="s">
        <v>302</v>
      </c>
      <c r="D873" s="72">
        <v>706.55</v>
      </c>
      <c r="E873" s="72">
        <v>45.779649999999997</v>
      </c>
      <c r="F873" s="72">
        <v>45.779649999999997</v>
      </c>
      <c r="G873" s="55">
        <f t="shared" si="143"/>
        <v>0</v>
      </c>
      <c r="H873" s="55">
        <f t="shared" si="144"/>
        <v>660.77035000000001</v>
      </c>
      <c r="I873" s="55">
        <f t="shared" si="145"/>
        <v>6.4793220578869146</v>
      </c>
    </row>
    <row r="874" spans="1:9" ht="65.25" customHeight="1">
      <c r="A874" s="67" t="s">
        <v>835</v>
      </c>
      <c r="B874" s="61">
        <v>441</v>
      </c>
      <c r="C874" s="59" t="s">
        <v>303</v>
      </c>
      <c r="D874" s="72">
        <v>72.703000000000003</v>
      </c>
      <c r="E874" s="72">
        <v>27.038340000000002</v>
      </c>
      <c r="F874" s="72">
        <v>27.038340000000002</v>
      </c>
      <c r="G874" s="55">
        <f t="shared" si="143"/>
        <v>0</v>
      </c>
      <c r="H874" s="55">
        <f t="shared" si="144"/>
        <v>45.664659999999998</v>
      </c>
      <c r="I874" s="55">
        <f t="shared" si="145"/>
        <v>37.19012970578931</v>
      </c>
    </row>
    <row r="875" spans="1:9" ht="62.25" customHeight="1">
      <c r="A875" s="67" t="s">
        <v>836</v>
      </c>
      <c r="B875" s="61">
        <v>441</v>
      </c>
      <c r="C875" s="59" t="s">
        <v>304</v>
      </c>
      <c r="D875" s="72">
        <v>90.349000000000004</v>
      </c>
      <c r="E875" s="72">
        <v>37.80189</v>
      </c>
      <c r="F875" s="72">
        <v>37.80189</v>
      </c>
      <c r="G875" s="55">
        <f t="shared" si="143"/>
        <v>0</v>
      </c>
      <c r="H875" s="55">
        <f t="shared" si="144"/>
        <v>52.547110000000004</v>
      </c>
      <c r="I875" s="55">
        <f t="shared" si="145"/>
        <v>41.839854342604788</v>
      </c>
    </row>
    <row r="876" spans="1:9" ht="69.75" customHeight="1">
      <c r="A876" s="67" t="s">
        <v>837</v>
      </c>
      <c r="B876" s="61">
        <v>441</v>
      </c>
      <c r="C876" s="59" t="s">
        <v>305</v>
      </c>
      <c r="D876" s="72">
        <v>62.307000000000002</v>
      </c>
      <c r="E876" s="72">
        <v>5.0741300000000003</v>
      </c>
      <c r="F876" s="72">
        <v>5.0741300000000003</v>
      </c>
      <c r="G876" s="55">
        <f t="shared" si="143"/>
        <v>0</v>
      </c>
      <c r="H876" s="55">
        <f t="shared" si="144"/>
        <v>57.232870000000005</v>
      </c>
      <c r="I876" s="55">
        <f t="shared" si="145"/>
        <v>8.1437559182756356</v>
      </c>
    </row>
    <row r="877" spans="1:9" ht="62.25" customHeight="1">
      <c r="A877" s="67" t="s">
        <v>838</v>
      </c>
      <c r="B877" s="61">
        <v>441</v>
      </c>
      <c r="C877" s="59" t="s">
        <v>306</v>
      </c>
      <c r="D877" s="72">
        <v>2133.8620000000001</v>
      </c>
      <c r="E877" s="72">
        <v>842.90359999999998</v>
      </c>
      <c r="F877" s="72">
        <v>842.90359999999998</v>
      </c>
      <c r="G877" s="55">
        <f t="shared" si="143"/>
        <v>0</v>
      </c>
      <c r="H877" s="55">
        <f t="shared" si="144"/>
        <v>1290.9584</v>
      </c>
      <c r="I877" s="55">
        <f t="shared" si="145"/>
        <v>39.501317329799207</v>
      </c>
    </row>
    <row r="878" spans="1:9" ht="69" customHeight="1">
      <c r="A878" s="67" t="s">
        <v>839</v>
      </c>
      <c r="B878" s="61">
        <v>441</v>
      </c>
      <c r="C878" s="59" t="s">
        <v>307</v>
      </c>
      <c r="D878" s="72">
        <v>690.58299999999997</v>
      </c>
      <c r="E878" s="72">
        <v>134.82854</v>
      </c>
      <c r="F878" s="72">
        <v>134.82854</v>
      </c>
      <c r="G878" s="55">
        <f t="shared" si="143"/>
        <v>0</v>
      </c>
      <c r="H878" s="55">
        <f t="shared" si="144"/>
        <v>555.75445999999999</v>
      </c>
      <c r="I878" s="55">
        <f t="shared" si="145"/>
        <v>19.523871858994504</v>
      </c>
    </row>
    <row r="879" spans="1:9" ht="81" customHeight="1">
      <c r="A879" s="70" t="s">
        <v>840</v>
      </c>
      <c r="B879" s="61">
        <v>441</v>
      </c>
      <c r="C879" s="59" t="s">
        <v>308</v>
      </c>
      <c r="D879" s="72">
        <v>6</v>
      </c>
      <c r="E879" s="72">
        <v>0.82106999999999997</v>
      </c>
      <c r="F879" s="72">
        <v>0.82106999999999997</v>
      </c>
      <c r="G879" s="55">
        <f t="shared" si="143"/>
        <v>0</v>
      </c>
      <c r="H879" s="55">
        <f t="shared" si="144"/>
        <v>5.1789300000000003</v>
      </c>
      <c r="I879" s="55">
        <f t="shared" si="145"/>
        <v>13.6845</v>
      </c>
    </row>
    <row r="880" spans="1:9" ht="86.25" customHeight="1">
      <c r="A880" s="70" t="s">
        <v>841</v>
      </c>
      <c r="B880" s="61">
        <v>441</v>
      </c>
      <c r="C880" s="59" t="s">
        <v>309</v>
      </c>
      <c r="D880" s="72">
        <v>3193.9</v>
      </c>
      <c r="E880" s="72">
        <v>829.31803000000002</v>
      </c>
      <c r="F880" s="72">
        <v>829.31803000000002</v>
      </c>
      <c r="G880" s="55">
        <f t="shared" si="143"/>
        <v>0</v>
      </c>
      <c r="H880" s="55">
        <f t="shared" si="144"/>
        <v>2364.5819700000002</v>
      </c>
      <c r="I880" s="55">
        <f t="shared" si="145"/>
        <v>25.965685525533051</v>
      </c>
    </row>
    <row r="881" spans="1:9" ht="78.75" customHeight="1">
      <c r="A881" s="70" t="s">
        <v>842</v>
      </c>
      <c r="B881" s="61">
        <v>441</v>
      </c>
      <c r="C881" s="59" t="s">
        <v>310</v>
      </c>
      <c r="D881" s="72">
        <v>1516.9960000000001</v>
      </c>
      <c r="E881" s="72">
        <v>493.86541</v>
      </c>
      <c r="F881" s="72">
        <v>493.86541</v>
      </c>
      <c r="G881" s="55">
        <f t="shared" si="143"/>
        <v>0</v>
      </c>
      <c r="H881" s="55">
        <f t="shared" si="144"/>
        <v>1023.1305900000001</v>
      </c>
      <c r="I881" s="55">
        <f t="shared" si="145"/>
        <v>32.555485314397664</v>
      </c>
    </row>
    <row r="882" spans="1:9" ht="85.5" customHeight="1">
      <c r="A882" s="70" t="s">
        <v>843</v>
      </c>
      <c r="B882" s="61">
        <v>441</v>
      </c>
      <c r="C882" s="59" t="s">
        <v>311</v>
      </c>
      <c r="D882" s="72">
        <v>251.46700000000001</v>
      </c>
      <c r="E882" s="72">
        <v>91.937100000000001</v>
      </c>
      <c r="F882" s="72">
        <v>91.937100000000001</v>
      </c>
      <c r="G882" s="55">
        <f t="shared" si="143"/>
        <v>0</v>
      </c>
      <c r="H882" s="55">
        <f t="shared" si="144"/>
        <v>159.5299</v>
      </c>
      <c r="I882" s="55">
        <f t="shared" si="145"/>
        <v>36.560304135333858</v>
      </c>
    </row>
    <row r="883" spans="1:9" ht="84" customHeight="1">
      <c r="A883" s="70" t="s">
        <v>844</v>
      </c>
      <c r="B883" s="61">
        <v>441</v>
      </c>
      <c r="C883" s="59" t="s">
        <v>312</v>
      </c>
      <c r="D883" s="72">
        <v>427.39800000000002</v>
      </c>
      <c r="E883" s="72">
        <v>103.03912</v>
      </c>
      <c r="F883" s="72">
        <v>103.03912</v>
      </c>
      <c r="G883" s="55">
        <f t="shared" si="143"/>
        <v>0</v>
      </c>
      <c r="H883" s="55">
        <f t="shared" si="144"/>
        <v>324.35888</v>
      </c>
      <c r="I883" s="55">
        <f t="shared" si="145"/>
        <v>24.10847032508341</v>
      </c>
    </row>
    <row r="884" spans="1:9" ht="80.25" customHeight="1">
      <c r="A884" s="70" t="s">
        <v>845</v>
      </c>
      <c r="B884" s="61">
        <v>441</v>
      </c>
      <c r="C884" s="59" t="s">
        <v>313</v>
      </c>
      <c r="D884" s="72">
        <v>282.03500000000003</v>
      </c>
      <c r="E884" s="72">
        <v>76.306759999999997</v>
      </c>
      <c r="F884" s="72">
        <v>76.306759999999997</v>
      </c>
      <c r="G884" s="55">
        <f t="shared" si="143"/>
        <v>0</v>
      </c>
      <c r="H884" s="55">
        <f t="shared" si="144"/>
        <v>205.72824000000003</v>
      </c>
      <c r="I884" s="55">
        <f t="shared" si="145"/>
        <v>27.055776765295086</v>
      </c>
    </row>
    <row r="885" spans="1:9" ht="87.75" customHeight="1">
      <c r="A885" s="70" t="s">
        <v>846</v>
      </c>
      <c r="B885" s="61">
        <v>441</v>
      </c>
      <c r="C885" s="59" t="s">
        <v>314</v>
      </c>
      <c r="D885" s="72">
        <v>234.71100000000001</v>
      </c>
      <c r="E885" s="72">
        <v>33.579599999999999</v>
      </c>
      <c r="F885" s="72">
        <v>33.579599999999999</v>
      </c>
      <c r="G885" s="55">
        <f t="shared" si="143"/>
        <v>0</v>
      </c>
      <c r="H885" s="55">
        <f t="shared" si="144"/>
        <v>201.13140000000001</v>
      </c>
      <c r="I885" s="55">
        <f t="shared" si="145"/>
        <v>14.306785791888746</v>
      </c>
    </row>
    <row r="886" spans="1:9" ht="79.5" customHeight="1">
      <c r="A886" s="70" t="s">
        <v>847</v>
      </c>
      <c r="B886" s="61">
        <v>441</v>
      </c>
      <c r="C886" s="59" t="s">
        <v>315</v>
      </c>
      <c r="D886" s="72">
        <v>73.05</v>
      </c>
      <c r="E886" s="72">
        <v>17.324470000000002</v>
      </c>
      <c r="F886" s="72">
        <v>17.324470000000002</v>
      </c>
      <c r="G886" s="55">
        <f t="shared" si="143"/>
        <v>0</v>
      </c>
      <c r="H886" s="55">
        <f t="shared" si="144"/>
        <v>55.725529999999992</v>
      </c>
      <c r="I886" s="55">
        <f t="shared" si="145"/>
        <v>23.715906913073241</v>
      </c>
    </row>
    <row r="887" spans="1:9" ht="79.5" customHeight="1">
      <c r="A887" s="70" t="s">
        <v>848</v>
      </c>
      <c r="B887" s="61">
        <v>441</v>
      </c>
      <c r="C887" s="59" t="s">
        <v>316</v>
      </c>
      <c r="D887" s="72">
        <v>41.378999999999998</v>
      </c>
      <c r="E887" s="72">
        <v>13.869669999999999</v>
      </c>
      <c r="F887" s="72">
        <v>13.869669999999999</v>
      </c>
      <c r="G887" s="55">
        <f t="shared" si="143"/>
        <v>0</v>
      </c>
      <c r="H887" s="55">
        <f t="shared" si="144"/>
        <v>27.509329999999999</v>
      </c>
      <c r="I887" s="55">
        <f t="shared" si="145"/>
        <v>33.51862055632084</v>
      </c>
    </row>
    <row r="888" spans="1:9" s="88" customFormat="1" ht="101.25" customHeight="1">
      <c r="A888" s="158" t="s">
        <v>503</v>
      </c>
      <c r="B888" s="24"/>
      <c r="C888" s="16" t="s">
        <v>320</v>
      </c>
      <c r="D888" s="56">
        <f>D889</f>
        <v>271.30900000000003</v>
      </c>
      <c r="E888" s="56">
        <f>E889</f>
        <v>136.88759999999999</v>
      </c>
      <c r="F888" s="56">
        <f>F889</f>
        <v>136.88759999999999</v>
      </c>
      <c r="G888" s="54">
        <f t="shared" si="143"/>
        <v>0</v>
      </c>
      <c r="H888" s="54">
        <f t="shared" si="144"/>
        <v>134.42140000000003</v>
      </c>
      <c r="I888" s="54">
        <f t="shared" si="145"/>
        <v>50.454500219307128</v>
      </c>
    </row>
    <row r="889" spans="1:9" ht="76.5" customHeight="1">
      <c r="A889" s="67" t="s">
        <v>504</v>
      </c>
      <c r="B889" s="61">
        <v>441</v>
      </c>
      <c r="C889" s="59" t="s">
        <v>317</v>
      </c>
      <c r="D889" s="72">
        <v>271.30900000000003</v>
      </c>
      <c r="E889" s="72">
        <v>136.88759999999999</v>
      </c>
      <c r="F889" s="72">
        <v>136.88759999999999</v>
      </c>
      <c r="G889" s="55">
        <f t="shared" si="143"/>
        <v>0</v>
      </c>
      <c r="H889" s="55">
        <f t="shared" si="144"/>
        <v>134.42140000000003</v>
      </c>
      <c r="I889" s="55">
        <f t="shared" si="145"/>
        <v>50.454500219307128</v>
      </c>
    </row>
    <row r="890" spans="1:9" s="88" customFormat="1" ht="45.75" customHeight="1">
      <c r="A890" s="158" t="s">
        <v>849</v>
      </c>
      <c r="B890" s="24"/>
      <c r="C890" s="16" t="s">
        <v>319</v>
      </c>
      <c r="D890" s="56">
        <f>D891+D892</f>
        <v>1375.4650000000001</v>
      </c>
      <c r="E890" s="56">
        <f>SUM(E891:E892)</f>
        <v>40.471870000000003</v>
      </c>
      <c r="F890" s="56">
        <f>SUM(F891:F892)</f>
        <v>40.471870000000003</v>
      </c>
      <c r="G890" s="54">
        <f t="shared" ref="G890:G892" si="149">E890-F890</f>
        <v>0</v>
      </c>
      <c r="H890" s="54">
        <f t="shared" ref="H890:H892" si="150">D890-F890</f>
        <v>1334.9931300000001</v>
      </c>
      <c r="I890" s="54">
        <f t="shared" ref="I890:I892" si="151">F890/D890*100</f>
        <v>2.9424136564725383</v>
      </c>
    </row>
    <row r="891" spans="1:9" s="88" customFormat="1" ht="135.75" customHeight="1">
      <c r="A891" s="70" t="s">
        <v>541</v>
      </c>
      <c r="B891" s="176">
        <v>441</v>
      </c>
      <c r="C891" s="59" t="s">
        <v>318</v>
      </c>
      <c r="D891" s="72">
        <v>1256.9000000000001</v>
      </c>
      <c r="E891" s="72">
        <v>0</v>
      </c>
      <c r="F891" s="72">
        <v>0</v>
      </c>
      <c r="G891" s="69">
        <f t="shared" si="149"/>
        <v>0</v>
      </c>
      <c r="H891" s="69">
        <f t="shared" si="150"/>
        <v>1256.9000000000001</v>
      </c>
      <c r="I891" s="69">
        <f t="shared" si="151"/>
        <v>0</v>
      </c>
    </row>
    <row r="892" spans="1:9" s="88" customFormat="1" ht="123" customHeight="1">
      <c r="A892" s="70" t="s">
        <v>850</v>
      </c>
      <c r="B892" s="176">
        <v>441</v>
      </c>
      <c r="C892" s="59" t="s">
        <v>851</v>
      </c>
      <c r="D892" s="72">
        <v>118.565</v>
      </c>
      <c r="E892" s="72">
        <v>40.471870000000003</v>
      </c>
      <c r="F892" s="72">
        <v>40.471870000000003</v>
      </c>
      <c r="G892" s="69">
        <f t="shared" si="149"/>
        <v>0</v>
      </c>
      <c r="H892" s="69">
        <f t="shared" si="150"/>
        <v>78.093130000000002</v>
      </c>
      <c r="I892" s="69">
        <f t="shared" si="151"/>
        <v>34.134753089022901</v>
      </c>
    </row>
    <row r="893" spans="1:9" ht="70.5" customHeight="1">
      <c r="A893" s="206" t="s">
        <v>1441</v>
      </c>
      <c r="B893" s="206"/>
      <c r="C893" s="206"/>
      <c r="D893" s="206"/>
      <c r="E893" s="206"/>
      <c r="F893" s="206"/>
      <c r="G893" s="206"/>
      <c r="H893" s="206"/>
      <c r="I893" s="206"/>
    </row>
    <row r="894" spans="1:9" ht="26.25" customHeight="1">
      <c r="A894" s="192" t="s">
        <v>1</v>
      </c>
      <c r="B894" s="137"/>
      <c r="C894" s="139" t="s">
        <v>419</v>
      </c>
      <c r="D894" s="119">
        <f>SUM(D896)</f>
        <v>4338.7385000000004</v>
      </c>
      <c r="E894" s="119">
        <f>SUM(E896)</f>
        <v>4.6127599999999997</v>
      </c>
      <c r="F894" s="119">
        <f>SUM(F896)</f>
        <v>4.6127599999999997</v>
      </c>
      <c r="G894" s="126">
        <f t="shared" ref="G894:G899" si="152">E894-F894</f>
        <v>0</v>
      </c>
      <c r="H894" s="119">
        <f t="shared" ref="H894:H899" si="153">D894-F894</f>
        <v>4334.1257400000004</v>
      </c>
      <c r="I894" s="119">
        <f t="shared" ref="I894:I899" si="154">F894/D894*100</f>
        <v>0.10631569521878305</v>
      </c>
    </row>
    <row r="895" spans="1:9" ht="37.5" customHeight="1">
      <c r="A895" s="11" t="s">
        <v>5</v>
      </c>
      <c r="B895" s="137"/>
      <c r="C895" s="137"/>
      <c r="D895" s="137"/>
      <c r="E895" s="137"/>
      <c r="F895" s="137"/>
      <c r="G895" s="138"/>
      <c r="H895" s="104"/>
      <c r="I895" s="104"/>
    </row>
    <row r="896" spans="1:9" ht="48" customHeight="1">
      <c r="A896" s="134" t="s">
        <v>417</v>
      </c>
      <c r="B896" s="193"/>
      <c r="C896" s="71" t="s">
        <v>419</v>
      </c>
      <c r="D896" s="33">
        <f>SUM(D897:D899)</f>
        <v>4338.7385000000004</v>
      </c>
      <c r="E896" s="33">
        <f>SUM(E897:E899)</f>
        <v>4.6127599999999997</v>
      </c>
      <c r="F896" s="33">
        <f>SUM(F897:F899)</f>
        <v>4.6127599999999997</v>
      </c>
      <c r="G896" s="18">
        <f t="shared" si="152"/>
        <v>0</v>
      </c>
      <c r="H896" s="18">
        <f t="shared" si="153"/>
        <v>4334.1257400000004</v>
      </c>
      <c r="I896" s="18">
        <f t="shared" si="154"/>
        <v>0.10631569521878305</v>
      </c>
    </row>
    <row r="897" spans="1:10" ht="142.5" customHeight="1">
      <c r="A897" s="70" t="s">
        <v>1439</v>
      </c>
      <c r="B897" s="173">
        <v>441</v>
      </c>
      <c r="C897" s="59" t="s">
        <v>542</v>
      </c>
      <c r="D897" s="72">
        <v>3500</v>
      </c>
      <c r="E897" s="72">
        <v>0</v>
      </c>
      <c r="F897" s="72">
        <v>0</v>
      </c>
      <c r="G897" s="69">
        <f t="shared" si="152"/>
        <v>0</v>
      </c>
      <c r="H897" s="22">
        <f t="shared" si="153"/>
        <v>3500</v>
      </c>
      <c r="I897" s="22">
        <f t="shared" si="154"/>
        <v>0</v>
      </c>
    </row>
    <row r="898" spans="1:10" ht="48.75" customHeight="1">
      <c r="A898" s="67" t="s">
        <v>418</v>
      </c>
      <c r="B898" s="173">
        <v>441</v>
      </c>
      <c r="C898" s="59" t="s">
        <v>420</v>
      </c>
      <c r="D898" s="72">
        <v>41.381079999999997</v>
      </c>
      <c r="E898" s="72">
        <v>0.59638999999999998</v>
      </c>
      <c r="F898" s="72">
        <v>0.59638999999999998</v>
      </c>
      <c r="G898" s="69">
        <f t="shared" si="152"/>
        <v>0</v>
      </c>
      <c r="H898" s="22">
        <f t="shared" si="153"/>
        <v>40.784689999999998</v>
      </c>
      <c r="I898" s="22">
        <f t="shared" si="154"/>
        <v>1.4412141974061576</v>
      </c>
    </row>
    <row r="899" spans="1:10" ht="137.25" customHeight="1">
      <c r="A899" s="70" t="s">
        <v>1440</v>
      </c>
      <c r="B899" s="173">
        <v>441</v>
      </c>
      <c r="C899" s="59" t="s">
        <v>543</v>
      </c>
      <c r="D899" s="72">
        <v>797.35742000000005</v>
      </c>
      <c r="E899" s="72">
        <v>4.0163700000000002</v>
      </c>
      <c r="F899" s="72">
        <v>4.0163700000000002</v>
      </c>
      <c r="G899" s="69">
        <f t="shared" si="152"/>
        <v>0</v>
      </c>
      <c r="H899" s="22">
        <f t="shared" si="153"/>
        <v>793.34105</v>
      </c>
      <c r="I899" s="22">
        <f t="shared" si="154"/>
        <v>0.5037101178540484</v>
      </c>
    </row>
    <row r="900" spans="1:10">
      <c r="A900" s="97"/>
      <c r="B900" s="98"/>
      <c r="C900" s="98"/>
      <c r="D900" s="99"/>
      <c r="E900" s="99"/>
      <c r="F900" s="116"/>
      <c r="G900" s="99"/>
      <c r="H900" s="99"/>
      <c r="I900" s="99"/>
      <c r="J900" s="140"/>
    </row>
    <row r="901" spans="1:10">
      <c r="A901" s="97"/>
      <c r="B901" s="98"/>
      <c r="C901" s="98"/>
      <c r="D901" s="99"/>
      <c r="E901" s="99"/>
      <c r="F901" s="116"/>
      <c r="G901" s="99"/>
      <c r="H901" s="99"/>
      <c r="I901" s="99"/>
      <c r="J901" s="140"/>
    </row>
    <row r="902" spans="1:10">
      <c r="A902" s="97"/>
      <c r="B902" s="98"/>
      <c r="C902" s="98"/>
      <c r="D902" s="99"/>
      <c r="E902" s="99"/>
      <c r="F902" s="116"/>
      <c r="G902" s="99"/>
      <c r="H902" s="99"/>
      <c r="I902" s="99"/>
      <c r="J902" s="140"/>
    </row>
    <row r="903" spans="1:10">
      <c r="A903" s="145"/>
      <c r="B903" s="146"/>
      <c r="C903" s="146"/>
      <c r="D903" s="147"/>
      <c r="E903" s="147"/>
      <c r="F903" s="148"/>
      <c r="G903" s="147"/>
      <c r="H903" s="147"/>
      <c r="I903" s="147"/>
      <c r="J903" s="140"/>
    </row>
    <row r="904" spans="1:10">
      <c r="A904" s="145"/>
      <c r="B904" s="146"/>
      <c r="C904" s="146"/>
      <c r="D904" s="147"/>
      <c r="E904" s="147"/>
      <c r="F904" s="148"/>
      <c r="G904" s="147"/>
      <c r="H904" s="147"/>
      <c r="I904" s="147"/>
      <c r="J904" s="140"/>
    </row>
    <row r="905" spans="1:10">
      <c r="A905" s="145"/>
      <c r="B905" s="146"/>
      <c r="C905" s="146"/>
      <c r="D905" s="147"/>
      <c r="E905" s="147"/>
      <c r="F905" s="148"/>
      <c r="G905" s="147"/>
      <c r="H905" s="147"/>
      <c r="I905" s="147"/>
      <c r="J905" s="140"/>
    </row>
    <row r="906" spans="1:10">
      <c r="A906" s="145"/>
      <c r="B906" s="146"/>
      <c r="C906" s="146"/>
      <c r="D906" s="147"/>
      <c r="E906" s="147"/>
      <c r="F906" s="148"/>
      <c r="G906" s="147"/>
      <c r="H906" s="147"/>
      <c r="I906" s="147"/>
      <c r="J906" s="140"/>
    </row>
    <row r="907" spans="1:10">
      <c r="A907" s="145"/>
      <c r="B907" s="146"/>
      <c r="C907" s="146"/>
      <c r="D907" s="147"/>
      <c r="E907" s="147"/>
      <c r="F907" s="148"/>
      <c r="G907" s="147"/>
      <c r="H907" s="147"/>
      <c r="I907" s="147"/>
      <c r="J907" s="140"/>
    </row>
    <row r="908" spans="1:10">
      <c r="A908" s="145"/>
      <c r="B908" s="146"/>
      <c r="C908" s="146"/>
      <c r="D908" s="147"/>
      <c r="E908" s="147"/>
      <c r="F908" s="148"/>
      <c r="G908" s="147"/>
      <c r="H908" s="147"/>
      <c r="I908" s="147"/>
      <c r="J908" s="140"/>
    </row>
    <row r="909" spans="1:10">
      <c r="A909" s="145"/>
      <c r="B909" s="146"/>
      <c r="C909" s="146"/>
      <c r="D909" s="147"/>
      <c r="E909" s="147"/>
      <c r="F909" s="148"/>
      <c r="G909" s="147"/>
      <c r="H909" s="147"/>
      <c r="I909" s="147"/>
      <c r="J909" s="140"/>
    </row>
    <row r="910" spans="1:10">
      <c r="A910" s="145"/>
      <c r="B910" s="146"/>
      <c r="C910" s="146"/>
      <c r="D910" s="147"/>
      <c r="E910" s="147"/>
      <c r="F910" s="148"/>
      <c r="G910" s="147"/>
      <c r="H910" s="147"/>
      <c r="I910" s="147"/>
      <c r="J910" s="140"/>
    </row>
    <row r="911" spans="1:10">
      <c r="A911" s="145"/>
      <c r="B911" s="146"/>
      <c r="C911" s="146"/>
      <c r="D911" s="147"/>
      <c r="E911" s="147"/>
      <c r="F911" s="148"/>
      <c r="G911" s="147"/>
      <c r="H911" s="147"/>
      <c r="I911" s="147"/>
      <c r="J911" s="140"/>
    </row>
    <row r="912" spans="1:10">
      <c r="A912" s="145"/>
      <c r="B912" s="146"/>
      <c r="C912" s="146"/>
      <c r="D912" s="147"/>
      <c r="E912" s="147"/>
      <c r="F912" s="148"/>
      <c r="G912" s="147"/>
      <c r="H912" s="147"/>
      <c r="I912" s="147"/>
      <c r="J912" s="140"/>
    </row>
    <row r="913" spans="1:10">
      <c r="A913" s="145"/>
      <c r="B913" s="146"/>
      <c r="C913" s="146"/>
      <c r="D913" s="147"/>
      <c r="E913" s="147"/>
      <c r="F913" s="148"/>
      <c r="G913" s="147"/>
      <c r="H913" s="147"/>
      <c r="I913" s="147"/>
      <c r="J913" s="140"/>
    </row>
    <row r="914" spans="1:10">
      <c r="A914" s="145"/>
      <c r="B914" s="146"/>
      <c r="C914" s="146"/>
      <c r="D914" s="147"/>
      <c r="E914" s="147"/>
      <c r="F914" s="148"/>
      <c r="G914" s="147"/>
      <c r="H914" s="147"/>
      <c r="I914" s="147"/>
      <c r="J914" s="140"/>
    </row>
    <row r="915" spans="1:10">
      <c r="A915" s="145"/>
      <c r="B915" s="146"/>
      <c r="C915" s="146"/>
      <c r="D915" s="147"/>
      <c r="E915" s="147"/>
      <c r="F915" s="148"/>
      <c r="G915" s="147"/>
      <c r="H915" s="147"/>
      <c r="I915" s="147"/>
      <c r="J915" s="140"/>
    </row>
    <row r="916" spans="1:10">
      <c r="A916" s="145"/>
      <c r="B916" s="146"/>
      <c r="C916" s="146"/>
      <c r="D916" s="147"/>
      <c r="E916" s="147"/>
      <c r="F916" s="148"/>
      <c r="G916" s="147"/>
      <c r="H916" s="147"/>
      <c r="I916" s="147"/>
      <c r="J916" s="140"/>
    </row>
    <row r="917" spans="1:10">
      <c r="A917" s="145"/>
      <c r="B917" s="146"/>
      <c r="C917" s="146"/>
      <c r="D917" s="147"/>
      <c r="E917" s="147"/>
      <c r="F917" s="148"/>
      <c r="G917" s="147"/>
      <c r="H917" s="147"/>
      <c r="I917" s="147"/>
      <c r="J917" s="140"/>
    </row>
    <row r="918" spans="1:10">
      <c r="A918" s="145"/>
      <c r="B918" s="146"/>
      <c r="C918" s="146"/>
      <c r="D918" s="147"/>
      <c r="E918" s="147"/>
      <c r="F918" s="148"/>
      <c r="G918" s="147"/>
      <c r="H918" s="147"/>
      <c r="I918" s="147"/>
      <c r="J918" s="140"/>
    </row>
    <row r="919" spans="1:10">
      <c r="A919" s="145"/>
      <c r="B919" s="146"/>
      <c r="C919" s="146"/>
      <c r="D919" s="147"/>
      <c r="E919" s="147"/>
      <c r="F919" s="148"/>
      <c r="G919" s="147"/>
      <c r="H919" s="147"/>
      <c r="I919" s="147"/>
      <c r="J919" s="140"/>
    </row>
    <row r="920" spans="1:10">
      <c r="A920" s="145"/>
      <c r="B920" s="146"/>
      <c r="C920" s="146"/>
      <c r="D920" s="147"/>
      <c r="E920" s="147"/>
      <c r="F920" s="148"/>
      <c r="G920" s="147"/>
      <c r="H920" s="147"/>
      <c r="I920" s="147"/>
      <c r="J920" s="140"/>
    </row>
    <row r="921" spans="1:10">
      <c r="A921" s="145"/>
      <c r="B921" s="146"/>
      <c r="C921" s="146"/>
      <c r="D921" s="147"/>
      <c r="E921" s="147"/>
      <c r="F921" s="148"/>
      <c r="G921" s="147"/>
      <c r="H921" s="147"/>
      <c r="I921" s="147"/>
      <c r="J921" s="140"/>
    </row>
    <row r="922" spans="1:10">
      <c r="A922" s="145"/>
      <c r="B922" s="146"/>
      <c r="C922" s="146"/>
      <c r="D922" s="147"/>
      <c r="E922" s="147"/>
      <c r="F922" s="148"/>
      <c r="G922" s="147"/>
      <c r="H922" s="147"/>
      <c r="I922" s="147"/>
      <c r="J922" s="140"/>
    </row>
    <row r="923" spans="1:10">
      <c r="A923" s="145"/>
      <c r="B923" s="146"/>
      <c r="C923" s="146"/>
      <c r="D923" s="147"/>
      <c r="E923" s="147"/>
      <c r="F923" s="148"/>
      <c r="G923" s="147"/>
      <c r="H923" s="147"/>
      <c r="I923" s="147"/>
      <c r="J923" s="140"/>
    </row>
    <row r="924" spans="1:10">
      <c r="A924" s="145"/>
      <c r="B924" s="146"/>
      <c r="C924" s="146"/>
      <c r="D924" s="147"/>
      <c r="E924" s="147"/>
      <c r="F924" s="148"/>
      <c r="G924" s="147"/>
      <c r="H924" s="147"/>
      <c r="I924" s="147"/>
      <c r="J924" s="140"/>
    </row>
    <row r="925" spans="1:10">
      <c r="A925" s="145"/>
      <c r="B925" s="146"/>
      <c r="C925" s="146"/>
      <c r="D925" s="147"/>
      <c r="E925" s="147"/>
      <c r="F925" s="148"/>
      <c r="G925" s="147"/>
      <c r="H925" s="147"/>
      <c r="I925" s="147"/>
      <c r="J925" s="140"/>
    </row>
    <row r="926" spans="1:10">
      <c r="A926" s="145"/>
      <c r="B926" s="146"/>
      <c r="C926" s="146"/>
      <c r="D926" s="147"/>
      <c r="E926" s="147"/>
      <c r="F926" s="148"/>
      <c r="G926" s="147"/>
      <c r="H926" s="147"/>
      <c r="I926" s="147"/>
      <c r="J926" s="140"/>
    </row>
    <row r="927" spans="1:10">
      <c r="A927" s="145"/>
      <c r="B927" s="146"/>
      <c r="C927" s="146"/>
      <c r="D927" s="147"/>
      <c r="E927" s="147"/>
      <c r="F927" s="148"/>
      <c r="G927" s="147"/>
      <c r="H927" s="147"/>
      <c r="I927" s="147"/>
      <c r="J927" s="140"/>
    </row>
    <row r="928" spans="1:10">
      <c r="A928" s="145"/>
      <c r="B928" s="146"/>
      <c r="C928" s="146"/>
      <c r="D928" s="147"/>
      <c r="E928" s="147"/>
      <c r="F928" s="148"/>
      <c r="G928" s="147"/>
      <c r="H928" s="147"/>
      <c r="I928" s="147"/>
      <c r="J928" s="140"/>
    </row>
    <row r="929" spans="1:10">
      <c r="A929" s="145"/>
      <c r="B929" s="146"/>
      <c r="C929" s="146"/>
      <c r="D929" s="147"/>
      <c r="E929" s="147"/>
      <c r="F929" s="148"/>
      <c r="G929" s="147"/>
      <c r="H929" s="147"/>
      <c r="I929" s="147"/>
      <c r="J929" s="140"/>
    </row>
    <row r="930" spans="1:10">
      <c r="A930" s="145"/>
      <c r="B930" s="146"/>
      <c r="C930" s="146"/>
      <c r="D930" s="147"/>
      <c r="E930" s="147"/>
      <c r="F930" s="148"/>
      <c r="G930" s="147"/>
      <c r="H930" s="147"/>
      <c r="I930" s="147"/>
      <c r="J930" s="140"/>
    </row>
    <row r="931" spans="1:10">
      <c r="A931" s="145"/>
      <c r="B931" s="146"/>
      <c r="C931" s="146"/>
      <c r="D931" s="147"/>
      <c r="E931" s="147"/>
      <c r="F931" s="148"/>
      <c r="G931" s="147"/>
      <c r="H931" s="147"/>
      <c r="I931" s="147"/>
      <c r="J931" s="140"/>
    </row>
    <row r="932" spans="1:10">
      <c r="A932" s="145"/>
      <c r="B932" s="146"/>
      <c r="C932" s="146"/>
      <c r="D932" s="147"/>
      <c r="E932" s="147"/>
      <c r="F932" s="148"/>
      <c r="G932" s="147"/>
      <c r="H932" s="147"/>
      <c r="I932" s="147"/>
      <c r="J932" s="140"/>
    </row>
    <row r="933" spans="1:10">
      <c r="A933" s="145"/>
      <c r="B933" s="146"/>
      <c r="C933" s="146"/>
      <c r="D933" s="147"/>
      <c r="E933" s="147"/>
      <c r="F933" s="148"/>
      <c r="G933" s="147"/>
      <c r="H933" s="147"/>
      <c r="I933" s="147"/>
      <c r="J933" s="140"/>
    </row>
    <row r="934" spans="1:10">
      <c r="A934" s="145"/>
      <c r="B934" s="146"/>
      <c r="C934" s="146"/>
      <c r="D934" s="147"/>
      <c r="E934" s="147"/>
      <c r="F934" s="148"/>
      <c r="G934" s="147"/>
      <c r="H934" s="147"/>
      <c r="I934" s="147"/>
      <c r="J934" s="140"/>
    </row>
    <row r="935" spans="1:10">
      <c r="A935" s="145"/>
      <c r="B935" s="146"/>
      <c r="C935" s="146"/>
      <c r="D935" s="147"/>
      <c r="E935" s="147"/>
      <c r="F935" s="148"/>
      <c r="G935" s="147"/>
      <c r="H935" s="147"/>
      <c r="I935" s="147"/>
      <c r="J935" s="140"/>
    </row>
    <row r="936" spans="1:10">
      <c r="A936" s="145"/>
      <c r="B936" s="146"/>
      <c r="C936" s="146"/>
      <c r="D936" s="147"/>
      <c r="E936" s="147"/>
      <c r="F936" s="148"/>
      <c r="G936" s="147"/>
      <c r="H936" s="147"/>
      <c r="I936" s="147"/>
      <c r="J936" s="140"/>
    </row>
    <row r="937" spans="1:10">
      <c r="A937" s="145"/>
      <c r="B937" s="146"/>
      <c r="C937" s="146"/>
      <c r="D937" s="147"/>
      <c r="E937" s="147"/>
      <c r="F937" s="148"/>
      <c r="G937" s="147"/>
      <c r="H937" s="147"/>
      <c r="I937" s="147"/>
      <c r="J937" s="140"/>
    </row>
    <row r="938" spans="1:10">
      <c r="A938" s="145"/>
      <c r="B938" s="146"/>
      <c r="C938" s="146"/>
      <c r="D938" s="147"/>
      <c r="E938" s="147"/>
      <c r="F938" s="148"/>
      <c r="G938" s="147"/>
      <c r="H938" s="147"/>
      <c r="I938" s="147"/>
      <c r="J938" s="140"/>
    </row>
    <row r="939" spans="1:10">
      <c r="A939" s="145"/>
      <c r="B939" s="146"/>
      <c r="C939" s="146"/>
      <c r="D939" s="147"/>
      <c r="E939" s="147"/>
      <c r="F939" s="148"/>
      <c r="G939" s="147"/>
      <c r="H939" s="147"/>
      <c r="I939" s="147"/>
      <c r="J939" s="140"/>
    </row>
    <row r="940" spans="1:10">
      <c r="A940" s="145"/>
      <c r="B940" s="146"/>
      <c r="C940" s="146"/>
      <c r="D940" s="147"/>
      <c r="E940" s="147"/>
      <c r="F940" s="148"/>
      <c r="G940" s="147"/>
      <c r="H940" s="147"/>
      <c r="I940" s="147"/>
      <c r="J940" s="140"/>
    </row>
    <row r="941" spans="1:10">
      <c r="A941" s="145"/>
      <c r="B941" s="146"/>
      <c r="C941" s="146"/>
      <c r="D941" s="147"/>
      <c r="E941" s="147"/>
      <c r="F941" s="148"/>
      <c r="G941" s="147"/>
      <c r="H941" s="147"/>
      <c r="I941" s="147"/>
      <c r="J941" s="140"/>
    </row>
    <row r="942" spans="1:10">
      <c r="A942" s="145"/>
      <c r="B942" s="146"/>
      <c r="C942" s="146"/>
      <c r="D942" s="147"/>
      <c r="E942" s="147"/>
      <c r="F942" s="148"/>
      <c r="G942" s="147"/>
      <c r="H942" s="147"/>
      <c r="I942" s="147"/>
      <c r="J942" s="140"/>
    </row>
    <row r="943" spans="1:10">
      <c r="A943" s="145"/>
      <c r="B943" s="146"/>
      <c r="C943" s="146"/>
      <c r="D943" s="147"/>
      <c r="E943" s="147"/>
      <c r="F943" s="148"/>
      <c r="G943" s="147"/>
      <c r="H943" s="147"/>
      <c r="I943" s="147"/>
      <c r="J943" s="140"/>
    </row>
    <row r="944" spans="1:10">
      <c r="A944" s="145"/>
      <c r="B944" s="146"/>
      <c r="C944" s="146"/>
      <c r="D944" s="147"/>
      <c r="E944" s="147"/>
      <c r="F944" s="148"/>
      <c r="G944" s="147"/>
      <c r="H944" s="147"/>
      <c r="I944" s="147"/>
      <c r="J944" s="140"/>
    </row>
    <row r="945" spans="1:10">
      <c r="A945" s="145"/>
      <c r="B945" s="146"/>
      <c r="C945" s="146"/>
      <c r="D945" s="147"/>
      <c r="E945" s="147"/>
      <c r="F945" s="148"/>
      <c r="G945" s="147"/>
      <c r="H945" s="147"/>
      <c r="I945" s="147"/>
      <c r="J945" s="140"/>
    </row>
    <row r="946" spans="1:10">
      <c r="A946" s="145"/>
      <c r="B946" s="146"/>
      <c r="C946" s="146"/>
      <c r="D946" s="147"/>
      <c r="E946" s="147"/>
      <c r="F946" s="148"/>
      <c r="G946" s="147"/>
      <c r="H946" s="147"/>
      <c r="I946" s="147"/>
      <c r="J946" s="140"/>
    </row>
    <row r="947" spans="1:10">
      <c r="A947" s="145"/>
      <c r="B947" s="146"/>
      <c r="C947" s="146"/>
      <c r="D947" s="147"/>
      <c r="E947" s="147"/>
      <c r="F947" s="148"/>
      <c r="G947" s="147"/>
      <c r="H947" s="147"/>
      <c r="I947" s="147"/>
      <c r="J947" s="140"/>
    </row>
    <row r="948" spans="1:10">
      <c r="A948" s="145"/>
      <c r="B948" s="146"/>
      <c r="C948" s="146"/>
      <c r="D948" s="147"/>
      <c r="E948" s="147"/>
      <c r="F948" s="148"/>
      <c r="G948" s="147"/>
      <c r="H948" s="147"/>
      <c r="I948" s="147"/>
      <c r="J948" s="140"/>
    </row>
    <row r="949" spans="1:10">
      <c r="A949" s="145"/>
      <c r="B949" s="146"/>
      <c r="C949" s="146"/>
      <c r="D949" s="147"/>
      <c r="E949" s="147"/>
      <c r="F949" s="148"/>
      <c r="G949" s="147"/>
      <c r="H949" s="147"/>
      <c r="I949" s="147"/>
      <c r="J949" s="140"/>
    </row>
    <row r="950" spans="1:10">
      <c r="A950" s="145"/>
      <c r="B950" s="146"/>
      <c r="C950" s="146"/>
      <c r="D950" s="147"/>
      <c r="E950" s="147"/>
      <c r="F950" s="148"/>
      <c r="G950" s="147"/>
      <c r="H950" s="147"/>
      <c r="I950" s="147"/>
      <c r="J950" s="140"/>
    </row>
    <row r="951" spans="1:10">
      <c r="A951" s="145"/>
      <c r="B951" s="146"/>
      <c r="C951" s="146"/>
      <c r="D951" s="147"/>
      <c r="E951" s="147"/>
      <c r="F951" s="148"/>
      <c r="G951" s="147"/>
      <c r="H951" s="147"/>
      <c r="I951" s="147"/>
      <c r="J951" s="140"/>
    </row>
    <row r="952" spans="1:10">
      <c r="A952" s="145"/>
      <c r="B952" s="146"/>
      <c r="C952" s="146"/>
      <c r="D952" s="147"/>
      <c r="E952" s="147"/>
      <c r="F952" s="148"/>
      <c r="G952" s="147"/>
      <c r="H952" s="147"/>
      <c r="I952" s="147"/>
      <c r="J952" s="140"/>
    </row>
    <row r="953" spans="1:10">
      <c r="A953" s="145"/>
      <c r="B953" s="146"/>
      <c r="C953" s="146"/>
      <c r="D953" s="147"/>
      <c r="E953" s="147"/>
      <c r="F953" s="148"/>
      <c r="G953" s="147"/>
      <c r="H953" s="147"/>
      <c r="I953" s="147"/>
      <c r="J953" s="140"/>
    </row>
    <row r="954" spans="1:10">
      <c r="A954" s="145"/>
      <c r="B954" s="146"/>
      <c r="C954" s="146"/>
      <c r="D954" s="147"/>
      <c r="E954" s="147"/>
      <c r="F954" s="148"/>
      <c r="G954" s="147"/>
      <c r="H954" s="147"/>
      <c r="I954" s="147"/>
      <c r="J954" s="140"/>
    </row>
    <row r="955" spans="1:10">
      <c r="A955" s="145"/>
      <c r="B955" s="146"/>
      <c r="C955" s="146"/>
      <c r="D955" s="147"/>
      <c r="E955" s="147"/>
      <c r="F955" s="148"/>
      <c r="G955" s="147"/>
      <c r="H955" s="147"/>
      <c r="I955" s="147"/>
      <c r="J955" s="140"/>
    </row>
    <row r="956" spans="1:10">
      <c r="A956" s="145"/>
      <c r="B956" s="146"/>
      <c r="C956" s="146"/>
      <c r="D956" s="147"/>
      <c r="E956" s="147"/>
      <c r="F956" s="148"/>
      <c r="G956" s="147"/>
      <c r="H956" s="147"/>
      <c r="I956" s="147"/>
      <c r="J956" s="140"/>
    </row>
    <row r="957" spans="1:10">
      <c r="A957" s="145"/>
      <c r="B957" s="146"/>
      <c r="C957" s="146"/>
      <c r="D957" s="147"/>
      <c r="E957" s="147"/>
      <c r="F957" s="148"/>
      <c r="G957" s="147"/>
      <c r="H957" s="147"/>
      <c r="I957" s="147"/>
      <c r="J957" s="140"/>
    </row>
    <row r="958" spans="1:10">
      <c r="A958" s="145"/>
      <c r="B958" s="146"/>
      <c r="C958" s="146"/>
      <c r="D958" s="147"/>
      <c r="E958" s="147"/>
      <c r="F958" s="148"/>
      <c r="G958" s="147"/>
      <c r="H958" s="147"/>
      <c r="I958" s="147"/>
      <c r="J958" s="140"/>
    </row>
    <row r="959" spans="1:10">
      <c r="A959" s="145"/>
      <c r="B959" s="146"/>
      <c r="C959" s="146"/>
      <c r="D959" s="147"/>
      <c r="E959" s="147"/>
      <c r="F959" s="148"/>
      <c r="G959" s="147"/>
      <c r="H959" s="147"/>
      <c r="I959" s="147"/>
      <c r="J959" s="140"/>
    </row>
    <row r="960" spans="1:10">
      <c r="A960" s="145"/>
      <c r="B960" s="146"/>
      <c r="C960" s="146"/>
      <c r="D960" s="147"/>
      <c r="E960" s="147"/>
      <c r="F960" s="148"/>
      <c r="G960" s="147"/>
      <c r="H960" s="147"/>
      <c r="I960" s="147"/>
      <c r="J960" s="140"/>
    </row>
    <row r="961" spans="1:10">
      <c r="A961" s="145"/>
      <c r="B961" s="146"/>
      <c r="C961" s="146"/>
      <c r="D961" s="147"/>
      <c r="E961" s="147"/>
      <c r="F961" s="148"/>
      <c r="G961" s="147"/>
      <c r="H961" s="147"/>
      <c r="I961" s="147"/>
      <c r="J961" s="140"/>
    </row>
    <row r="962" spans="1:10">
      <c r="A962" s="145"/>
      <c r="B962" s="146"/>
      <c r="C962" s="146"/>
      <c r="D962" s="147"/>
      <c r="E962" s="147"/>
      <c r="F962" s="148"/>
      <c r="G962" s="147"/>
      <c r="H962" s="147"/>
      <c r="I962" s="147"/>
      <c r="J962" s="140"/>
    </row>
    <row r="963" spans="1:10">
      <c r="A963" s="145"/>
      <c r="B963" s="146"/>
      <c r="C963" s="146"/>
      <c r="D963" s="147"/>
      <c r="E963" s="147"/>
      <c r="F963" s="148"/>
      <c r="G963" s="147"/>
      <c r="H963" s="147"/>
      <c r="I963" s="147"/>
      <c r="J963" s="140"/>
    </row>
    <row r="964" spans="1:10">
      <c r="A964" s="145"/>
      <c r="B964" s="146"/>
      <c r="C964" s="146"/>
      <c r="D964" s="147"/>
      <c r="E964" s="147"/>
      <c r="F964" s="148"/>
      <c r="G964" s="147"/>
      <c r="H964" s="147"/>
      <c r="I964" s="147"/>
      <c r="J964" s="140"/>
    </row>
    <row r="965" spans="1:10">
      <c r="A965" s="145"/>
      <c r="B965" s="146"/>
      <c r="C965" s="146"/>
      <c r="D965" s="147"/>
      <c r="E965" s="147"/>
      <c r="F965" s="148"/>
      <c r="G965" s="147"/>
      <c r="H965" s="147"/>
      <c r="I965" s="147"/>
      <c r="J965" s="140"/>
    </row>
    <row r="966" spans="1:10">
      <c r="A966" s="145"/>
      <c r="B966" s="146"/>
      <c r="C966" s="146"/>
      <c r="D966" s="147"/>
      <c r="E966" s="147"/>
      <c r="F966" s="148"/>
      <c r="G966" s="147"/>
      <c r="H966" s="147"/>
      <c r="I966" s="147"/>
      <c r="J966" s="140"/>
    </row>
    <row r="967" spans="1:10">
      <c r="A967" s="145"/>
      <c r="B967" s="146"/>
      <c r="C967" s="146"/>
      <c r="D967" s="147"/>
      <c r="E967" s="147"/>
      <c r="F967" s="148"/>
      <c r="G967" s="147"/>
      <c r="H967" s="147"/>
      <c r="I967" s="147"/>
      <c r="J967" s="140"/>
    </row>
    <row r="968" spans="1:10">
      <c r="A968" s="145"/>
      <c r="B968" s="146"/>
      <c r="C968" s="146"/>
      <c r="D968" s="147"/>
      <c r="E968" s="147"/>
      <c r="F968" s="148"/>
      <c r="G968" s="147"/>
      <c r="H968" s="147"/>
      <c r="I968" s="147"/>
      <c r="J968" s="140"/>
    </row>
    <row r="969" spans="1:10">
      <c r="A969" s="145"/>
      <c r="B969" s="146"/>
      <c r="C969" s="146"/>
      <c r="D969" s="147"/>
      <c r="E969" s="147"/>
      <c r="F969" s="148"/>
      <c r="G969" s="147"/>
      <c r="H969" s="147"/>
      <c r="I969" s="147"/>
      <c r="J969" s="140"/>
    </row>
    <row r="970" spans="1:10">
      <c r="A970" s="145"/>
      <c r="B970" s="146"/>
      <c r="C970" s="146"/>
      <c r="D970" s="147"/>
      <c r="E970" s="147"/>
      <c r="F970" s="148"/>
      <c r="G970" s="147"/>
      <c r="H970" s="147"/>
      <c r="I970" s="147"/>
      <c r="J970" s="140"/>
    </row>
    <row r="971" spans="1:10">
      <c r="A971" s="145"/>
      <c r="B971" s="146"/>
      <c r="C971" s="146"/>
      <c r="D971" s="147"/>
      <c r="E971" s="147"/>
      <c r="F971" s="148"/>
      <c r="G971" s="147"/>
      <c r="H971" s="147"/>
      <c r="I971" s="147"/>
      <c r="J971" s="140"/>
    </row>
    <row r="972" spans="1:10">
      <c r="A972" s="145"/>
      <c r="B972" s="146"/>
      <c r="C972" s="146"/>
      <c r="D972" s="147"/>
      <c r="E972" s="147"/>
      <c r="F972" s="148"/>
      <c r="G972" s="147"/>
      <c r="H972" s="147"/>
      <c r="I972" s="147"/>
      <c r="J972" s="140"/>
    </row>
    <row r="973" spans="1:10">
      <c r="A973" s="145"/>
      <c r="B973" s="146"/>
      <c r="C973" s="146"/>
      <c r="D973" s="147"/>
      <c r="E973" s="147"/>
      <c r="F973" s="148"/>
      <c r="G973" s="147"/>
      <c r="H973" s="147"/>
      <c r="I973" s="147"/>
      <c r="J973" s="140"/>
    </row>
    <row r="974" spans="1:10">
      <c r="A974" s="145"/>
      <c r="B974" s="146"/>
      <c r="C974" s="146"/>
      <c r="D974" s="147"/>
      <c r="E974" s="147"/>
      <c r="F974" s="148"/>
      <c r="G974" s="147"/>
      <c r="H974" s="147"/>
      <c r="I974" s="147"/>
      <c r="J974" s="140"/>
    </row>
    <row r="975" spans="1:10">
      <c r="A975" s="145"/>
      <c r="B975" s="146"/>
      <c r="C975" s="146"/>
      <c r="D975" s="147"/>
      <c r="E975" s="147"/>
      <c r="F975" s="148"/>
      <c r="G975" s="147"/>
      <c r="H975" s="147"/>
      <c r="I975" s="147"/>
      <c r="J975" s="140"/>
    </row>
    <row r="976" spans="1:10">
      <c r="A976" s="145"/>
      <c r="B976" s="146"/>
      <c r="C976" s="146"/>
      <c r="D976" s="147"/>
      <c r="E976" s="147"/>
      <c r="F976" s="148"/>
      <c r="G976" s="147"/>
      <c r="H976" s="147"/>
      <c r="I976" s="147"/>
      <c r="J976" s="140"/>
    </row>
    <row r="977" spans="1:10">
      <c r="A977" s="145"/>
      <c r="B977" s="146"/>
      <c r="C977" s="146"/>
      <c r="D977" s="147"/>
      <c r="E977" s="147"/>
      <c r="F977" s="148"/>
      <c r="G977" s="147"/>
      <c r="H977" s="147"/>
      <c r="I977" s="147"/>
      <c r="J977" s="140"/>
    </row>
    <row r="978" spans="1:10">
      <c r="A978" s="145"/>
      <c r="B978" s="146"/>
      <c r="C978" s="146"/>
      <c r="D978" s="147"/>
      <c r="E978" s="147"/>
      <c r="F978" s="148"/>
      <c r="G978" s="147"/>
      <c r="H978" s="147"/>
      <c r="I978" s="147"/>
      <c r="J978" s="140"/>
    </row>
    <row r="979" spans="1:10">
      <c r="A979" s="145"/>
      <c r="B979" s="146"/>
      <c r="C979" s="146"/>
      <c r="D979" s="147"/>
      <c r="E979" s="147"/>
      <c r="F979" s="148"/>
      <c r="G979" s="147"/>
      <c r="H979" s="147"/>
      <c r="I979" s="147"/>
      <c r="J979" s="140"/>
    </row>
    <row r="980" spans="1:10">
      <c r="A980" s="145"/>
      <c r="B980" s="146"/>
      <c r="C980" s="146"/>
      <c r="D980" s="147"/>
      <c r="E980" s="147"/>
      <c r="F980" s="148"/>
      <c r="G980" s="147"/>
      <c r="H980" s="147"/>
      <c r="I980" s="147"/>
      <c r="J980" s="140"/>
    </row>
    <row r="981" spans="1:10">
      <c r="A981" s="141"/>
      <c r="B981" s="142"/>
      <c r="C981" s="142"/>
      <c r="D981" s="143"/>
      <c r="E981" s="143"/>
      <c r="F981" s="144"/>
      <c r="G981" s="143"/>
      <c r="H981" s="143"/>
      <c r="I981" s="143"/>
    </row>
    <row r="982" spans="1:10">
      <c r="A982" s="97"/>
      <c r="B982" s="98"/>
      <c r="C982" s="98"/>
      <c r="D982" s="99"/>
      <c r="E982" s="99"/>
      <c r="F982" s="116"/>
      <c r="G982" s="99"/>
      <c r="H982" s="99"/>
      <c r="I982" s="99"/>
    </row>
    <row r="983" spans="1:10">
      <c r="A983" s="97"/>
      <c r="B983" s="98"/>
      <c r="C983" s="98"/>
      <c r="D983" s="99"/>
      <c r="E983" s="99"/>
      <c r="F983" s="116"/>
      <c r="G983" s="99"/>
      <c r="H983" s="99"/>
      <c r="I983" s="99"/>
    </row>
    <row r="984" spans="1:10">
      <c r="A984" s="97"/>
      <c r="B984" s="98"/>
      <c r="C984" s="98"/>
      <c r="D984" s="99"/>
      <c r="E984" s="99"/>
      <c r="F984" s="116"/>
      <c r="G984" s="99"/>
      <c r="H984" s="99"/>
      <c r="I984" s="99"/>
    </row>
    <row r="985" spans="1:10">
      <c r="A985" s="97"/>
      <c r="B985" s="98"/>
      <c r="C985" s="98"/>
      <c r="D985" s="99"/>
      <c r="E985" s="99"/>
      <c r="F985" s="116"/>
      <c r="G985" s="99"/>
      <c r="H985" s="99"/>
      <c r="I985" s="99"/>
    </row>
    <row r="986" spans="1:10">
      <c r="A986" s="97"/>
      <c r="B986" s="98"/>
      <c r="C986" s="98"/>
      <c r="D986" s="99"/>
      <c r="E986" s="99"/>
      <c r="F986" s="116"/>
      <c r="G986" s="99"/>
      <c r="H986" s="99"/>
      <c r="I986" s="99"/>
    </row>
    <row r="987" spans="1:10">
      <c r="A987" s="97"/>
      <c r="B987" s="98"/>
      <c r="C987" s="98"/>
      <c r="D987" s="99"/>
      <c r="E987" s="99"/>
      <c r="F987" s="116"/>
      <c r="G987" s="99"/>
      <c r="H987" s="99"/>
      <c r="I987" s="99"/>
    </row>
    <row r="988" spans="1:10">
      <c r="A988" s="97"/>
      <c r="B988" s="98"/>
      <c r="C988" s="98"/>
      <c r="D988" s="99"/>
      <c r="E988" s="99"/>
      <c r="F988" s="116"/>
      <c r="G988" s="99"/>
      <c r="H988" s="99"/>
      <c r="I988" s="99"/>
    </row>
    <row r="989" spans="1:10">
      <c r="A989" s="97"/>
      <c r="B989" s="98"/>
      <c r="C989" s="98"/>
      <c r="D989" s="99"/>
      <c r="E989" s="99"/>
      <c r="F989" s="116"/>
      <c r="G989" s="99"/>
      <c r="H989" s="99"/>
      <c r="I989" s="99"/>
    </row>
    <row r="990" spans="1:10">
      <c r="A990" s="97"/>
      <c r="B990" s="98"/>
      <c r="C990" s="98"/>
      <c r="D990" s="99"/>
      <c r="E990" s="99"/>
      <c r="F990" s="116"/>
      <c r="G990" s="99"/>
      <c r="H990" s="99"/>
      <c r="I990" s="99"/>
    </row>
    <row r="991" spans="1:10">
      <c r="A991" s="97"/>
      <c r="B991" s="98"/>
      <c r="C991" s="98"/>
      <c r="D991" s="99"/>
      <c r="E991" s="99"/>
      <c r="F991" s="116"/>
      <c r="G991" s="99"/>
      <c r="H991" s="99"/>
      <c r="I991" s="99"/>
    </row>
    <row r="992" spans="1:10">
      <c r="A992" s="97"/>
      <c r="B992" s="98"/>
      <c r="C992" s="98"/>
      <c r="D992" s="99"/>
      <c r="E992" s="99"/>
      <c r="F992" s="116"/>
      <c r="G992" s="99"/>
      <c r="H992" s="99"/>
      <c r="I992" s="99"/>
    </row>
    <row r="993" spans="1:9">
      <c r="A993" s="97"/>
      <c r="B993" s="98"/>
      <c r="C993" s="98"/>
      <c r="D993" s="99"/>
      <c r="E993" s="99"/>
      <c r="F993" s="116"/>
      <c r="G993" s="99"/>
      <c r="H993" s="99"/>
      <c r="I993" s="99"/>
    </row>
    <row r="994" spans="1:9">
      <c r="A994" s="97"/>
      <c r="B994" s="98"/>
      <c r="C994" s="98"/>
      <c r="D994" s="99"/>
      <c r="E994" s="99"/>
      <c r="F994" s="116"/>
      <c r="G994" s="99"/>
      <c r="H994" s="99"/>
      <c r="I994" s="99"/>
    </row>
    <row r="995" spans="1:9">
      <c r="A995" s="97"/>
      <c r="B995" s="98"/>
      <c r="C995" s="98"/>
      <c r="D995" s="99"/>
      <c r="E995" s="99"/>
      <c r="F995" s="116"/>
      <c r="G995" s="99"/>
      <c r="H995" s="99"/>
      <c r="I995" s="99"/>
    </row>
    <row r="996" spans="1:9">
      <c r="A996" s="97"/>
      <c r="B996" s="98"/>
      <c r="C996" s="98"/>
      <c r="D996" s="99"/>
      <c r="E996" s="99"/>
      <c r="F996" s="116"/>
      <c r="G996" s="99"/>
      <c r="H996" s="99"/>
      <c r="I996" s="99"/>
    </row>
    <row r="997" spans="1:9">
      <c r="A997" s="97"/>
      <c r="B997" s="98"/>
      <c r="C997" s="98"/>
      <c r="D997" s="99"/>
      <c r="E997" s="99"/>
      <c r="F997" s="116"/>
      <c r="G997" s="99"/>
      <c r="H997" s="99"/>
      <c r="I997" s="99"/>
    </row>
    <row r="998" spans="1:9">
      <c r="A998" s="97"/>
      <c r="B998" s="98"/>
      <c r="C998" s="98"/>
      <c r="D998" s="99"/>
      <c r="E998" s="99"/>
      <c r="F998" s="116"/>
      <c r="G998" s="99"/>
      <c r="H998" s="99"/>
      <c r="I998" s="99"/>
    </row>
    <row r="999" spans="1:9">
      <c r="A999" s="97"/>
      <c r="B999" s="98"/>
      <c r="C999" s="98"/>
      <c r="D999" s="99"/>
      <c r="E999" s="99"/>
      <c r="F999" s="116"/>
      <c r="G999" s="99"/>
      <c r="H999" s="99"/>
      <c r="I999" s="99"/>
    </row>
    <row r="1000" spans="1:9">
      <c r="A1000" s="97"/>
      <c r="B1000" s="98"/>
      <c r="C1000" s="98"/>
      <c r="D1000" s="99"/>
      <c r="E1000" s="99"/>
      <c r="F1000" s="116"/>
      <c r="G1000" s="99"/>
      <c r="H1000" s="99"/>
      <c r="I1000" s="99"/>
    </row>
    <row r="1001" spans="1:9">
      <c r="A1001" s="97"/>
      <c r="B1001" s="98"/>
      <c r="C1001" s="98"/>
      <c r="D1001" s="99"/>
      <c r="E1001" s="99"/>
      <c r="F1001" s="116"/>
      <c r="G1001" s="99"/>
      <c r="H1001" s="99"/>
      <c r="I1001" s="99"/>
    </row>
    <row r="1002" spans="1:9">
      <c r="A1002" s="97"/>
      <c r="B1002" s="98"/>
      <c r="C1002" s="98"/>
      <c r="D1002" s="99"/>
      <c r="E1002" s="99"/>
      <c r="F1002" s="116"/>
      <c r="G1002" s="99"/>
      <c r="H1002" s="99"/>
      <c r="I1002" s="99"/>
    </row>
    <row r="1003" spans="1:9">
      <c r="A1003" s="97"/>
      <c r="B1003" s="98"/>
      <c r="C1003" s="98"/>
      <c r="D1003" s="99"/>
      <c r="E1003" s="99"/>
      <c r="F1003" s="116"/>
      <c r="G1003" s="99"/>
      <c r="H1003" s="99"/>
      <c r="I1003" s="99"/>
    </row>
    <row r="1004" spans="1:9">
      <c r="A1004" s="97"/>
      <c r="B1004" s="98"/>
      <c r="C1004" s="98"/>
      <c r="D1004" s="99"/>
      <c r="E1004" s="99"/>
      <c r="F1004" s="116"/>
      <c r="G1004" s="99"/>
      <c r="H1004" s="99"/>
      <c r="I1004" s="99"/>
    </row>
    <row r="1005" spans="1:9">
      <c r="A1005" s="97"/>
      <c r="B1005" s="98"/>
      <c r="C1005" s="98"/>
      <c r="D1005" s="99"/>
      <c r="E1005" s="99"/>
      <c r="F1005" s="116"/>
      <c r="G1005" s="99"/>
      <c r="H1005" s="99"/>
      <c r="I1005" s="99"/>
    </row>
    <row r="1006" spans="1:9">
      <c r="A1006" s="97"/>
      <c r="B1006" s="98"/>
      <c r="C1006" s="98"/>
      <c r="D1006" s="99"/>
      <c r="E1006" s="99"/>
      <c r="F1006" s="116"/>
      <c r="G1006" s="99"/>
      <c r="H1006" s="99"/>
      <c r="I1006" s="99"/>
    </row>
    <row r="1007" spans="1:9">
      <c r="A1007" s="97"/>
      <c r="B1007" s="98"/>
      <c r="C1007" s="98"/>
      <c r="D1007" s="99"/>
      <c r="E1007" s="99"/>
      <c r="F1007" s="116"/>
      <c r="G1007" s="99"/>
      <c r="H1007" s="99"/>
      <c r="I1007" s="99"/>
    </row>
    <row r="1008" spans="1:9">
      <c r="A1008" s="97"/>
      <c r="B1008" s="98"/>
      <c r="C1008" s="98"/>
      <c r="D1008" s="99"/>
      <c r="E1008" s="99"/>
      <c r="F1008" s="116"/>
      <c r="G1008" s="99"/>
      <c r="H1008" s="99"/>
      <c r="I1008" s="99"/>
    </row>
    <row r="1009" spans="1:9">
      <c r="A1009" s="97"/>
      <c r="B1009" s="98"/>
      <c r="C1009" s="98"/>
      <c r="D1009" s="99"/>
      <c r="E1009" s="99"/>
      <c r="F1009" s="116"/>
      <c r="G1009" s="99"/>
      <c r="H1009" s="99"/>
      <c r="I1009" s="99"/>
    </row>
    <row r="1010" spans="1:9">
      <c r="A1010" s="97"/>
      <c r="B1010" s="98"/>
      <c r="C1010" s="98"/>
      <c r="D1010" s="99"/>
      <c r="E1010" s="99"/>
      <c r="F1010" s="116"/>
      <c r="G1010" s="99"/>
      <c r="H1010" s="99"/>
      <c r="I1010" s="99"/>
    </row>
    <row r="1011" spans="1:9">
      <c r="A1011" s="97"/>
      <c r="B1011" s="98"/>
      <c r="C1011" s="98"/>
      <c r="D1011" s="99"/>
      <c r="E1011" s="99"/>
      <c r="F1011" s="116"/>
      <c r="G1011" s="99"/>
      <c r="H1011" s="99"/>
      <c r="I1011" s="99"/>
    </row>
    <row r="1012" spans="1:9">
      <c r="A1012" s="97"/>
      <c r="B1012" s="98"/>
      <c r="C1012" s="98"/>
      <c r="D1012" s="99"/>
      <c r="E1012" s="99"/>
      <c r="F1012" s="116"/>
      <c r="G1012" s="99"/>
      <c r="H1012" s="99"/>
      <c r="I1012" s="99"/>
    </row>
    <row r="1013" spans="1:9">
      <c r="A1013" s="97"/>
      <c r="B1013" s="98"/>
      <c r="C1013" s="98"/>
      <c r="D1013" s="99"/>
      <c r="E1013" s="99"/>
      <c r="F1013" s="116"/>
      <c r="G1013" s="99"/>
      <c r="H1013" s="99"/>
      <c r="I1013" s="99"/>
    </row>
    <row r="1014" spans="1:9">
      <c r="A1014" s="97"/>
      <c r="B1014" s="98"/>
      <c r="C1014" s="98"/>
      <c r="D1014" s="99"/>
      <c r="E1014" s="99"/>
      <c r="F1014" s="116"/>
      <c r="G1014" s="99"/>
      <c r="H1014" s="99"/>
      <c r="I1014" s="99"/>
    </row>
    <row r="1015" spans="1:9">
      <c r="A1015" s="97"/>
      <c r="B1015" s="98"/>
      <c r="C1015" s="98"/>
      <c r="D1015" s="99"/>
      <c r="E1015" s="99"/>
      <c r="F1015" s="116"/>
      <c r="G1015" s="99"/>
      <c r="H1015" s="99"/>
      <c r="I1015" s="99"/>
    </row>
    <row r="1016" spans="1:9">
      <c r="A1016" s="97"/>
      <c r="B1016" s="98"/>
      <c r="C1016" s="98"/>
      <c r="D1016" s="99"/>
      <c r="E1016" s="99"/>
      <c r="F1016" s="116"/>
      <c r="G1016" s="99"/>
      <c r="H1016" s="99"/>
      <c r="I1016" s="99"/>
    </row>
    <row r="1017" spans="1:9">
      <c r="A1017" s="97"/>
      <c r="B1017" s="98"/>
      <c r="C1017" s="98"/>
      <c r="D1017" s="99"/>
      <c r="E1017" s="99"/>
      <c r="F1017" s="116"/>
      <c r="G1017" s="99"/>
      <c r="H1017" s="99"/>
      <c r="I1017" s="99"/>
    </row>
    <row r="1018" spans="1:9">
      <c r="A1018" s="97"/>
      <c r="B1018" s="98"/>
      <c r="C1018" s="98"/>
      <c r="D1018" s="99"/>
      <c r="E1018" s="99"/>
      <c r="F1018" s="116"/>
      <c r="G1018" s="99"/>
      <c r="H1018" s="99"/>
      <c r="I1018" s="99"/>
    </row>
    <row r="1019" spans="1:9">
      <c r="A1019" s="97"/>
      <c r="B1019" s="98"/>
      <c r="C1019" s="98"/>
      <c r="D1019" s="99"/>
      <c r="E1019" s="99"/>
      <c r="F1019" s="116"/>
      <c r="G1019" s="99"/>
      <c r="H1019" s="99"/>
      <c r="I1019" s="99"/>
    </row>
    <row r="1020" spans="1:9">
      <c r="A1020" s="97"/>
      <c r="B1020" s="98"/>
      <c r="C1020" s="98"/>
      <c r="D1020" s="99"/>
      <c r="E1020" s="99"/>
      <c r="F1020" s="116"/>
      <c r="G1020" s="99"/>
      <c r="H1020" s="99"/>
      <c r="I1020" s="99"/>
    </row>
    <row r="1021" spans="1:9">
      <c r="A1021" s="97"/>
      <c r="B1021" s="98"/>
      <c r="C1021" s="98"/>
      <c r="D1021" s="99"/>
      <c r="E1021" s="99"/>
      <c r="F1021" s="116"/>
      <c r="G1021" s="99"/>
      <c r="H1021" s="99"/>
      <c r="I1021" s="99"/>
    </row>
    <row r="1022" spans="1:9">
      <c r="A1022" s="97"/>
      <c r="B1022" s="98"/>
      <c r="C1022" s="98"/>
      <c r="D1022" s="99"/>
      <c r="E1022" s="99"/>
      <c r="F1022" s="116"/>
      <c r="G1022" s="99"/>
      <c r="H1022" s="99"/>
      <c r="I1022" s="99"/>
    </row>
    <row r="1023" spans="1:9">
      <c r="A1023" s="97"/>
      <c r="B1023" s="98"/>
      <c r="C1023" s="98"/>
      <c r="D1023" s="99"/>
      <c r="E1023" s="99"/>
      <c r="F1023" s="116"/>
      <c r="G1023" s="99"/>
      <c r="H1023" s="99"/>
      <c r="I1023" s="99"/>
    </row>
    <row r="1024" spans="1:9">
      <c r="A1024" s="97"/>
      <c r="B1024" s="98"/>
      <c r="C1024" s="98"/>
      <c r="D1024" s="99"/>
      <c r="E1024" s="99"/>
      <c r="F1024" s="116"/>
      <c r="G1024" s="99"/>
      <c r="H1024" s="99"/>
      <c r="I1024" s="99"/>
    </row>
    <row r="1025" spans="1:9">
      <c r="A1025" s="97"/>
      <c r="B1025" s="98"/>
      <c r="C1025" s="98"/>
      <c r="D1025" s="99"/>
      <c r="E1025" s="99"/>
      <c r="F1025" s="116"/>
      <c r="G1025" s="99"/>
      <c r="H1025" s="99"/>
      <c r="I1025" s="99"/>
    </row>
    <row r="1026" spans="1:9">
      <c r="A1026" s="97"/>
      <c r="B1026" s="98"/>
      <c r="C1026" s="98"/>
      <c r="D1026" s="99"/>
      <c r="E1026" s="99"/>
      <c r="F1026" s="116"/>
      <c r="G1026" s="99"/>
      <c r="H1026" s="99"/>
      <c r="I1026" s="99"/>
    </row>
    <row r="1027" spans="1:9">
      <c r="A1027" s="97"/>
      <c r="B1027" s="98"/>
      <c r="C1027" s="98"/>
      <c r="D1027" s="99"/>
      <c r="E1027" s="99"/>
      <c r="F1027" s="116"/>
      <c r="G1027" s="99"/>
      <c r="H1027" s="99"/>
      <c r="I1027" s="99"/>
    </row>
    <row r="1028" spans="1:9">
      <c r="A1028" s="97"/>
      <c r="B1028" s="98"/>
      <c r="C1028" s="98"/>
      <c r="D1028" s="99"/>
      <c r="E1028" s="99"/>
      <c r="F1028" s="116"/>
      <c r="G1028" s="99"/>
      <c r="H1028" s="99"/>
      <c r="I1028" s="99"/>
    </row>
    <row r="1029" spans="1:9">
      <c r="A1029" s="97"/>
      <c r="B1029" s="98"/>
      <c r="C1029" s="98"/>
      <c r="D1029" s="99"/>
      <c r="E1029" s="99"/>
      <c r="F1029" s="116"/>
      <c r="G1029" s="99"/>
      <c r="H1029" s="99"/>
      <c r="I1029" s="99"/>
    </row>
    <row r="1030" spans="1:9">
      <c r="A1030" s="97"/>
      <c r="B1030" s="98"/>
      <c r="C1030" s="98"/>
      <c r="D1030" s="99"/>
      <c r="E1030" s="99"/>
      <c r="F1030" s="116"/>
      <c r="G1030" s="99"/>
      <c r="H1030" s="99"/>
      <c r="I1030" s="99"/>
    </row>
    <row r="1031" spans="1:9">
      <c r="A1031" s="97"/>
      <c r="B1031" s="98"/>
      <c r="C1031" s="98"/>
      <c r="D1031" s="99"/>
      <c r="E1031" s="99"/>
      <c r="F1031" s="116"/>
      <c r="G1031" s="99"/>
      <c r="H1031" s="99"/>
      <c r="I1031" s="99"/>
    </row>
    <row r="1032" spans="1:9">
      <c r="A1032" s="97"/>
      <c r="B1032" s="98"/>
      <c r="C1032" s="98"/>
      <c r="D1032" s="99"/>
      <c r="E1032" s="99"/>
      <c r="F1032" s="116"/>
      <c r="G1032" s="99"/>
      <c r="H1032" s="99"/>
      <c r="I1032" s="99"/>
    </row>
    <row r="1033" spans="1:9">
      <c r="A1033" s="97"/>
      <c r="B1033" s="98"/>
      <c r="C1033" s="98"/>
      <c r="D1033" s="99"/>
      <c r="E1033" s="99"/>
      <c r="F1033" s="116"/>
      <c r="G1033" s="99"/>
      <c r="H1033" s="99"/>
      <c r="I1033" s="99"/>
    </row>
    <row r="1034" spans="1:9">
      <c r="A1034" s="97"/>
      <c r="B1034" s="98"/>
      <c r="C1034" s="98"/>
      <c r="D1034" s="99"/>
      <c r="E1034" s="99"/>
      <c r="F1034" s="116"/>
      <c r="G1034" s="99"/>
      <c r="H1034" s="99"/>
      <c r="I1034" s="99"/>
    </row>
    <row r="1035" spans="1:9">
      <c r="A1035" s="97"/>
      <c r="B1035" s="98"/>
      <c r="C1035" s="98"/>
      <c r="D1035" s="99"/>
      <c r="E1035" s="99"/>
      <c r="F1035" s="116"/>
      <c r="G1035" s="99"/>
      <c r="H1035" s="99"/>
      <c r="I1035" s="99"/>
    </row>
    <row r="1036" spans="1:9">
      <c r="A1036" s="97"/>
      <c r="B1036" s="98"/>
      <c r="C1036" s="98"/>
      <c r="D1036" s="99"/>
      <c r="E1036" s="99"/>
      <c r="F1036" s="116"/>
      <c r="G1036" s="99"/>
      <c r="H1036" s="99"/>
      <c r="I1036" s="99"/>
    </row>
    <row r="1037" spans="1:9">
      <c r="A1037" s="97"/>
      <c r="B1037" s="98"/>
      <c r="C1037" s="98"/>
      <c r="D1037" s="99"/>
      <c r="E1037" s="99"/>
      <c r="F1037" s="116"/>
      <c r="G1037" s="99"/>
      <c r="H1037" s="99"/>
      <c r="I1037" s="99"/>
    </row>
    <row r="1038" spans="1:9">
      <c r="A1038" s="97"/>
      <c r="B1038" s="98"/>
      <c r="C1038" s="98"/>
      <c r="D1038" s="99"/>
      <c r="E1038" s="99"/>
      <c r="F1038" s="116"/>
      <c r="G1038" s="99"/>
      <c r="H1038" s="99"/>
      <c r="I1038" s="99"/>
    </row>
    <row r="1039" spans="1:9">
      <c r="A1039" s="97"/>
      <c r="B1039" s="98"/>
      <c r="C1039" s="98"/>
      <c r="D1039" s="99"/>
      <c r="E1039" s="99"/>
      <c r="F1039" s="116"/>
      <c r="G1039" s="99"/>
      <c r="H1039" s="99"/>
      <c r="I1039" s="99"/>
    </row>
    <row r="1040" spans="1:9">
      <c r="A1040" s="97"/>
      <c r="B1040" s="98"/>
      <c r="C1040" s="98"/>
      <c r="D1040" s="99"/>
      <c r="E1040" s="99"/>
      <c r="F1040" s="116"/>
      <c r="G1040" s="99"/>
      <c r="H1040" s="99"/>
      <c r="I1040" s="99"/>
    </row>
    <row r="1041" spans="1:9">
      <c r="A1041" s="97"/>
      <c r="B1041" s="98"/>
      <c r="C1041" s="98"/>
      <c r="D1041" s="99"/>
      <c r="E1041" s="99"/>
      <c r="F1041" s="116"/>
      <c r="G1041" s="99"/>
      <c r="H1041" s="99"/>
      <c r="I1041" s="99"/>
    </row>
  </sheetData>
  <mergeCells count="28">
    <mergeCell ref="A893:I893"/>
    <mergeCell ref="F1:I2"/>
    <mergeCell ref="A512:I512"/>
    <mergeCell ref="A3:I3"/>
    <mergeCell ref="A4:I4"/>
    <mergeCell ref="D6:D9"/>
    <mergeCell ref="E8:E9"/>
    <mergeCell ref="H6:H9"/>
    <mergeCell ref="A6:A9"/>
    <mergeCell ref="C6:C9"/>
    <mergeCell ref="F8:F9"/>
    <mergeCell ref="B6:B9"/>
    <mergeCell ref="A128:I128"/>
    <mergeCell ref="A429:I430"/>
    <mergeCell ref="E6:G7"/>
    <mergeCell ref="G8:G9"/>
    <mergeCell ref="I6:I9"/>
    <mergeCell ref="A12:I12"/>
    <mergeCell ref="A700:I700"/>
    <mergeCell ref="A721:I721"/>
    <mergeCell ref="A785:I785"/>
    <mergeCell ref="A181:I181"/>
    <mergeCell ref="A240:I240"/>
    <mergeCell ref="A293:I293"/>
    <mergeCell ref="A560:I560"/>
    <mergeCell ref="A605:I606"/>
    <mergeCell ref="A679:I679"/>
    <mergeCell ref="A176:I17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fitToHeight="70" orientation="landscape" r:id="rId1"/>
  <headerFooter>
    <oddFooter>&amp;C&amp;P/&amp;N</oddFooter>
  </headerFooter>
  <rowBreaks count="9" manualBreakCount="9">
    <brk id="38" max="8" man="1"/>
    <brk id="99" max="8" man="1"/>
    <brk id="155" max="8" man="1"/>
    <brk id="217" max="8" man="1"/>
    <brk id="340" max="8" man="1"/>
    <brk id="574" max="8" man="1"/>
    <brk id="613" max="8" man="1"/>
    <brk id="702" max="8" man="1"/>
    <brk id="78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Саенко Татьяна Владимировна</dc:creator>
  <cp:lastModifiedBy>SMA</cp:lastModifiedBy>
  <cp:lastPrinted>2022-09-07T09:08:25Z</cp:lastPrinted>
  <dcterms:created xsi:type="dcterms:W3CDTF">2013-05-30T10:15:38Z</dcterms:created>
  <dcterms:modified xsi:type="dcterms:W3CDTF">2022-09-13T08:52:35Z</dcterms:modified>
</cp:coreProperties>
</file>