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240" yWindow="1440" windowWidth="18060" windowHeight="5730"/>
  </bookViews>
  <sheets>
    <sheet name="Лист1" sheetId="1" r:id="rId1"/>
  </sheets>
  <calcPr calcId="144525"/>
</workbook>
</file>

<file path=xl/calcChain.xml><?xml version="1.0" encoding="utf-8"?>
<calcChain xmlns="http://schemas.openxmlformats.org/spreadsheetml/2006/main">
  <c r="BN54" i="1" l="1"/>
  <c r="BJ35" i="1"/>
  <c r="BJ33" i="1"/>
  <c r="BJ26" i="1"/>
  <c r="BJ59" i="1" l="1"/>
  <c r="BJ58" i="1"/>
  <c r="BJ57" i="1"/>
  <c r="BJ54" i="1"/>
  <c r="BJ53" i="1"/>
  <c r="BJ52" i="1"/>
  <c r="BJ50" i="1"/>
  <c r="BJ49" i="1"/>
  <c r="BJ48" i="1"/>
  <c r="BJ47" i="1"/>
  <c r="BJ46" i="1"/>
  <c r="BJ45" i="1"/>
  <c r="BJ38" i="1"/>
  <c r="BI12" i="1" l="1"/>
  <c r="BE13" i="1"/>
  <c r="AO83" i="1" l="1"/>
  <c r="W44" i="1" l="1"/>
  <c r="X44" i="1"/>
  <c r="Y44" i="1"/>
  <c r="Z44" i="1"/>
  <c r="AB44" i="1"/>
  <c r="AC44" i="1"/>
  <c r="AD44" i="1"/>
  <c r="AE44" i="1"/>
  <c r="AR44" i="1"/>
  <c r="AS44" i="1"/>
  <c r="AT44" i="1"/>
  <c r="AU44" i="1"/>
  <c r="AV44" i="1"/>
  <c r="AW44" i="1"/>
  <c r="AX44" i="1"/>
  <c r="AY44" i="1"/>
  <c r="BA44" i="1"/>
  <c r="BB44" i="1"/>
  <c r="BC44" i="1"/>
  <c r="BD44" i="1"/>
  <c r="AZ56" i="1"/>
  <c r="V56" i="1"/>
  <c r="BS59" i="1" l="1"/>
  <c r="BS53" i="1"/>
  <c r="BS52" i="1"/>
  <c r="BS35" i="1"/>
  <c r="BS34" i="1"/>
  <c r="BS33" i="1"/>
  <c r="BS32" i="1"/>
  <c r="BS29" i="1"/>
  <c r="BS20" i="1"/>
  <c r="BS19" i="1"/>
  <c r="BS15" i="1"/>
  <c r="BS14" i="1"/>
  <c r="AO34" i="1"/>
  <c r="AO53" i="1"/>
  <c r="AM68" i="1"/>
  <c r="AO59" i="1"/>
  <c r="AO52" i="1"/>
  <c r="AO43" i="1"/>
  <c r="AO41" i="1"/>
  <c r="AO28" i="1"/>
  <c r="AO39" i="1"/>
  <c r="AO35" i="1"/>
  <c r="AO32" i="1"/>
  <c r="AO33" i="1"/>
  <c r="AO26" i="1"/>
  <c r="AO20" i="1"/>
  <c r="AZ18" i="1" l="1"/>
  <c r="AZ19" i="1"/>
  <c r="AZ20" i="1"/>
  <c r="AZ21" i="1"/>
  <c r="AZ22" i="1"/>
  <c r="AZ23" i="1"/>
  <c r="BQ20" i="1" l="1"/>
  <c r="AM20" i="1"/>
  <c r="BJ77" i="1" l="1"/>
  <c r="AO19" i="1"/>
  <c r="AL28" i="1"/>
  <c r="AM28" i="1"/>
  <c r="BJ78" i="1"/>
  <c r="AM78" i="1"/>
  <c r="BQ76" i="1"/>
  <c r="BO76" i="1" s="1"/>
  <c r="BJ76" i="1"/>
  <c r="BQ74" i="1"/>
  <c r="AM74" i="1"/>
  <c r="BQ66" i="1"/>
  <c r="AM66" i="1"/>
  <c r="BP63" i="1"/>
  <c r="BO63" i="1" s="1"/>
  <c r="BJ63" i="1"/>
  <c r="AL63" i="1"/>
  <c r="BJ62" i="1"/>
  <c r="BP62" i="1"/>
  <c r="BO62" i="1" s="1"/>
  <c r="AL62" i="1"/>
  <c r="BQ55" i="1"/>
  <c r="AM55" i="1"/>
  <c r="AO55" i="1"/>
  <c r="AL55" i="1"/>
  <c r="BS45" i="1"/>
  <c r="AO45" i="1"/>
  <c r="BS21" i="1"/>
  <c r="BS23" i="1"/>
  <c r="AO25" i="1"/>
  <c r="BS26" i="1"/>
  <c r="AO29" i="1"/>
  <c r="BS43" i="1"/>
  <c r="BS28" i="1"/>
  <c r="AF28" i="1"/>
  <c r="AK28" i="1" l="1"/>
  <c r="BM85" i="1"/>
  <c r="BM83" i="1"/>
  <c r="BL83" i="1"/>
  <c r="BK83" i="1"/>
  <c r="BI83" i="1"/>
  <c r="BE83" i="1" s="1"/>
  <c r="BD83" i="1"/>
  <c r="AZ83" i="1" s="1"/>
  <c r="BI82" i="1"/>
  <c r="BN82" i="1" s="1"/>
  <c r="BD82" i="1"/>
  <c r="AZ82" i="1" s="1"/>
  <c r="AZ81" i="1" s="1"/>
  <c r="BM81" i="1"/>
  <c r="BM80" i="1" s="1"/>
  <c r="BM79" i="1" s="1"/>
  <c r="BL81" i="1"/>
  <c r="BL80" i="1" s="1"/>
  <c r="BL79" i="1" s="1"/>
  <c r="BK81" i="1"/>
  <c r="BK80" i="1" s="1"/>
  <c r="BK79" i="1" s="1"/>
  <c r="BH81" i="1"/>
  <c r="BH80" i="1" s="1"/>
  <c r="BH79" i="1" s="1"/>
  <c r="BG81" i="1"/>
  <c r="BG75" i="1" s="1"/>
  <c r="BF81" i="1"/>
  <c r="BF80" i="1" s="1"/>
  <c r="BF79" i="1" s="1"/>
  <c r="BC81" i="1"/>
  <c r="BC80" i="1" s="1"/>
  <c r="BC79" i="1" s="1"/>
  <c r="BB81" i="1"/>
  <c r="BB80" i="1" s="1"/>
  <c r="BB79" i="1" s="1"/>
  <c r="BA81" i="1"/>
  <c r="BA80" i="1" s="1"/>
  <c r="BA79" i="1" s="1"/>
  <c r="BN78" i="1"/>
  <c r="BM78" i="1"/>
  <c r="BK78" i="1"/>
  <c r="BE78" i="1"/>
  <c r="AZ78" i="1"/>
  <c r="BN77" i="1"/>
  <c r="BK77" i="1"/>
  <c r="BE77" i="1"/>
  <c r="AZ77" i="1"/>
  <c r="BN76" i="1"/>
  <c r="BK76" i="1"/>
  <c r="BE76" i="1"/>
  <c r="AZ76" i="1"/>
  <c r="BF75" i="1"/>
  <c r="BN74" i="1"/>
  <c r="BK74" i="1"/>
  <c r="BJ74" i="1" s="1"/>
  <c r="BE74" i="1"/>
  <c r="AZ74" i="1"/>
  <c r="BN73" i="1"/>
  <c r="BK73" i="1"/>
  <c r="BE73" i="1"/>
  <c r="AZ73" i="1"/>
  <c r="BN72" i="1"/>
  <c r="BK72" i="1"/>
  <c r="BE72" i="1"/>
  <c r="AZ72" i="1"/>
  <c r="BN71" i="1"/>
  <c r="BK71" i="1"/>
  <c r="BE71" i="1"/>
  <c r="AZ71" i="1"/>
  <c r="BN70" i="1"/>
  <c r="BL70" i="1"/>
  <c r="BK70" i="1"/>
  <c r="BE70" i="1"/>
  <c r="AZ70" i="1"/>
  <c r="BN69" i="1"/>
  <c r="BK69" i="1"/>
  <c r="BE69" i="1"/>
  <c r="AZ69" i="1"/>
  <c r="BN68" i="1"/>
  <c r="BL68" i="1"/>
  <c r="BK68" i="1"/>
  <c r="BE68" i="1"/>
  <c r="AZ68" i="1"/>
  <c r="BN67" i="1"/>
  <c r="BK67" i="1"/>
  <c r="BJ67" i="1" s="1"/>
  <c r="BE67" i="1"/>
  <c r="AZ67" i="1"/>
  <c r="BN66" i="1"/>
  <c r="BK66" i="1"/>
  <c r="BJ66" i="1" s="1"/>
  <c r="BE66" i="1"/>
  <c r="AZ66" i="1"/>
  <c r="BI65" i="1"/>
  <c r="BH65" i="1"/>
  <c r="BG65" i="1"/>
  <c r="BF65" i="1"/>
  <c r="BD65" i="1"/>
  <c r="BC65" i="1"/>
  <c r="BB65" i="1"/>
  <c r="BA65" i="1"/>
  <c r="BN63" i="1"/>
  <c r="BL63" i="1"/>
  <c r="BE63" i="1"/>
  <c r="AZ63" i="1"/>
  <c r="BN62" i="1"/>
  <c r="BL62" i="1"/>
  <c r="BE62" i="1"/>
  <c r="AZ62" i="1"/>
  <c r="AZ61" i="1" s="1"/>
  <c r="BK61" i="1"/>
  <c r="BJ61" i="1"/>
  <c r="BI61" i="1"/>
  <c r="BH61" i="1"/>
  <c r="BG61" i="1"/>
  <c r="BF61" i="1"/>
  <c r="BD61" i="1"/>
  <c r="BC61" i="1"/>
  <c r="BB61" i="1"/>
  <c r="BA61" i="1"/>
  <c r="BL58" i="1"/>
  <c r="BL57" i="1" s="1"/>
  <c r="BK58" i="1"/>
  <c r="BK57" i="1" s="1"/>
  <c r="BE59" i="1"/>
  <c r="BE58" i="1" s="1"/>
  <c r="BE57" i="1" s="1"/>
  <c r="AZ59" i="1"/>
  <c r="AZ58" i="1" s="1"/>
  <c r="AZ57" i="1" s="1"/>
  <c r="BN58" i="1"/>
  <c r="BN57" i="1" s="1"/>
  <c r="BI58" i="1"/>
  <c r="BI57" i="1" s="1"/>
  <c r="BH58" i="1"/>
  <c r="BH57" i="1" s="1"/>
  <c r="BG58" i="1"/>
  <c r="BG57" i="1" s="1"/>
  <c r="BF58" i="1"/>
  <c r="BF57" i="1" s="1"/>
  <c r="BD58" i="1"/>
  <c r="BD57" i="1" s="1"/>
  <c r="BC58" i="1"/>
  <c r="BC57" i="1" s="1"/>
  <c r="BB58" i="1"/>
  <c r="BB57" i="1" s="1"/>
  <c r="BA58" i="1"/>
  <c r="BA57" i="1" s="1"/>
  <c r="BE55" i="1"/>
  <c r="AZ55" i="1"/>
  <c r="BL54" i="1"/>
  <c r="BK54" i="1"/>
  <c r="BE54" i="1"/>
  <c r="AZ54" i="1"/>
  <c r="BL53" i="1"/>
  <c r="BK53" i="1"/>
  <c r="BE53" i="1"/>
  <c r="AZ53" i="1"/>
  <c r="BL52" i="1"/>
  <c r="BK52" i="1"/>
  <c r="BE52" i="1"/>
  <c r="AZ52" i="1"/>
  <c r="BL51" i="1"/>
  <c r="BK51" i="1"/>
  <c r="BE51" i="1"/>
  <c r="AZ51" i="1"/>
  <c r="BL50" i="1"/>
  <c r="BK50" i="1"/>
  <c r="BE50" i="1"/>
  <c r="AZ50" i="1"/>
  <c r="BL49" i="1"/>
  <c r="BK49" i="1"/>
  <c r="BE49" i="1"/>
  <c r="BE44" i="1" s="1"/>
  <c r="AZ49" i="1"/>
  <c r="BL48" i="1"/>
  <c r="BK48" i="1"/>
  <c r="BE48" i="1"/>
  <c r="AZ48" i="1"/>
  <c r="BE47" i="1"/>
  <c r="AZ47" i="1"/>
  <c r="BL46" i="1"/>
  <c r="BK46" i="1"/>
  <c r="BE46" i="1"/>
  <c r="AZ46" i="1"/>
  <c r="BL45" i="1"/>
  <c r="BK45" i="1"/>
  <c r="BE45" i="1"/>
  <c r="AZ45" i="1"/>
  <c r="BI44" i="1"/>
  <c r="BH44" i="1"/>
  <c r="BG44" i="1"/>
  <c r="BF44" i="1"/>
  <c r="BL43" i="1"/>
  <c r="BK43" i="1"/>
  <c r="BE43" i="1"/>
  <c r="AZ43" i="1"/>
  <c r="BS42" i="1"/>
  <c r="BL42" i="1"/>
  <c r="BK42" i="1"/>
  <c r="BE42" i="1"/>
  <c r="AZ42" i="1"/>
  <c r="BS41" i="1"/>
  <c r="BM41" i="1"/>
  <c r="BL41" i="1"/>
  <c r="BK41" i="1"/>
  <c r="BE41" i="1"/>
  <c r="AZ41" i="1"/>
  <c r="BM28" i="1"/>
  <c r="BL28" i="1"/>
  <c r="BK28" i="1"/>
  <c r="BE28" i="1"/>
  <c r="AZ28" i="1"/>
  <c r="BM39" i="1"/>
  <c r="BE39" i="1"/>
  <c r="AZ39" i="1"/>
  <c r="BM38" i="1"/>
  <c r="BL38" i="1"/>
  <c r="BK38" i="1"/>
  <c r="BE38" i="1"/>
  <c r="AZ38" i="1"/>
  <c r="BM35" i="1"/>
  <c r="BL35" i="1"/>
  <c r="BK35" i="1"/>
  <c r="BE35" i="1"/>
  <c r="AZ35" i="1"/>
  <c r="BM34" i="1"/>
  <c r="BK34" i="1"/>
  <c r="BE34" i="1"/>
  <c r="AZ34" i="1"/>
  <c r="BM33" i="1"/>
  <c r="BL33" i="1"/>
  <c r="BK33" i="1"/>
  <c r="BE33" i="1"/>
  <c r="AZ33" i="1"/>
  <c r="BM32" i="1"/>
  <c r="BL32" i="1"/>
  <c r="BK32" i="1"/>
  <c r="BE32" i="1"/>
  <c r="AZ32" i="1"/>
  <c r="BN31" i="1"/>
  <c r="BM31" i="1"/>
  <c r="BL31" i="1"/>
  <c r="BK31" i="1"/>
  <c r="BE31" i="1"/>
  <c r="BJ31" i="1" s="1"/>
  <c r="AZ31" i="1"/>
  <c r="BM30" i="1"/>
  <c r="BL30" i="1"/>
  <c r="BK30" i="1"/>
  <c r="BE30" i="1"/>
  <c r="AZ30" i="1"/>
  <c r="BM29" i="1"/>
  <c r="BL29" i="1"/>
  <c r="BK29" i="1"/>
  <c r="BE29" i="1"/>
  <c r="AZ29" i="1"/>
  <c r="BM26" i="1"/>
  <c r="BL26" i="1"/>
  <c r="BK26" i="1"/>
  <c r="BE26" i="1"/>
  <c r="AZ26" i="1"/>
  <c r="BN25" i="1"/>
  <c r="BM25" i="1"/>
  <c r="BL25" i="1"/>
  <c r="BK25" i="1"/>
  <c r="BE25" i="1"/>
  <c r="AZ25" i="1"/>
  <c r="BN24" i="1"/>
  <c r="BM24" i="1"/>
  <c r="BL24" i="1"/>
  <c r="BK24" i="1"/>
  <c r="BE24" i="1"/>
  <c r="AZ24" i="1"/>
  <c r="BM23" i="1"/>
  <c r="BK23" i="1"/>
  <c r="BE23" i="1"/>
  <c r="BN22" i="1"/>
  <c r="BM22" i="1"/>
  <c r="BL22" i="1"/>
  <c r="BK22" i="1"/>
  <c r="BE22" i="1"/>
  <c r="BM21" i="1"/>
  <c r="BL21" i="1"/>
  <c r="BK21" i="1"/>
  <c r="BE21" i="1"/>
  <c r="BM20" i="1"/>
  <c r="BJ20" i="1"/>
  <c r="BE20" i="1"/>
  <c r="BM19" i="1"/>
  <c r="BL19" i="1"/>
  <c r="BK19" i="1"/>
  <c r="BE19" i="1"/>
  <c r="BN18" i="1"/>
  <c r="BM15" i="1"/>
  <c r="BK15" i="1"/>
  <c r="BE15" i="1"/>
  <c r="AZ15" i="1"/>
  <c r="BM14" i="1"/>
  <c r="BL14" i="1"/>
  <c r="BK14" i="1"/>
  <c r="BE14" i="1"/>
  <c r="AZ14" i="1"/>
  <c r="AK82" i="1"/>
  <c r="AO81" i="1"/>
  <c r="AN81" i="1"/>
  <c r="AN80" i="1" s="1"/>
  <c r="AN79" i="1" s="1"/>
  <c r="AM81" i="1"/>
  <c r="AL81" i="1"/>
  <c r="AO80" i="1"/>
  <c r="AM80" i="1"/>
  <c r="AM79" i="1" s="1"/>
  <c r="AO79" i="1"/>
  <c r="AL61" i="1"/>
  <c r="AO58" i="1"/>
  <c r="AO57" i="1" s="1"/>
  <c r="AK35" i="1"/>
  <c r="AK26" i="1"/>
  <c r="AI83" i="1"/>
  <c r="AN83" i="1" s="1"/>
  <c r="AH83" i="1"/>
  <c r="AM83" i="1" s="1"/>
  <c r="AG83" i="1"/>
  <c r="AA83" i="1"/>
  <c r="V83" i="1"/>
  <c r="AF82" i="1"/>
  <c r="AA82" i="1"/>
  <c r="V82" i="1"/>
  <c r="V81" i="1" s="1"/>
  <c r="V80" i="1" s="1"/>
  <c r="V79" i="1" s="1"/>
  <c r="AJ81" i="1"/>
  <c r="AI81" i="1"/>
  <c r="AI80" i="1" s="1"/>
  <c r="AI79" i="1" s="1"/>
  <c r="AH81" i="1"/>
  <c r="AH80" i="1" s="1"/>
  <c r="AH79" i="1" s="1"/>
  <c r="AG81" i="1"/>
  <c r="AE81" i="1"/>
  <c r="AE80" i="1" s="1"/>
  <c r="AE79" i="1" s="1"/>
  <c r="AD81" i="1"/>
  <c r="AD75" i="1" s="1"/>
  <c r="AC81" i="1"/>
  <c r="AC80" i="1" s="1"/>
  <c r="AC79" i="1" s="1"/>
  <c r="AB81" i="1"/>
  <c r="Z81" i="1"/>
  <c r="Z80" i="1" s="1"/>
  <c r="Z79" i="1" s="1"/>
  <c r="Y81" i="1"/>
  <c r="Y80" i="1" s="1"/>
  <c r="Y79" i="1" s="1"/>
  <c r="X81" i="1"/>
  <c r="X80" i="1" s="1"/>
  <c r="X79" i="1" s="1"/>
  <c r="W81" i="1"/>
  <c r="W80" i="1" s="1"/>
  <c r="W79" i="1" s="1"/>
  <c r="AJ80" i="1"/>
  <c r="AJ79" i="1" s="1"/>
  <c r="AJ78" i="1"/>
  <c r="AO78" i="1" s="1"/>
  <c r="AI78" i="1"/>
  <c r="AN78" i="1" s="1"/>
  <c r="AG78" i="1"/>
  <c r="AA78" i="1"/>
  <c r="V78" i="1"/>
  <c r="AJ77" i="1"/>
  <c r="AO77" i="1" s="1"/>
  <c r="AI77" i="1"/>
  <c r="AN77" i="1" s="1"/>
  <c r="AH77" i="1"/>
  <c r="AM77" i="1" s="1"/>
  <c r="AG77" i="1"/>
  <c r="AL77" i="1" s="1"/>
  <c r="AA77" i="1"/>
  <c r="AF77" i="1" s="1"/>
  <c r="AK77" i="1" s="1"/>
  <c r="V77" i="1"/>
  <c r="AJ76" i="1"/>
  <c r="AO76" i="1" s="1"/>
  <c r="AI76" i="1"/>
  <c r="AH76" i="1"/>
  <c r="AM76" i="1" s="1"/>
  <c r="AK76" i="1" s="1"/>
  <c r="AG76" i="1"/>
  <c r="AA76" i="1"/>
  <c r="V76" i="1"/>
  <c r="Y75" i="1"/>
  <c r="AJ74" i="1"/>
  <c r="AO74" i="1" s="1"/>
  <c r="AI74" i="1"/>
  <c r="AN74" i="1" s="1"/>
  <c r="AG74" i="1"/>
  <c r="AL74" i="1" s="1"/>
  <c r="AA74" i="1"/>
  <c r="V74" i="1"/>
  <c r="AJ73" i="1"/>
  <c r="AO73" i="1" s="1"/>
  <c r="AI73" i="1"/>
  <c r="AN73" i="1" s="1"/>
  <c r="AH73" i="1"/>
  <c r="AM73" i="1" s="1"/>
  <c r="AG73" i="1"/>
  <c r="AA73" i="1"/>
  <c r="V73" i="1"/>
  <c r="AJ72" i="1"/>
  <c r="AO72" i="1" s="1"/>
  <c r="AI72" i="1"/>
  <c r="AN72" i="1" s="1"/>
  <c r="AH72" i="1"/>
  <c r="AM72" i="1" s="1"/>
  <c r="AG72" i="1"/>
  <c r="AL72" i="1" s="1"/>
  <c r="AA72" i="1"/>
  <c r="V72" i="1"/>
  <c r="AJ71" i="1"/>
  <c r="AO71" i="1" s="1"/>
  <c r="AI71" i="1"/>
  <c r="AN71" i="1" s="1"/>
  <c r="AH71" i="1"/>
  <c r="AM71" i="1" s="1"/>
  <c r="AG71" i="1"/>
  <c r="AA71" i="1"/>
  <c r="V71" i="1"/>
  <c r="AJ70" i="1"/>
  <c r="AO70" i="1" s="1"/>
  <c r="AI70" i="1"/>
  <c r="AN70" i="1" s="1"/>
  <c r="AH70" i="1"/>
  <c r="AM70" i="1" s="1"/>
  <c r="AG70" i="1"/>
  <c r="AL70" i="1" s="1"/>
  <c r="AA70" i="1"/>
  <c r="V70" i="1"/>
  <c r="AJ69" i="1"/>
  <c r="AO69" i="1" s="1"/>
  <c r="AI69" i="1"/>
  <c r="AN69" i="1" s="1"/>
  <c r="AH69" i="1"/>
  <c r="AM69" i="1" s="1"/>
  <c r="AG69" i="1"/>
  <c r="AA69" i="1"/>
  <c r="V69" i="1"/>
  <c r="AJ68" i="1"/>
  <c r="AO68" i="1" s="1"/>
  <c r="AI68" i="1"/>
  <c r="AN68" i="1" s="1"/>
  <c r="AG68" i="1"/>
  <c r="AA68" i="1"/>
  <c r="V68" i="1"/>
  <c r="AJ67" i="1"/>
  <c r="AO67" i="1" s="1"/>
  <c r="AI67" i="1"/>
  <c r="AN67" i="1" s="1"/>
  <c r="AH67" i="1"/>
  <c r="AM67" i="1" s="1"/>
  <c r="AG67" i="1"/>
  <c r="AL67" i="1" s="1"/>
  <c r="AA67" i="1"/>
  <c r="V67" i="1"/>
  <c r="AJ66" i="1"/>
  <c r="AO66" i="1" s="1"/>
  <c r="AI66" i="1"/>
  <c r="AN66" i="1" s="1"/>
  <c r="AG66" i="1"/>
  <c r="AL66" i="1" s="1"/>
  <c r="AA66" i="1"/>
  <c r="V66" i="1"/>
  <c r="AE65" i="1"/>
  <c r="AD65" i="1"/>
  <c r="AC65" i="1"/>
  <c r="AB65" i="1"/>
  <c r="Z65" i="1"/>
  <c r="Y65" i="1"/>
  <c r="X65" i="1"/>
  <c r="W65" i="1"/>
  <c r="AJ63" i="1"/>
  <c r="AO63" i="1" s="1"/>
  <c r="AI63" i="1"/>
  <c r="AN63" i="1" s="1"/>
  <c r="AH63" i="1"/>
  <c r="AM63" i="1" s="1"/>
  <c r="AA63" i="1"/>
  <c r="V63" i="1"/>
  <c r="AJ62" i="1"/>
  <c r="AO62" i="1" s="1"/>
  <c r="AI62" i="1"/>
  <c r="AN62" i="1" s="1"/>
  <c r="AH62" i="1"/>
  <c r="AM62" i="1" s="1"/>
  <c r="AA62" i="1"/>
  <c r="V62" i="1"/>
  <c r="AG61" i="1"/>
  <c r="AE61" i="1"/>
  <c r="AD61" i="1"/>
  <c r="AC61" i="1"/>
  <c r="AB61" i="1"/>
  <c r="Z61" i="1"/>
  <c r="Y61" i="1"/>
  <c r="Y60" i="1" s="1"/>
  <c r="X61" i="1"/>
  <c r="W61" i="1"/>
  <c r="AI59" i="1"/>
  <c r="AN59" i="1" s="1"/>
  <c r="AN58" i="1" s="1"/>
  <c r="AN57" i="1" s="1"/>
  <c r="AM59" i="1"/>
  <c r="AM58" i="1" s="1"/>
  <c r="AM57" i="1" s="1"/>
  <c r="AL59" i="1"/>
  <c r="AA59" i="1"/>
  <c r="AA58" i="1" s="1"/>
  <c r="AA57" i="1" s="1"/>
  <c r="V59" i="1"/>
  <c r="V58" i="1" s="1"/>
  <c r="V57" i="1" s="1"/>
  <c r="AJ58" i="1"/>
  <c r="AJ57" i="1" s="1"/>
  <c r="AG58" i="1"/>
  <c r="AG57" i="1" s="1"/>
  <c r="AE58" i="1"/>
  <c r="AE57" i="1" s="1"/>
  <c r="AD58" i="1"/>
  <c r="AD57" i="1" s="1"/>
  <c r="AC58" i="1"/>
  <c r="AC57" i="1" s="1"/>
  <c r="AB58" i="1"/>
  <c r="AB57" i="1" s="1"/>
  <c r="Z58" i="1"/>
  <c r="Z57" i="1" s="1"/>
  <c r="Y58" i="1"/>
  <c r="Y57" i="1" s="1"/>
  <c r="X58" i="1"/>
  <c r="X57" i="1" s="1"/>
  <c r="W58" i="1"/>
  <c r="W57" i="1" s="1"/>
  <c r="AI55" i="1"/>
  <c r="AN55" i="1" s="1"/>
  <c r="AA55" i="1"/>
  <c r="V55" i="1"/>
  <c r="AO54" i="1"/>
  <c r="AI54" i="1"/>
  <c r="AN54" i="1" s="1"/>
  <c r="AH54" i="1"/>
  <c r="AM54" i="1" s="1"/>
  <c r="AG54" i="1"/>
  <c r="AA54" i="1"/>
  <c r="V54" i="1"/>
  <c r="AI53" i="1"/>
  <c r="AN53" i="1" s="1"/>
  <c r="AH53" i="1"/>
  <c r="AM53" i="1" s="1"/>
  <c r="AG53" i="1"/>
  <c r="AA53" i="1"/>
  <c r="V53" i="1"/>
  <c r="AI52" i="1"/>
  <c r="AN52" i="1" s="1"/>
  <c r="AH52" i="1"/>
  <c r="AM52" i="1" s="1"/>
  <c r="AG52" i="1"/>
  <c r="AA52" i="1"/>
  <c r="V52" i="1"/>
  <c r="AO51" i="1"/>
  <c r="AI51" i="1"/>
  <c r="AN51" i="1" s="1"/>
  <c r="AH51" i="1"/>
  <c r="AM51" i="1" s="1"/>
  <c r="AG51" i="1"/>
  <c r="AL51" i="1" s="1"/>
  <c r="AA51" i="1"/>
  <c r="V51" i="1"/>
  <c r="AJ50" i="1"/>
  <c r="AO50" i="1" s="1"/>
  <c r="AI50" i="1"/>
  <c r="AN50" i="1" s="1"/>
  <c r="AH50" i="1"/>
  <c r="AM50" i="1" s="1"/>
  <c r="AG50" i="1"/>
  <c r="AA50" i="1"/>
  <c r="V50" i="1"/>
  <c r="AO49" i="1"/>
  <c r="AI49" i="1"/>
  <c r="AN49" i="1" s="1"/>
  <c r="AH49" i="1"/>
  <c r="AM49" i="1" s="1"/>
  <c r="AG49" i="1"/>
  <c r="AL49" i="1" s="1"/>
  <c r="AA49" i="1"/>
  <c r="V49" i="1"/>
  <c r="AJ48" i="1"/>
  <c r="AO48" i="1" s="1"/>
  <c r="AI48" i="1"/>
  <c r="AN48" i="1" s="1"/>
  <c r="AH48" i="1"/>
  <c r="AM48" i="1" s="1"/>
  <c r="AG48" i="1"/>
  <c r="AA48" i="1"/>
  <c r="V48" i="1"/>
  <c r="AI47" i="1"/>
  <c r="AN47" i="1" s="1"/>
  <c r="AH47" i="1"/>
  <c r="AM47" i="1" s="1"/>
  <c r="AG47" i="1"/>
  <c r="AA47" i="1"/>
  <c r="V47" i="1"/>
  <c r="AJ46" i="1"/>
  <c r="AI46" i="1"/>
  <c r="AN46" i="1" s="1"/>
  <c r="AH46" i="1"/>
  <c r="AM46" i="1" s="1"/>
  <c r="AG46" i="1"/>
  <c r="AL46" i="1" s="1"/>
  <c r="AA46" i="1"/>
  <c r="V46" i="1"/>
  <c r="AI45" i="1"/>
  <c r="AH45" i="1"/>
  <c r="AG45" i="1"/>
  <c r="AA45" i="1"/>
  <c r="V45" i="1"/>
  <c r="AI43" i="1"/>
  <c r="AN43" i="1" s="1"/>
  <c r="AH43" i="1"/>
  <c r="AM43" i="1" s="1"/>
  <c r="AG43" i="1"/>
  <c r="AL43" i="1" s="1"/>
  <c r="AA43" i="1"/>
  <c r="V43" i="1"/>
  <c r="AJ42" i="1"/>
  <c r="AO42" i="1" s="1"/>
  <c r="AI42" i="1"/>
  <c r="AN42" i="1" s="1"/>
  <c r="AH42" i="1"/>
  <c r="AM42" i="1" s="1"/>
  <c r="AG42" i="1"/>
  <c r="AA42" i="1"/>
  <c r="V42" i="1"/>
  <c r="AI41" i="1"/>
  <c r="AN41" i="1" s="1"/>
  <c r="AH41" i="1"/>
  <c r="AM41" i="1" s="1"/>
  <c r="AG41" i="1"/>
  <c r="AA41" i="1"/>
  <c r="V41" i="1"/>
  <c r="AI28" i="1"/>
  <c r="AN28" i="1" s="1"/>
  <c r="AA28" i="1"/>
  <c r="V28" i="1"/>
  <c r="AI39" i="1"/>
  <c r="AN39" i="1" s="1"/>
  <c r="AM39" i="1"/>
  <c r="AL39" i="1"/>
  <c r="AA39" i="1"/>
  <c r="V39" i="1"/>
  <c r="AJ38" i="1"/>
  <c r="AO38" i="1" s="1"/>
  <c r="AI38" i="1"/>
  <c r="AN38" i="1" s="1"/>
  <c r="AH38" i="1"/>
  <c r="AM38" i="1" s="1"/>
  <c r="AG38" i="1"/>
  <c r="AA38" i="1"/>
  <c r="V38" i="1"/>
  <c r="AI35" i="1"/>
  <c r="AN35" i="1" s="1"/>
  <c r="AH35" i="1"/>
  <c r="AM35" i="1" s="1"/>
  <c r="AG35" i="1"/>
  <c r="AL35" i="1" s="1"/>
  <c r="AF35" i="1"/>
  <c r="AA35" i="1"/>
  <c r="V35" i="1"/>
  <c r="AI34" i="1"/>
  <c r="AN34" i="1" s="1"/>
  <c r="AH34" i="1"/>
  <c r="AM34" i="1" s="1"/>
  <c r="AG34" i="1"/>
  <c r="AL34" i="1" s="1"/>
  <c r="AA34" i="1"/>
  <c r="V34" i="1"/>
  <c r="AI33" i="1"/>
  <c r="AN33" i="1" s="1"/>
  <c r="AH33" i="1"/>
  <c r="AM33" i="1" s="1"/>
  <c r="AG33" i="1"/>
  <c r="AL33" i="1" s="1"/>
  <c r="AA33" i="1"/>
  <c r="V33" i="1"/>
  <c r="AI32" i="1"/>
  <c r="AN32" i="1" s="1"/>
  <c r="AH32" i="1"/>
  <c r="AM32" i="1" s="1"/>
  <c r="AG32" i="1"/>
  <c r="AA32" i="1"/>
  <c r="V32" i="1"/>
  <c r="AJ31" i="1"/>
  <c r="AO31" i="1" s="1"/>
  <c r="AI31" i="1"/>
  <c r="AN31" i="1" s="1"/>
  <c r="AH31" i="1"/>
  <c r="AM31" i="1" s="1"/>
  <c r="AG31" i="1"/>
  <c r="AL31" i="1" s="1"/>
  <c r="AA31" i="1"/>
  <c r="AF31" i="1" s="1"/>
  <c r="AK31" i="1" s="1"/>
  <c r="V31" i="1"/>
  <c r="AJ30" i="1"/>
  <c r="AO30" i="1" s="1"/>
  <c r="AI30" i="1"/>
  <c r="AN30" i="1" s="1"/>
  <c r="AH30" i="1"/>
  <c r="AM30" i="1" s="1"/>
  <c r="AG30" i="1"/>
  <c r="AA30" i="1"/>
  <c r="V30" i="1"/>
  <c r="AI29" i="1"/>
  <c r="AN29" i="1" s="1"/>
  <c r="AH29" i="1"/>
  <c r="AM29" i="1" s="1"/>
  <c r="AG29" i="1"/>
  <c r="AL29" i="1" s="1"/>
  <c r="AF29" i="1"/>
  <c r="AA29" i="1"/>
  <c r="V29" i="1"/>
  <c r="AI26" i="1"/>
  <c r="AN26" i="1" s="1"/>
  <c r="AH26" i="1"/>
  <c r="AM26" i="1" s="1"/>
  <c r="AG26" i="1"/>
  <c r="AL26" i="1" s="1"/>
  <c r="AF26" i="1"/>
  <c r="AA26" i="1"/>
  <c r="V26" i="1"/>
  <c r="AI25" i="1"/>
  <c r="AN25" i="1" s="1"/>
  <c r="AH25" i="1"/>
  <c r="AM25" i="1" s="1"/>
  <c r="AG25" i="1"/>
  <c r="AL25" i="1" s="1"/>
  <c r="AA25" i="1"/>
  <c r="V25" i="1"/>
  <c r="AJ24" i="1"/>
  <c r="AO24" i="1" s="1"/>
  <c r="AI24" i="1"/>
  <c r="AN24" i="1" s="1"/>
  <c r="AH24" i="1"/>
  <c r="AM24" i="1" s="1"/>
  <c r="AG24" i="1"/>
  <c r="AL24" i="1" s="1"/>
  <c r="AA24" i="1"/>
  <c r="AF24" i="1" s="1"/>
  <c r="AK24" i="1" s="1"/>
  <c r="V24" i="1"/>
  <c r="AJ23" i="1"/>
  <c r="AO23" i="1" s="1"/>
  <c r="AI23" i="1"/>
  <c r="AN23" i="1" s="1"/>
  <c r="AG23" i="1"/>
  <c r="AA23" i="1"/>
  <c r="V23" i="1"/>
  <c r="AJ22" i="1"/>
  <c r="AO22" i="1" s="1"/>
  <c r="AI22" i="1"/>
  <c r="AN22" i="1" s="1"/>
  <c r="AH22" i="1"/>
  <c r="AM22" i="1" s="1"/>
  <c r="AG22" i="1"/>
  <c r="AL22" i="1" s="1"/>
  <c r="AA22" i="1"/>
  <c r="AF22" i="1" s="1"/>
  <c r="AK22" i="1" s="1"/>
  <c r="V22" i="1"/>
  <c r="AO21" i="1"/>
  <c r="AI21" i="1"/>
  <c r="AN21" i="1" s="1"/>
  <c r="AH21" i="1"/>
  <c r="AM21" i="1" s="1"/>
  <c r="AG21" i="1"/>
  <c r="AA21" i="1"/>
  <c r="V21" i="1"/>
  <c r="AI20" i="1"/>
  <c r="AF20" i="1" s="1"/>
  <c r="AL20" i="1"/>
  <c r="AA20" i="1"/>
  <c r="V20" i="1"/>
  <c r="AI19" i="1"/>
  <c r="AN19" i="1" s="1"/>
  <c r="AH19" i="1"/>
  <c r="AM19" i="1" s="1"/>
  <c r="AG19" i="1"/>
  <c r="AF19" i="1" s="1"/>
  <c r="AA19" i="1"/>
  <c r="V19" i="1"/>
  <c r="AI15" i="1"/>
  <c r="AN15" i="1" s="1"/>
  <c r="AM15" i="1"/>
  <c r="AG15" i="1"/>
  <c r="AL15" i="1" s="1"/>
  <c r="AA15" i="1"/>
  <c r="V15" i="1"/>
  <c r="AI14" i="1"/>
  <c r="AN14" i="1" s="1"/>
  <c r="AH14" i="1"/>
  <c r="AM14" i="1" s="1"/>
  <c r="AG14" i="1"/>
  <c r="AA14" i="1"/>
  <c r="V14" i="1"/>
  <c r="AJ13" i="1"/>
  <c r="AO13" i="1" s="1"/>
  <c r="AT13" i="1" s="1"/>
  <c r="AY13" i="1" s="1"/>
  <c r="AI13" i="1"/>
  <c r="AN13" i="1" s="1"/>
  <c r="AS13" i="1" s="1"/>
  <c r="AX13" i="1" s="1"/>
  <c r="BC13" i="1" s="1"/>
  <c r="AH13" i="1"/>
  <c r="AM13" i="1" s="1"/>
  <c r="AR13" i="1" s="1"/>
  <c r="AW13" i="1" s="1"/>
  <c r="BB13" i="1" s="1"/>
  <c r="AG13" i="1"/>
  <c r="AL13" i="1" s="1"/>
  <c r="AA13" i="1"/>
  <c r="AF13" i="1" s="1"/>
  <c r="V13" i="1"/>
  <c r="AE12" i="1"/>
  <c r="AE11" i="1" s="1"/>
  <c r="AD12" i="1"/>
  <c r="AD11" i="1" s="1"/>
  <c r="AC12" i="1"/>
  <c r="AC11" i="1" s="1"/>
  <c r="AB12" i="1"/>
  <c r="AB11" i="1" s="1"/>
  <c r="Z12" i="1"/>
  <c r="Z11" i="1" s="1"/>
  <c r="Y12" i="1"/>
  <c r="Y11" i="1" s="1"/>
  <c r="X12" i="1"/>
  <c r="X11" i="1" s="1"/>
  <c r="W12" i="1"/>
  <c r="W11" i="1" s="1"/>
  <c r="BE12" i="1" l="1"/>
  <c r="AH65" i="1"/>
  <c r="AB60" i="1"/>
  <c r="AI58" i="1"/>
  <c r="AI57" i="1" s="1"/>
  <c r="AK81" i="1"/>
  <c r="AK80" i="1" s="1"/>
  <c r="AK79" i="1" s="1"/>
  <c r="BE61" i="1"/>
  <c r="AD60" i="1"/>
  <c r="AE60" i="1"/>
  <c r="BN61" i="1"/>
  <c r="V61" i="1"/>
  <c r="BN44" i="1"/>
  <c r="BL75" i="1"/>
  <c r="AI61" i="1"/>
  <c r="AE75" i="1"/>
  <c r="AA44" i="1"/>
  <c r="BL61" i="1"/>
  <c r="AO61" i="1"/>
  <c r="BF60" i="1"/>
  <c r="V65" i="1"/>
  <c r="V60" i="1" s="1"/>
  <c r="V44" i="1"/>
  <c r="AZ44" i="1"/>
  <c r="AF30" i="1"/>
  <c r="AF32" i="1"/>
  <c r="AK34" i="1"/>
  <c r="AM45" i="1"/>
  <c r="AM44" i="1" s="1"/>
  <c r="AH44" i="1"/>
  <c r="AL45" i="1"/>
  <c r="AG44" i="1"/>
  <c r="AN45" i="1"/>
  <c r="AN44" i="1" s="1"/>
  <c r="AI44" i="1"/>
  <c r="AO46" i="1"/>
  <c r="AO44" i="1" s="1"/>
  <c r="AJ44" i="1"/>
  <c r="BJ42" i="1"/>
  <c r="BN65" i="1"/>
  <c r="BN60" i="1" s="1"/>
  <c r="BJ72" i="1"/>
  <c r="BK75" i="1"/>
  <c r="AO65" i="1"/>
  <c r="AA65" i="1"/>
  <c r="AK70" i="1"/>
  <c r="AK74" i="1"/>
  <c r="AC75" i="1"/>
  <c r="AA81" i="1"/>
  <c r="AA75" i="1" s="1"/>
  <c r="BJ21" i="1"/>
  <c r="BJ43" i="1"/>
  <c r="BD60" i="1"/>
  <c r="BE65" i="1"/>
  <c r="BG80" i="1"/>
  <c r="BG79" i="1" s="1"/>
  <c r="BJ83" i="1"/>
  <c r="AF15" i="1"/>
  <c r="AF25" i="1"/>
  <c r="AF81" i="1"/>
  <c r="AF80" i="1" s="1"/>
  <c r="AF79" i="1" s="1"/>
  <c r="BL44" i="1"/>
  <c r="BA60" i="1"/>
  <c r="BC60" i="1"/>
  <c r="BA75" i="1"/>
  <c r="BM77" i="1"/>
  <c r="BM76" i="1" s="1"/>
  <c r="BM75" i="1" s="1"/>
  <c r="BM74" i="1" s="1"/>
  <c r="BM73" i="1" s="1"/>
  <c r="BM72" i="1" s="1"/>
  <c r="BM71" i="1" s="1"/>
  <c r="BM70" i="1" s="1"/>
  <c r="BM69" i="1" s="1"/>
  <c r="BM68" i="1" s="1"/>
  <c r="BM67" i="1" s="1"/>
  <c r="BM66" i="1" s="1"/>
  <c r="BM65" i="1" s="1"/>
  <c r="BM63" i="1" s="1"/>
  <c r="BM62" i="1" s="1"/>
  <c r="BM61" i="1" s="1"/>
  <c r="BM60" i="1" s="1"/>
  <c r="BM59" i="1" s="1"/>
  <c r="BM58" i="1" s="1"/>
  <c r="AF59" i="1"/>
  <c r="AF58" i="1" s="1"/>
  <c r="AF57" i="1" s="1"/>
  <c r="AJ12" i="1"/>
  <c r="AJ11" i="1" s="1"/>
  <c r="AZ65" i="1"/>
  <c r="AZ60" i="1" s="1"/>
  <c r="Y10" i="1"/>
  <c r="Y84" i="1" s="1"/>
  <c r="Y85" i="1" s="1"/>
  <c r="AF46" i="1"/>
  <c r="AF49" i="1"/>
  <c r="Z60" i="1"/>
  <c r="AH61" i="1"/>
  <c r="AH60" i="1" s="1"/>
  <c r="AJ61" i="1"/>
  <c r="AN61" i="1"/>
  <c r="AJ65" i="1"/>
  <c r="AK67" i="1"/>
  <c r="W75" i="1"/>
  <c r="AJ75" i="1"/>
  <c r="AO75" i="1"/>
  <c r="AD80" i="1"/>
  <c r="AD79" i="1" s="1"/>
  <c r="AG80" i="1"/>
  <c r="AG79" i="1" s="1"/>
  <c r="AL80" i="1"/>
  <c r="AL79" i="1" s="1"/>
  <c r="BJ14" i="1"/>
  <c r="BJ19" i="1"/>
  <c r="BJ23" i="1"/>
  <c r="BJ24" i="1"/>
  <c r="BJ25" i="1"/>
  <c r="BJ29" i="1"/>
  <c r="BJ41" i="1"/>
  <c r="BI60" i="1"/>
  <c r="BJ68" i="1"/>
  <c r="BL65" i="1"/>
  <c r="BL60" i="1" s="1"/>
  <c r="BJ70" i="1"/>
  <c r="BJ73" i="1"/>
  <c r="BC75" i="1"/>
  <c r="BH75" i="1"/>
  <c r="BD81" i="1"/>
  <c r="BD80" i="1" s="1"/>
  <c r="BD79" i="1" s="1"/>
  <c r="AG12" i="1"/>
  <c r="AG11" i="1" s="1"/>
  <c r="AK43" i="1"/>
  <c r="AF45" i="1"/>
  <c r="AF72" i="1"/>
  <c r="AB80" i="1"/>
  <c r="AB79" i="1" s="1"/>
  <c r="BJ15" i="1"/>
  <c r="BJ34" i="1"/>
  <c r="AK51" i="1"/>
  <c r="AK63" i="1"/>
  <c r="AD10" i="1"/>
  <c r="AD84" i="1" s="1"/>
  <c r="AD85" i="1" s="1"/>
  <c r="BJ22" i="1"/>
  <c r="BK44" i="1"/>
  <c r="BH60" i="1"/>
  <c r="BJ69" i="1"/>
  <c r="AK25" i="1"/>
  <c r="AK33" i="1"/>
  <c r="AK39" i="1"/>
  <c r="AK46" i="1"/>
  <c r="BD12" i="1"/>
  <c r="BD11" i="1" s="1"/>
  <c r="AO12" i="1"/>
  <c r="AE10" i="1"/>
  <c r="AE84" i="1" s="1"/>
  <c r="AE85" i="1" s="1"/>
  <c r="AI12" i="1"/>
  <c r="AI11" i="1" s="1"/>
  <c r="AK13" i="1"/>
  <c r="AP13" i="1" s="1"/>
  <c r="AU13" i="1" s="1"/>
  <c r="AQ13" i="1"/>
  <c r="AV13" i="1" s="1"/>
  <c r="BA13" i="1" s="1"/>
  <c r="AZ13" i="1" s="1"/>
  <c r="AZ12" i="1" s="1"/>
  <c r="AZ11" i="1" s="1"/>
  <c r="BH13" i="1"/>
  <c r="BC12" i="1"/>
  <c r="BC11" i="1" s="1"/>
  <c r="AF14" i="1"/>
  <c r="AF21" i="1"/>
  <c r="AK21" i="1" s="1"/>
  <c r="AF23" i="1"/>
  <c r="AK29" i="1"/>
  <c r="AF33" i="1"/>
  <c r="AF34" i="1"/>
  <c r="AF38" i="1"/>
  <c r="AF39" i="1"/>
  <c r="AF42" i="1"/>
  <c r="AL42" i="1"/>
  <c r="AK42" i="1" s="1"/>
  <c r="AF43" i="1"/>
  <c r="AF47" i="1"/>
  <c r="AL47" i="1"/>
  <c r="AK47" i="1" s="1"/>
  <c r="AK49" i="1"/>
  <c r="AF50" i="1"/>
  <c r="AL50" i="1"/>
  <c r="AK50" i="1" s="1"/>
  <c r="AF51" i="1"/>
  <c r="AF53" i="1"/>
  <c r="AL53" i="1"/>
  <c r="AK53" i="1" s="1"/>
  <c r="AH58" i="1"/>
  <c r="AH57" i="1" s="1"/>
  <c r="AK59" i="1"/>
  <c r="AK58" i="1" s="1"/>
  <c r="AK57" i="1" s="1"/>
  <c r="AL58" i="1"/>
  <c r="AL57" i="1" s="1"/>
  <c r="W60" i="1"/>
  <c r="W10" i="1" s="1"/>
  <c r="W84" i="1" s="1"/>
  <c r="W85" i="1" s="1"/>
  <c r="AF62" i="1"/>
  <c r="AF63" i="1"/>
  <c r="X60" i="1"/>
  <c r="AG65" i="1"/>
  <c r="AG60" i="1" s="1"/>
  <c r="AI65" i="1"/>
  <c r="AI60" i="1" s="1"/>
  <c r="AF66" i="1"/>
  <c r="AN65" i="1"/>
  <c r="AN60" i="1" s="1"/>
  <c r="AF67" i="1"/>
  <c r="AM65" i="1"/>
  <c r="AF69" i="1"/>
  <c r="AL69" i="1"/>
  <c r="AK69" i="1" s="1"/>
  <c r="AF70" i="1"/>
  <c r="AK72" i="1"/>
  <c r="AF73" i="1"/>
  <c r="AL73" i="1"/>
  <c r="AK73" i="1" s="1"/>
  <c r="AF74" i="1"/>
  <c r="V75" i="1"/>
  <c r="X75" i="1"/>
  <c r="Z75" i="1"/>
  <c r="AB75" i="1"/>
  <c r="AH75" i="1"/>
  <c r="AG75" i="1"/>
  <c r="AF76" i="1"/>
  <c r="AL76" i="1"/>
  <c r="AI75" i="1"/>
  <c r="AN76" i="1"/>
  <c r="AN75" i="1" s="1"/>
  <c r="AF83" i="1"/>
  <c r="AL83" i="1"/>
  <c r="AK83" i="1" s="1"/>
  <c r="AL14" i="1"/>
  <c r="AK14" i="1" s="1"/>
  <c r="AN20" i="1"/>
  <c r="AK20" i="1" s="1"/>
  <c r="AL32" i="1"/>
  <c r="AK32" i="1" s="1"/>
  <c r="BG13" i="1"/>
  <c r="BB12" i="1"/>
  <c r="BB11" i="1" s="1"/>
  <c r="AF41" i="1"/>
  <c r="AL41" i="1"/>
  <c r="AK41" i="1" s="1"/>
  <c r="AF48" i="1"/>
  <c r="AL48" i="1"/>
  <c r="AK48" i="1" s="1"/>
  <c r="AF52" i="1"/>
  <c r="AL52" i="1"/>
  <c r="AK52" i="1" s="1"/>
  <c r="AF54" i="1"/>
  <c r="AL54" i="1"/>
  <c r="AK54" i="1" s="1"/>
  <c r="AK62" i="1"/>
  <c r="AM61" i="1"/>
  <c r="AC60" i="1"/>
  <c r="AC10" i="1" s="1"/>
  <c r="AC84" i="1" s="1"/>
  <c r="AC85" i="1" s="1"/>
  <c r="AK66" i="1"/>
  <c r="AF68" i="1"/>
  <c r="AL68" i="1"/>
  <c r="AK68" i="1" s="1"/>
  <c r="AF71" i="1"/>
  <c r="AL71" i="1"/>
  <c r="AK71" i="1" s="1"/>
  <c r="AF78" i="1"/>
  <c r="AL78" i="1"/>
  <c r="AK78" i="1" s="1"/>
  <c r="AK75" i="1" s="1"/>
  <c r="AN12" i="1"/>
  <c r="AN11" i="1" s="1"/>
  <c r="AL19" i="1"/>
  <c r="AK19" i="1" s="1"/>
  <c r="AL21" i="1"/>
  <c r="AL23" i="1"/>
  <c r="AK23" i="1" s="1"/>
  <c r="AL30" i="1"/>
  <c r="AK30" i="1" s="1"/>
  <c r="AL38" i="1"/>
  <c r="AK38" i="1" s="1"/>
  <c r="BJ30" i="1"/>
  <c r="BJ32" i="1"/>
  <c r="BJ39" i="1"/>
  <c r="BJ28" i="1"/>
  <c r="BB60" i="1"/>
  <c r="BG60" i="1"/>
  <c r="BJ71" i="1"/>
  <c r="BB75" i="1"/>
  <c r="AM75" i="1"/>
  <c r="AA61" i="1"/>
  <c r="AA60" i="1" s="1"/>
  <c r="BE60" i="1"/>
  <c r="AF55" i="1"/>
  <c r="AK55" i="1"/>
  <c r="AB10" i="1"/>
  <c r="AB84" i="1" s="1"/>
  <c r="AB85" i="1" s="1"/>
  <c r="AA12" i="1"/>
  <c r="AA11" i="1" s="1"/>
  <c r="AK15" i="1"/>
  <c r="AM12" i="1"/>
  <c r="AM11" i="1" s="1"/>
  <c r="AH12" i="1"/>
  <c r="AH11" i="1" s="1"/>
  <c r="V12" i="1"/>
  <c r="V11" i="1" s="1"/>
  <c r="Z10" i="1"/>
  <c r="Z84" i="1" s="1"/>
  <c r="Z85" i="1" s="1"/>
  <c r="BN81" i="1"/>
  <c r="BJ82" i="1"/>
  <c r="AZ75" i="1"/>
  <c r="AZ80" i="1"/>
  <c r="AZ79" i="1" s="1"/>
  <c r="BK65" i="1"/>
  <c r="BK60" i="1" s="1"/>
  <c r="BI81" i="1"/>
  <c r="BE82" i="1"/>
  <c r="BE81" i="1" s="1"/>
  <c r="BE80" i="1" s="1"/>
  <c r="BE79" i="1" s="1"/>
  <c r="AI10" i="1" l="1"/>
  <c r="AI84" i="1" s="1"/>
  <c r="AI85" i="1" s="1"/>
  <c r="BD75" i="1"/>
  <c r="AK61" i="1"/>
  <c r="BJ65" i="1"/>
  <c r="BJ60" i="1" s="1"/>
  <c r="AO60" i="1"/>
  <c r="AK45" i="1"/>
  <c r="AA80" i="1"/>
  <c r="AA79" i="1" s="1"/>
  <c r="AK44" i="1"/>
  <c r="AL44" i="1"/>
  <c r="AF44" i="1"/>
  <c r="BE11" i="1"/>
  <c r="BE10" i="1" s="1"/>
  <c r="AO11" i="1"/>
  <c r="AH10" i="1"/>
  <c r="AH84" i="1" s="1"/>
  <c r="AH85" i="1" s="1"/>
  <c r="AN10" i="1"/>
  <c r="AN84" i="1" s="1"/>
  <c r="AN85" i="1" s="1"/>
  <c r="BM57" i="1"/>
  <c r="BM55" i="1" s="1"/>
  <c r="AF12" i="1"/>
  <c r="AF11" i="1" s="1"/>
  <c r="X10" i="1"/>
  <c r="X84" i="1" s="1"/>
  <c r="X85" i="1" s="1"/>
  <c r="AA10" i="1"/>
  <c r="AA84" i="1" s="1"/>
  <c r="AA85" i="1" s="1"/>
  <c r="BB10" i="1"/>
  <c r="BB84" i="1" s="1"/>
  <c r="BB85" i="1" s="1"/>
  <c r="AF75" i="1"/>
  <c r="AF61" i="1"/>
  <c r="BC10" i="1"/>
  <c r="BC84" i="1" s="1"/>
  <c r="BC85" i="1" s="1"/>
  <c r="AJ60" i="1"/>
  <c r="AJ10" i="1" s="1"/>
  <c r="AJ84" i="1" s="1"/>
  <c r="AJ85" i="1" s="1"/>
  <c r="AL12" i="1"/>
  <c r="AL11" i="1" s="1"/>
  <c r="AK65" i="1"/>
  <c r="AK60" i="1" s="1"/>
  <c r="AM60" i="1"/>
  <c r="AM10" i="1" s="1"/>
  <c r="AM84" i="1" s="1"/>
  <c r="AM85" i="1" s="1"/>
  <c r="AK12" i="1"/>
  <c r="AK11" i="1" s="1"/>
  <c r="AL75" i="1"/>
  <c r="AG10" i="1"/>
  <c r="AG84" i="1" s="1"/>
  <c r="AG85" i="1" s="1"/>
  <c r="AL65" i="1"/>
  <c r="AL60" i="1" s="1"/>
  <c r="BM13" i="1"/>
  <c r="BH12" i="1"/>
  <c r="BH11" i="1" s="1"/>
  <c r="BH10" i="1" s="1"/>
  <c r="BH84" i="1" s="1"/>
  <c r="BH85" i="1" s="1"/>
  <c r="BD10" i="1"/>
  <c r="BD84" i="1" s="1"/>
  <c r="BD85" i="1" s="1"/>
  <c r="AF65" i="1"/>
  <c r="BG12" i="1"/>
  <c r="BG11" i="1" s="1"/>
  <c r="BG10" i="1" s="1"/>
  <c r="BG84" i="1" s="1"/>
  <c r="BG85" i="1" s="1"/>
  <c r="BL13" i="1"/>
  <c r="BF13" i="1"/>
  <c r="BA12" i="1"/>
  <c r="BA11" i="1" s="1"/>
  <c r="BA10" i="1" s="1"/>
  <c r="BA84" i="1" s="1"/>
  <c r="BA85" i="1" s="1"/>
  <c r="BI11" i="1"/>
  <c r="BI10" i="1" s="1"/>
  <c r="BN13" i="1"/>
  <c r="V10" i="1"/>
  <c r="AZ10" i="1"/>
  <c r="AZ84" i="1" s="1"/>
  <c r="AZ85" i="1" s="1"/>
  <c r="BE75" i="1"/>
  <c r="BJ81" i="1"/>
  <c r="BN75" i="1"/>
  <c r="BN80" i="1"/>
  <c r="BI80" i="1"/>
  <c r="BI79" i="1" s="1"/>
  <c r="BI75" i="1"/>
  <c r="BE84" i="1" l="1"/>
  <c r="BE85" i="1" s="1"/>
  <c r="AK10" i="1"/>
  <c r="AK84" i="1" s="1"/>
  <c r="AK85" i="1" s="1"/>
  <c r="V84" i="1"/>
  <c r="AF60" i="1"/>
  <c r="AO10" i="1"/>
  <c r="AO84" i="1" s="1"/>
  <c r="AL10" i="1"/>
  <c r="AL84" i="1" s="1"/>
  <c r="AL85" i="1" s="1"/>
  <c r="BJ55" i="1"/>
  <c r="BM54" i="1"/>
  <c r="BM53" i="1" s="1"/>
  <c r="BM52" i="1" s="1"/>
  <c r="BM51" i="1" s="1"/>
  <c r="V85" i="1"/>
  <c r="AF10" i="1"/>
  <c r="AF84" i="1" s="1"/>
  <c r="BK13" i="1"/>
  <c r="BF12" i="1"/>
  <c r="BF11" i="1" s="1"/>
  <c r="BF10" i="1" s="1"/>
  <c r="BF84" i="1" s="1"/>
  <c r="BF85" i="1" s="1"/>
  <c r="BI84" i="1"/>
  <c r="BI85" i="1" s="1"/>
  <c r="BN12" i="1"/>
  <c r="BS13" i="1"/>
  <c r="BQ13" i="1"/>
  <c r="BL12" i="1"/>
  <c r="BL11" i="1" s="1"/>
  <c r="BL10" i="1" s="1"/>
  <c r="BM12" i="1"/>
  <c r="BM11" i="1" s="1"/>
  <c r="BR13" i="1"/>
  <c r="BJ80" i="1"/>
  <c r="BJ79" i="1" s="1"/>
  <c r="BJ75" i="1"/>
  <c r="AF85" i="1" l="1"/>
  <c r="AO85" i="1"/>
  <c r="BN11" i="1"/>
  <c r="BL84" i="1"/>
  <c r="BM50" i="1"/>
  <c r="BM49" i="1" s="1"/>
  <c r="BM48" i="1" s="1"/>
  <c r="BM46" i="1" s="1"/>
  <c r="BM45" i="1" s="1"/>
  <c r="BM44" i="1" s="1"/>
  <c r="BM10" i="1" s="1"/>
  <c r="BJ51" i="1"/>
  <c r="BJ44" i="1" s="1"/>
  <c r="BJ13" i="1"/>
  <c r="BJ12" i="1" s="1"/>
  <c r="BJ11" i="1" s="1"/>
  <c r="BP13" i="1"/>
  <c r="BO13" i="1" s="1"/>
  <c r="BK12" i="1"/>
  <c r="BK11" i="1" s="1"/>
  <c r="BK10" i="1" s="1"/>
  <c r="BS39" i="1"/>
  <c r="BO26" i="1"/>
  <c r="BN10" i="1" l="1"/>
  <c r="BJ10" i="1" s="1"/>
  <c r="BJ84" i="1" s="1"/>
  <c r="BJ85" i="1" s="1"/>
  <c r="BL85" i="1"/>
  <c r="BK84" i="1"/>
  <c r="BK85" i="1" s="1"/>
  <c r="BO59" i="1"/>
  <c r="BO35" i="1"/>
  <c r="BS83" i="1"/>
  <c r="BN84" i="1" l="1"/>
  <c r="AR81" i="1"/>
  <c r="AS81" i="1"/>
  <c r="AT81" i="1"/>
  <c r="AU81" i="1"/>
  <c r="AV81" i="1"/>
  <c r="AW81" i="1"/>
  <c r="AX81" i="1"/>
  <c r="AY81" i="1"/>
  <c r="BS51" i="1"/>
  <c r="BN85" i="1" l="1"/>
  <c r="AQ55" i="1"/>
  <c r="M55" i="1"/>
  <c r="AQ82" i="1"/>
  <c r="AQ81" i="1" s="1"/>
  <c r="M82" i="1"/>
  <c r="U81" i="1"/>
  <c r="M81" i="1" s="1"/>
  <c r="U80" i="1" l="1"/>
  <c r="M80" i="1" s="1"/>
  <c r="U79" i="1" l="1"/>
  <c r="U75" i="1" s="1"/>
  <c r="M64" i="1"/>
  <c r="AQ64" i="1"/>
  <c r="AP64" i="1"/>
  <c r="L64" i="1"/>
  <c r="AR61" i="1"/>
  <c r="N61" i="1"/>
  <c r="M79" i="1" l="1"/>
  <c r="BS82" i="1"/>
  <c r="BQ78" i="1"/>
  <c r="BO78" i="1" s="1"/>
  <c r="BS55" i="1"/>
  <c r="BP39" i="1"/>
  <c r="BQ39" i="1"/>
  <c r="BS38" i="1"/>
  <c r="BQ38" i="1"/>
  <c r="BS25" i="1"/>
  <c r="T81" i="1"/>
  <c r="T80" i="1" s="1"/>
  <c r="Q75" i="1"/>
  <c r="R75" i="1"/>
  <c r="S75" i="1"/>
  <c r="N44" i="1"/>
  <c r="O44" i="1"/>
  <c r="P44" i="1"/>
  <c r="Q44" i="1"/>
  <c r="R44" i="1"/>
  <c r="S44" i="1"/>
  <c r="T44" i="1"/>
  <c r="U44" i="1"/>
  <c r="L55" i="1"/>
  <c r="AP82" i="1"/>
  <c r="AP81" i="1" s="1"/>
  <c r="L81" i="1"/>
  <c r="L82" i="1"/>
  <c r="L80" i="1" l="1"/>
  <c r="T79" i="1"/>
  <c r="L79" i="1" l="1"/>
  <c r="T75" i="1"/>
  <c r="AS61" i="1" l="1"/>
  <c r="AT61" i="1"/>
  <c r="AU61" i="1"/>
  <c r="AV61" i="1"/>
  <c r="AW61" i="1"/>
  <c r="AX61" i="1"/>
  <c r="AY61" i="1"/>
  <c r="BO61" i="1"/>
  <c r="BP61" i="1"/>
  <c r="AP41" i="1"/>
  <c r="AQ41" i="1"/>
  <c r="BP41" i="1"/>
  <c r="BQ41" i="1"/>
  <c r="BR41" i="1"/>
  <c r="BO41" i="1" l="1"/>
  <c r="AR65" i="1"/>
  <c r="AS65" i="1"/>
  <c r="AT65" i="1"/>
  <c r="AU65" i="1"/>
  <c r="AU60" i="1" s="1"/>
  <c r="AV65" i="1"/>
  <c r="AV60" i="1" s="1"/>
  <c r="AW65" i="1"/>
  <c r="AW60" i="1" s="1"/>
  <c r="AX65" i="1"/>
  <c r="AX60" i="1" s="1"/>
  <c r="AY65" i="1"/>
  <c r="AY60" i="1" s="1"/>
  <c r="AR60" i="1"/>
  <c r="AS60" i="1"/>
  <c r="AT60" i="1"/>
  <c r="AR58" i="1"/>
  <c r="AR57" i="1" s="1"/>
  <c r="AS58" i="1"/>
  <c r="AS57" i="1" s="1"/>
  <c r="AT58" i="1"/>
  <c r="AT57" i="1" s="1"/>
  <c r="AU58" i="1"/>
  <c r="AU57" i="1" s="1"/>
  <c r="AV58" i="1"/>
  <c r="AV57" i="1" s="1"/>
  <c r="AW58" i="1"/>
  <c r="AW57" i="1" s="1"/>
  <c r="AX58" i="1"/>
  <c r="AX57" i="1" s="1"/>
  <c r="AY58" i="1"/>
  <c r="AY57" i="1" s="1"/>
  <c r="BS58" i="1"/>
  <c r="BS57" i="1" s="1"/>
  <c r="AR12" i="1"/>
  <c r="AR11" i="1" s="1"/>
  <c r="AS12" i="1"/>
  <c r="AS11" i="1" s="1"/>
  <c r="AT12" i="1"/>
  <c r="AT11" i="1" s="1"/>
  <c r="AU12" i="1"/>
  <c r="AU11" i="1" s="1"/>
  <c r="AV12" i="1"/>
  <c r="AV11" i="1" s="1"/>
  <c r="AW12" i="1"/>
  <c r="AW11" i="1" s="1"/>
  <c r="AX12" i="1"/>
  <c r="AX11" i="1" s="1"/>
  <c r="AY12" i="1"/>
  <c r="AY11" i="1" s="1"/>
  <c r="BO82" i="1"/>
  <c r="AP80" i="1"/>
  <c r="AP79" i="1" s="1"/>
  <c r="AQ80" i="1"/>
  <c r="AQ79" i="1" s="1"/>
  <c r="AR80" i="1"/>
  <c r="AR79" i="1" s="1"/>
  <c r="AS80" i="1"/>
  <c r="AS79" i="1" s="1"/>
  <c r="AT80" i="1"/>
  <c r="AT79" i="1" s="1"/>
  <c r="AU80" i="1"/>
  <c r="AU79" i="1" s="1"/>
  <c r="AV80" i="1"/>
  <c r="AV79" i="1" s="1"/>
  <c r="AW80" i="1"/>
  <c r="AW79" i="1" s="1"/>
  <c r="AX80" i="1"/>
  <c r="AX79" i="1" s="1"/>
  <c r="AY75" i="1"/>
  <c r="BP81" i="1"/>
  <c r="BQ81" i="1"/>
  <c r="BQ80" i="1" s="1"/>
  <c r="BQ79" i="1" s="1"/>
  <c r="BR81" i="1"/>
  <c r="BR80" i="1" s="1"/>
  <c r="BR79" i="1" s="1"/>
  <c r="BS81" i="1"/>
  <c r="BO81" i="1" l="1"/>
  <c r="BO80" i="1" s="1"/>
  <c r="BO79" i="1" s="1"/>
  <c r="AW75" i="1"/>
  <c r="AW10" i="1" s="1"/>
  <c r="AW84" i="1" s="1"/>
  <c r="AW85" i="1" s="1"/>
  <c r="AU75" i="1"/>
  <c r="AU10" i="1" s="1"/>
  <c r="AU84" i="1" s="1"/>
  <c r="AU85" i="1" s="1"/>
  <c r="AS75" i="1"/>
  <c r="AS10" i="1" s="1"/>
  <c r="AS84" i="1" s="1"/>
  <c r="AS85" i="1" s="1"/>
  <c r="BP80" i="1"/>
  <c r="BP79" i="1" s="1"/>
  <c r="AV75" i="1"/>
  <c r="AV10" i="1" s="1"/>
  <c r="AV84" i="1" s="1"/>
  <c r="AV85" i="1" s="1"/>
  <c r="AT75" i="1"/>
  <c r="AT10" i="1" s="1"/>
  <c r="AT84" i="1" s="1"/>
  <c r="AT85" i="1" s="1"/>
  <c r="AR75" i="1"/>
  <c r="AR10" i="1" s="1"/>
  <c r="AR84" i="1" s="1"/>
  <c r="AR85" i="1" s="1"/>
  <c r="BS80" i="1"/>
  <c r="BS79" i="1" s="1"/>
  <c r="AY80" i="1"/>
  <c r="AY79" i="1" s="1"/>
  <c r="AX75" i="1"/>
  <c r="AX10" i="1" s="1"/>
  <c r="AX84" i="1" s="1"/>
  <c r="AX85" i="1" s="1"/>
  <c r="AY10" i="1"/>
  <c r="AY84" i="1" s="1"/>
  <c r="AY85" i="1" s="1"/>
  <c r="BP83" i="1" l="1"/>
  <c r="BQ83" i="1"/>
  <c r="O61" i="1" l="1"/>
  <c r="P61" i="1"/>
  <c r="Q61" i="1"/>
  <c r="R61" i="1"/>
  <c r="S61" i="1"/>
  <c r="T61" i="1"/>
  <c r="U61" i="1"/>
  <c r="BS72" i="1"/>
  <c r="BS73" i="1"/>
  <c r="BS74" i="1"/>
  <c r="BS76" i="1"/>
  <c r="BS77" i="1"/>
  <c r="BS78" i="1"/>
  <c r="BS68" i="1"/>
  <c r="BS69" i="1"/>
  <c r="BS70" i="1"/>
  <c r="BS71" i="1"/>
  <c r="BS62" i="1"/>
  <c r="BS63" i="1"/>
  <c r="BS66" i="1"/>
  <c r="BS67" i="1"/>
  <c r="BS54" i="1"/>
  <c r="BS46" i="1"/>
  <c r="BS48" i="1"/>
  <c r="BS49" i="1"/>
  <c r="BS50" i="1"/>
  <c r="BS30" i="1"/>
  <c r="BS31" i="1"/>
  <c r="BS22" i="1"/>
  <c r="BS24" i="1"/>
  <c r="BS18" i="1"/>
  <c r="BR39" i="1"/>
  <c r="BR28" i="1"/>
  <c r="BR38" i="1"/>
  <c r="BR35" i="1"/>
  <c r="BR33" i="1"/>
  <c r="BR34" i="1"/>
  <c r="BR31" i="1"/>
  <c r="BR32" i="1"/>
  <c r="BR30" i="1"/>
  <c r="BR29" i="1"/>
  <c r="BR26" i="1"/>
  <c r="BR25" i="1"/>
  <c r="BR24" i="1"/>
  <c r="BR23" i="1"/>
  <c r="BR21" i="1"/>
  <c r="BR22" i="1"/>
  <c r="BR20" i="1"/>
  <c r="BR19" i="1"/>
  <c r="BR15" i="1"/>
  <c r="BR14" i="1"/>
  <c r="BS65" i="1" l="1"/>
  <c r="BS61" i="1"/>
  <c r="BR12" i="1"/>
  <c r="BR11" i="1" s="1"/>
  <c r="BS75" i="1"/>
  <c r="BS44" i="1"/>
  <c r="BS12" i="1"/>
  <c r="BS11" i="1" s="1"/>
  <c r="BQ68" i="1"/>
  <c r="BQ69" i="1"/>
  <c r="BQ70" i="1"/>
  <c r="BQ71" i="1"/>
  <c r="BQ72" i="1"/>
  <c r="BQ73" i="1"/>
  <c r="BQ77" i="1"/>
  <c r="BQ54" i="1"/>
  <c r="BQ59" i="1"/>
  <c r="BQ58" i="1" s="1"/>
  <c r="BQ57" i="1" s="1"/>
  <c r="BQ62" i="1"/>
  <c r="BQ63" i="1"/>
  <c r="BQ67" i="1"/>
  <c r="BQ49" i="1"/>
  <c r="BQ50" i="1"/>
  <c r="BQ51" i="1"/>
  <c r="BQ52" i="1"/>
  <c r="BQ53" i="1"/>
  <c r="BQ42" i="1"/>
  <c r="BQ43" i="1"/>
  <c r="BQ45" i="1"/>
  <c r="BQ46" i="1"/>
  <c r="BQ48" i="1"/>
  <c r="BQ28" i="1"/>
  <c r="BQ35" i="1"/>
  <c r="BQ34" i="1"/>
  <c r="BQ33" i="1"/>
  <c r="BQ32" i="1"/>
  <c r="BQ31" i="1"/>
  <c r="BQ30" i="1"/>
  <c r="BQ29" i="1"/>
  <c r="BQ26" i="1"/>
  <c r="BQ25" i="1"/>
  <c r="BQ24" i="1"/>
  <c r="BQ21" i="1"/>
  <c r="BQ22" i="1"/>
  <c r="BQ19" i="1"/>
  <c r="BQ15" i="1"/>
  <c r="BQ14" i="1"/>
  <c r="BP76" i="1"/>
  <c r="BP77" i="1"/>
  <c r="BP78" i="1"/>
  <c r="BP67" i="1"/>
  <c r="BP68" i="1"/>
  <c r="BP69" i="1"/>
  <c r="BP70" i="1"/>
  <c r="BP71" i="1"/>
  <c r="BP72" i="1"/>
  <c r="BP73" i="1"/>
  <c r="BP74" i="1"/>
  <c r="BO74" i="1" s="1"/>
  <c r="BP54" i="1"/>
  <c r="BP55" i="1"/>
  <c r="BO55" i="1" s="1"/>
  <c r="BP59" i="1"/>
  <c r="BP58" i="1" s="1"/>
  <c r="BP57" i="1" s="1"/>
  <c r="BP66" i="1"/>
  <c r="BP48" i="1"/>
  <c r="BP49" i="1"/>
  <c r="BP50" i="1"/>
  <c r="BP51" i="1"/>
  <c r="BP52" i="1"/>
  <c r="BP53" i="1"/>
  <c r="BP46" i="1"/>
  <c r="BP45" i="1"/>
  <c r="BP42" i="1"/>
  <c r="BP43" i="1"/>
  <c r="BP28" i="1"/>
  <c r="BP38" i="1"/>
  <c r="BP35" i="1"/>
  <c r="BP34" i="1"/>
  <c r="BP33" i="1"/>
  <c r="BP32" i="1"/>
  <c r="BP31" i="1"/>
  <c r="BP30" i="1"/>
  <c r="BP29" i="1"/>
  <c r="BP26" i="1"/>
  <c r="BP25" i="1"/>
  <c r="BP23" i="1"/>
  <c r="BP24" i="1"/>
  <c r="BP21" i="1"/>
  <c r="BP22" i="1"/>
  <c r="BP20" i="1"/>
  <c r="BP19" i="1"/>
  <c r="BP15" i="1"/>
  <c r="BP14" i="1"/>
  <c r="BO42" i="1" l="1"/>
  <c r="BO14" i="1"/>
  <c r="BO19" i="1"/>
  <c r="BO15" i="1"/>
  <c r="BO43" i="1"/>
  <c r="BO30" i="1"/>
  <c r="BO32" i="1"/>
  <c r="BO34" i="1"/>
  <c r="BP12" i="1"/>
  <c r="BP11" i="1" s="1"/>
  <c r="BO22" i="1"/>
  <c r="BO24" i="1"/>
  <c r="BO72" i="1"/>
  <c r="BO70" i="1"/>
  <c r="BO68" i="1"/>
  <c r="BQ65" i="1"/>
  <c r="BO21" i="1"/>
  <c r="BO73" i="1"/>
  <c r="BO71" i="1"/>
  <c r="BO69" i="1"/>
  <c r="BO67" i="1"/>
  <c r="BP44" i="1"/>
  <c r="BP75" i="1"/>
  <c r="BQ44" i="1"/>
  <c r="BQ61" i="1"/>
  <c r="BS60" i="1"/>
  <c r="BS10" i="1" s="1"/>
  <c r="BS84" i="1" s="1"/>
  <c r="BS85" i="1" s="1"/>
  <c r="BO66" i="1"/>
  <c r="BP65" i="1"/>
  <c r="BP60" i="1" s="1"/>
  <c r="BQ12" i="1"/>
  <c r="BQ11" i="1" s="1"/>
  <c r="BQ75" i="1"/>
  <c r="BO23" i="1"/>
  <c r="BO25" i="1"/>
  <c r="AP14" i="1"/>
  <c r="BQ60" i="1" l="1"/>
  <c r="BQ10" i="1" s="1"/>
  <c r="BQ84" i="1" s="1"/>
  <c r="BQ85" i="1" s="1"/>
  <c r="BO65" i="1"/>
  <c r="BP10" i="1"/>
  <c r="BP84" i="1" s="1"/>
  <c r="BP85" i="1" s="1"/>
  <c r="AP55" i="1"/>
  <c r="AQ78" i="1" l="1"/>
  <c r="AP78" i="1"/>
  <c r="AQ77" i="1"/>
  <c r="AP77" i="1"/>
  <c r="AQ76" i="1"/>
  <c r="AQ75" i="1" s="1"/>
  <c r="AP76" i="1"/>
  <c r="AP75" i="1" s="1"/>
  <c r="AQ74" i="1"/>
  <c r="AP74" i="1"/>
  <c r="AQ73" i="1"/>
  <c r="AP73" i="1"/>
  <c r="AQ72" i="1"/>
  <c r="AP72" i="1"/>
  <c r="AQ71" i="1"/>
  <c r="AP71" i="1"/>
  <c r="AQ70" i="1"/>
  <c r="AP70" i="1"/>
  <c r="AQ69" i="1"/>
  <c r="AP69" i="1"/>
  <c r="AQ68" i="1"/>
  <c r="AP68" i="1"/>
  <c r="AQ67" i="1"/>
  <c r="AP67" i="1"/>
  <c r="AQ66" i="1"/>
  <c r="AP66" i="1"/>
  <c r="AP65" i="1" s="1"/>
  <c r="AQ63" i="1"/>
  <c r="AP63" i="1"/>
  <c r="AQ62" i="1"/>
  <c r="AP62" i="1"/>
  <c r="AP61" i="1" s="1"/>
  <c r="AQ59" i="1"/>
  <c r="AQ58" i="1" s="1"/>
  <c r="AQ57" i="1" s="1"/>
  <c r="AP59" i="1"/>
  <c r="AP58" i="1" s="1"/>
  <c r="AP57" i="1" s="1"/>
  <c r="AQ54" i="1"/>
  <c r="AP54" i="1"/>
  <c r="AQ53" i="1"/>
  <c r="AP53" i="1"/>
  <c r="AQ52" i="1"/>
  <c r="AP52" i="1"/>
  <c r="AQ51" i="1"/>
  <c r="AP51" i="1"/>
  <c r="AQ50" i="1"/>
  <c r="AP50" i="1"/>
  <c r="AQ49" i="1"/>
  <c r="AP49" i="1"/>
  <c r="AQ48" i="1"/>
  <c r="AP48" i="1"/>
  <c r="AQ47" i="1"/>
  <c r="AP47" i="1"/>
  <c r="AQ46" i="1"/>
  <c r="AP46" i="1"/>
  <c r="AQ45" i="1"/>
  <c r="AP45" i="1"/>
  <c r="AQ43" i="1"/>
  <c r="AP43" i="1"/>
  <c r="AQ42" i="1"/>
  <c r="AP42" i="1"/>
  <c r="AQ28" i="1"/>
  <c r="AP28" i="1"/>
  <c r="AQ39" i="1"/>
  <c r="AP39" i="1"/>
  <c r="AQ38" i="1"/>
  <c r="AP38" i="1"/>
  <c r="AQ35" i="1"/>
  <c r="AP35" i="1"/>
  <c r="AQ34" i="1"/>
  <c r="AP34" i="1"/>
  <c r="AQ33" i="1"/>
  <c r="AP33" i="1"/>
  <c r="AQ32" i="1"/>
  <c r="AP32" i="1"/>
  <c r="AQ31" i="1"/>
  <c r="AP31" i="1"/>
  <c r="AQ30" i="1"/>
  <c r="AP30" i="1"/>
  <c r="AQ29" i="1"/>
  <c r="AP29" i="1"/>
  <c r="AQ26" i="1"/>
  <c r="AP26" i="1"/>
  <c r="AQ25" i="1"/>
  <c r="AP25" i="1"/>
  <c r="AQ24" i="1"/>
  <c r="AP24" i="1"/>
  <c r="AQ23" i="1"/>
  <c r="AP23" i="1"/>
  <c r="AQ22" i="1"/>
  <c r="AP22" i="1"/>
  <c r="AQ21" i="1"/>
  <c r="AP21" i="1"/>
  <c r="AQ20" i="1"/>
  <c r="AP20" i="1"/>
  <c r="AQ19" i="1"/>
  <c r="AP19" i="1"/>
  <c r="AQ18" i="1"/>
  <c r="AP18" i="1"/>
  <c r="AQ15" i="1"/>
  <c r="AP15" i="1"/>
  <c r="AQ14" i="1"/>
  <c r="M39" i="1"/>
  <c r="M28" i="1"/>
  <c r="M41" i="1"/>
  <c r="M42" i="1"/>
  <c r="M43" i="1"/>
  <c r="M38" i="1"/>
  <c r="M67" i="1"/>
  <c r="M68" i="1"/>
  <c r="M69" i="1"/>
  <c r="M70" i="1"/>
  <c r="M71" i="1"/>
  <c r="M72" i="1"/>
  <c r="M73" i="1"/>
  <c r="M74" i="1"/>
  <c r="M18" i="1"/>
  <c r="AP60" i="1" l="1"/>
  <c r="AP44" i="1"/>
  <c r="AQ44" i="1"/>
  <c r="AQ65" i="1"/>
  <c r="AQ61" i="1"/>
  <c r="AP12" i="1"/>
  <c r="AP11" i="1" s="1"/>
  <c r="AQ12" i="1"/>
  <c r="AQ11" i="1" s="1"/>
  <c r="L18" i="1"/>
  <c r="L31" i="1"/>
  <c r="L14" i="1"/>
  <c r="AQ60" i="1" l="1"/>
  <c r="AQ10" i="1" s="1"/>
  <c r="AQ84" i="1" s="1"/>
  <c r="AQ85" i="1" s="1"/>
  <c r="AP10" i="1"/>
  <c r="AP84" i="1" s="1"/>
  <c r="AP85" i="1" s="1"/>
  <c r="BO20" i="1"/>
  <c r="BO39" i="1" l="1"/>
  <c r="BO28" i="1"/>
  <c r="N58" i="1" l="1"/>
  <c r="N57" i="1" s="1"/>
  <c r="O58" i="1"/>
  <c r="O57" i="1" s="1"/>
  <c r="P58" i="1"/>
  <c r="P57" i="1" s="1"/>
  <c r="Q58" i="1"/>
  <c r="Q57" i="1" s="1"/>
  <c r="R58" i="1"/>
  <c r="R57" i="1" s="1"/>
  <c r="S58" i="1"/>
  <c r="S57" i="1" s="1"/>
  <c r="T58" i="1"/>
  <c r="T57" i="1" s="1"/>
  <c r="U58" i="1"/>
  <c r="U57" i="1" s="1"/>
  <c r="N75" i="1"/>
  <c r="O75" i="1"/>
  <c r="P75" i="1"/>
  <c r="N12" i="1" l="1"/>
  <c r="N11" i="1" s="1"/>
  <c r="O12" i="1"/>
  <c r="O11" i="1" s="1"/>
  <c r="P12" i="1"/>
  <c r="P11" i="1" s="1"/>
  <c r="Q12" i="1"/>
  <c r="Q11" i="1" s="1"/>
  <c r="R12" i="1"/>
  <c r="R11" i="1" s="1"/>
  <c r="S12" i="1"/>
  <c r="S11" i="1" s="1"/>
  <c r="T12" i="1"/>
  <c r="T11" i="1" s="1"/>
  <c r="U12" i="1"/>
  <c r="U11" i="1" s="1"/>
  <c r="M78" i="1"/>
  <c r="L78" i="1"/>
  <c r="BO77" i="1"/>
  <c r="M77" i="1"/>
  <c r="L77" i="1"/>
  <c r="M76" i="1"/>
  <c r="L76" i="1"/>
  <c r="N65" i="1"/>
  <c r="O65" i="1"/>
  <c r="O60" i="1" s="1"/>
  <c r="P65" i="1"/>
  <c r="P60" i="1" s="1"/>
  <c r="Q65" i="1"/>
  <c r="Q60" i="1" s="1"/>
  <c r="R65" i="1"/>
  <c r="R60" i="1" s="1"/>
  <c r="S65" i="1"/>
  <c r="S60" i="1" s="1"/>
  <c r="T65" i="1"/>
  <c r="T60" i="1" s="1"/>
  <c r="U65" i="1"/>
  <c r="U60" i="1" s="1"/>
  <c r="M66" i="1"/>
  <c r="M65" i="1" s="1"/>
  <c r="L69" i="1"/>
  <c r="L71" i="1"/>
  <c r="L73" i="1"/>
  <c r="L74" i="1"/>
  <c r="L67" i="1"/>
  <c r="L68" i="1"/>
  <c r="L70" i="1"/>
  <c r="L72" i="1"/>
  <c r="L66" i="1"/>
  <c r="N60" i="1"/>
  <c r="L75" i="1" l="1"/>
  <c r="M75" i="1"/>
  <c r="BO75" i="1"/>
  <c r="BO60" i="1"/>
  <c r="L65" i="1"/>
  <c r="M63" i="1"/>
  <c r="L63" i="1"/>
  <c r="M62" i="1"/>
  <c r="M61" i="1" s="1"/>
  <c r="L62" i="1"/>
  <c r="M59" i="1"/>
  <c r="M58" i="1" s="1"/>
  <c r="M57" i="1" s="1"/>
  <c r="L59" i="1"/>
  <c r="L58" i="1" s="1"/>
  <c r="L57" i="1" s="1"/>
  <c r="BO46" i="1"/>
  <c r="BO48" i="1"/>
  <c r="BO49" i="1"/>
  <c r="BO50" i="1"/>
  <c r="BO52" i="1"/>
  <c r="BO53" i="1"/>
  <c r="BO54" i="1"/>
  <c r="M46" i="1"/>
  <c r="M47" i="1"/>
  <c r="M48" i="1"/>
  <c r="M49" i="1"/>
  <c r="M50" i="1"/>
  <c r="M51" i="1"/>
  <c r="M52" i="1"/>
  <c r="M53" i="1"/>
  <c r="M54" i="1"/>
  <c r="L46" i="1"/>
  <c r="L47" i="1"/>
  <c r="L48" i="1"/>
  <c r="L49" i="1"/>
  <c r="L50" i="1"/>
  <c r="L51" i="1"/>
  <c r="L52" i="1"/>
  <c r="L53" i="1"/>
  <c r="L54" i="1"/>
  <c r="M45" i="1"/>
  <c r="L45" i="1"/>
  <c r="L39" i="1"/>
  <c r="L28" i="1"/>
  <c r="L41" i="1"/>
  <c r="L42" i="1"/>
  <c r="L43" i="1"/>
  <c r="L38" i="1"/>
  <c r="M35" i="1"/>
  <c r="L35" i="1"/>
  <c r="M14" i="1"/>
  <c r="M15" i="1"/>
  <c r="M19" i="1"/>
  <c r="M20" i="1"/>
  <c r="M21" i="1"/>
  <c r="M22" i="1"/>
  <c r="M23" i="1"/>
  <c r="M24" i="1"/>
  <c r="M25" i="1"/>
  <c r="M26" i="1"/>
  <c r="M29" i="1"/>
  <c r="M30" i="1"/>
  <c r="M31" i="1"/>
  <c r="M32" i="1"/>
  <c r="M33" i="1"/>
  <c r="M34" i="1"/>
  <c r="L15" i="1"/>
  <c r="L19" i="1"/>
  <c r="L20" i="1"/>
  <c r="L21" i="1"/>
  <c r="L22" i="1"/>
  <c r="L23" i="1"/>
  <c r="L24" i="1"/>
  <c r="L25" i="1"/>
  <c r="L26" i="1"/>
  <c r="L29" i="1"/>
  <c r="L30" i="1"/>
  <c r="L32" i="1"/>
  <c r="L33" i="1"/>
  <c r="L34" i="1"/>
  <c r="M13" i="1"/>
  <c r="L13" i="1"/>
  <c r="BO38" i="1"/>
  <c r="BO29" i="1"/>
  <c r="BO31" i="1"/>
  <c r="BO33" i="1"/>
  <c r="L61" i="1" l="1"/>
  <c r="L60" i="1" s="1"/>
  <c r="L12" i="1"/>
  <c r="L11" i="1" s="1"/>
  <c r="BO12" i="1"/>
  <c r="BO11" i="1" s="1"/>
  <c r="M44" i="1"/>
  <c r="L44" i="1"/>
  <c r="M60" i="1"/>
  <c r="BO58" i="1"/>
  <c r="BO57" i="1" s="1"/>
  <c r="BO45" i="1"/>
  <c r="T10" i="1"/>
  <c r="R10" i="1"/>
  <c r="P10" i="1"/>
  <c r="N10" i="1"/>
  <c r="U10" i="1"/>
  <c r="S10" i="1"/>
  <c r="Q10" i="1"/>
  <c r="O10" i="1"/>
  <c r="M12" i="1"/>
  <c r="M11" i="1" s="1"/>
  <c r="O84" i="1" l="1"/>
  <c r="O85" i="1" s="1"/>
  <c r="S84" i="1"/>
  <c r="S85" i="1" s="1"/>
  <c r="N84" i="1"/>
  <c r="N85" i="1" s="1"/>
  <c r="U84" i="1"/>
  <c r="Q84" i="1"/>
  <c r="Q85" i="1" s="1"/>
  <c r="P84" i="1"/>
  <c r="P85" i="1" s="1"/>
  <c r="R84" i="1"/>
  <c r="R85" i="1" s="1"/>
  <c r="T84" i="1"/>
  <c r="T85" i="1" s="1"/>
  <c r="M10" i="1"/>
  <c r="L10" i="1"/>
  <c r="U85" i="1" l="1"/>
  <c r="M84" i="1"/>
  <c r="M85" i="1" s="1"/>
  <c r="L84" i="1"/>
  <c r="L85" i="1" s="1"/>
  <c r="BR85" i="1" l="1"/>
  <c r="BR83" i="1" s="1"/>
  <c r="BO83" i="1" s="1"/>
  <c r="BR78" i="1" l="1"/>
  <c r="BR77" i="1" s="1"/>
  <c r="BR76" i="1" s="1"/>
  <c r="BR75" i="1" s="1"/>
  <c r="BR74" i="1" s="1"/>
  <c r="BR73" i="1" s="1"/>
  <c r="BR72" i="1" s="1"/>
  <c r="BR71" i="1" s="1"/>
  <c r="BR70" i="1" s="1"/>
  <c r="BR69" i="1" s="1"/>
  <c r="BR68" i="1" s="1"/>
  <c r="BR67" i="1" s="1"/>
  <c r="BR66" i="1" s="1"/>
  <c r="BR65" i="1" s="1"/>
  <c r="BR63" i="1" s="1"/>
  <c r="BR62" i="1" s="1"/>
  <c r="BR61" i="1" s="1"/>
  <c r="BR60" i="1" s="1"/>
  <c r="BR59" i="1" s="1"/>
  <c r="BR58" i="1" s="1"/>
  <c r="BR57" i="1" l="1"/>
  <c r="BR55" i="1" s="1"/>
  <c r="BR54" i="1" s="1"/>
  <c r="BR53" i="1" s="1"/>
  <c r="BR52" i="1" s="1"/>
  <c r="BR51" i="1" s="1"/>
  <c r="BO51" i="1" s="1"/>
  <c r="BO44" i="1" s="1"/>
  <c r="BR50" i="1" l="1"/>
  <c r="BR49" i="1" s="1"/>
  <c r="BR48" i="1" s="1"/>
  <c r="BR46" i="1" s="1"/>
  <c r="BR45" i="1" s="1"/>
  <c r="BR44" i="1" s="1"/>
  <c r="BR10" i="1" s="1"/>
  <c r="BO10" i="1" s="1"/>
  <c r="BO84" i="1" s="1"/>
  <c r="BO85" i="1" s="1"/>
</calcChain>
</file>

<file path=xl/sharedStrings.xml><?xml version="1.0" encoding="utf-8"?>
<sst xmlns="http://schemas.openxmlformats.org/spreadsheetml/2006/main" count="739" uniqueCount="379">
  <si>
    <t/>
  </si>
  <si>
    <t>Единица измерения: тыс руб (с точностью до первого десятичного знака)</t>
  </si>
  <si>
    <t>Наименование полномочия, расходного обязательства</t>
  </si>
  <si>
    <t>Правовое основание финансового обеспечения расходного полномочия субъекта Российской Федерации</t>
  </si>
  <si>
    <t>Объем средств на исполнение расходного обязательства муниципального образования</t>
  </si>
  <si>
    <t>в т.ч. объем средств на исполнение расходного обязательства без учета расходов на осуществление капитальных вложений в объекты муниципальной собственности</t>
  </si>
  <si>
    <t>Российской Федерации</t>
  </si>
  <si>
    <t>субъекта Российской Федерации</t>
  </si>
  <si>
    <t xml:space="preserve">плановый период </t>
  </si>
  <si>
    <t>Код расхода по БК</t>
  </si>
  <si>
    <t>Всего</t>
  </si>
  <si>
    <t xml:space="preserve">в т.ч. за счет целевых средств федерального бюджета </t>
  </si>
  <si>
    <t>в т.ч. за счет целевых средств регионального бюджета</t>
  </si>
  <si>
    <t>в т.ч. за счет прочих безвозмездных поступлений, включая средства Фондов</t>
  </si>
  <si>
    <t>в т.ч. за счет средств местных бюджетов</t>
  </si>
  <si>
    <t>в т.ч. за счет целевых средств федерального бюджета</t>
  </si>
  <si>
    <t>Код строки</t>
  </si>
  <si>
    <t>утвержденные бюджетные назначения</t>
  </si>
  <si>
    <t>исполнено</t>
  </si>
  <si>
    <t>за счет целевых  средств федерального бюджета</t>
  </si>
  <si>
    <t>1</t>
  </si>
  <si>
    <t>2</t>
  </si>
  <si>
    <t>3</t>
  </si>
  <si>
    <t>4</t>
  </si>
  <si>
    <t>5</t>
  </si>
  <si>
    <t>6</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</si>
  <si>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</si>
  <si>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</si>
  <si>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</si>
  <si>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</si>
  <si>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</si>
  <si>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</si>
  <si>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</si>
  <si>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</si>
  <si>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</si>
  <si>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</si>
  <si>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</si>
  <si>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</si>
  <si>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</si>
  <si>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</si>
  <si>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</si>
  <si>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</si>
  <si>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</si>
  <si>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</si>
  <si>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</si>
  <si>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</si>
  <si>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</si>
  <si>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</si>
  <si>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</si>
  <si>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</si>
  <si>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</si>
  <si>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</si>
  <si>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</si>
  <si>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</si>
  <si>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</si>
  <si>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</si>
  <si>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</si>
  <si>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</si>
  <si>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</si>
  <si>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</si>
  <si>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</si>
  <si>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</si>
  <si>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</si>
  <si>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</si>
  <si>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</si>
  <si>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</si>
  <si>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</si>
  <si>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</si>
  <si>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</si>
  <si>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</si>
  <si>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</si>
  <si>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</si>
  <si>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</si>
  <si>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</si>
  <si>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</si>
  <si>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</si>
  <si>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</si>
  <si>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</si>
  <si>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</si>
  <si>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</si>
  <si>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</si>
  <si>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</si>
  <si>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</si>
  <si>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</si>
  <si>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</si>
  <si>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</si>
  <si>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1. Расходные обязательства, возникшие в результате принятия нормативных правовых актов муниципального района, заключения договоров (соглашений), всего
из них:</t>
  </si>
  <si>
    <t>1000</t>
  </si>
  <si>
    <t>X</t>
  </si>
  <si>
    <t>1.1.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вопросов местного значения муниципального района, всего</t>
  </si>
  <si>
    <t>1001</t>
  </si>
  <si>
    <t>1.1.1. по перечню, предусмотренному частью 1 статьи 15 и частью 4 статьи 14 Федерального закона от 6 октября 2003 г. № 131-ФЗ «Об общих принципах организации местного самоуправления в Российской Федерации», всего</t>
  </si>
  <si>
    <t>1002</t>
  </si>
  <si>
    <t>1.2.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полномочий органов местного самоуправления муниципального района по решению вопросов местного значения муниципального района,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</si>
  <si>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1200</t>
  </si>
  <si>
    <t>1.3.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органами местного самоуправления муниципального района права на решение вопросов, не отнесенных к вопросам местного значения муниципального района, всего</t>
  </si>
  <si>
    <t>1300</t>
  </si>
  <si>
    <t>1301</t>
  </si>
  <si>
    <t>1.3.3. по реализации права устанавливать за счет местного бюджета дополнительные меры социальной поддержки и социальной помощи для отдельных категорий граждан вне зависимости от наличия в федеральных законах положений, устанавливающих указанное право, всего</t>
  </si>
  <si>
    <t>1500</t>
  </si>
  <si>
    <t>1.4.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органами местного самоуправления муниципального района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</si>
  <si>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1700</t>
  </si>
  <si>
    <t>1.4.1. за счет субвенций, предоставленных из федерального бюджета, всего</t>
  </si>
  <si>
    <t>1701</t>
  </si>
  <si>
    <t>1.4.2. за счет субвенций, предоставленных из бюджета субъекта Российской Федерации, всего</t>
  </si>
  <si>
    <t>1800</t>
  </si>
  <si>
    <t>1.5. отдельные государственные полномочия, не переданные, но осуществляемые органами местного самоуправления муниципального района за счет субвенций из бюджета субъекта Российской Федерации</t>
  </si>
  <si>
    <t>2000</t>
  </si>
  <si>
    <t>1.7. Условно утвержденные расходы на первый и второй годы планового периода в соответствии с решением о местном бюджете муниципальног района</t>
  </si>
  <si>
    <t>2400</t>
  </si>
  <si>
    <t xml:space="preserve"> Итого расходных обязательств муниципальных образований, без учета внутренних оборотов</t>
  </si>
  <si>
    <t>10600</t>
  </si>
  <si>
    <t xml:space="preserve"> Итого расходных обязательств муниципальных образований</t>
  </si>
  <si>
    <t>10700</t>
  </si>
  <si>
    <t>муниципального образования</t>
  </si>
  <si>
    <t>Раздел, подраздел</t>
  </si>
  <si>
    <t>РЕЕСТР  РАСХОДНЫХ  ОБЯЗАТЕЛЬСТВ  СЕВЕРО-ЕНИСЕЙСКОГО РАЙОНА</t>
  </si>
  <si>
    <t>1.1.1.3. владение, пользование и распоряжение имуществом, находящимся в муниципальной собственности муниципального района</t>
  </si>
  <si>
    <t>1.1.1.8. создание условий для предоставления транспортных услуг населению и организация транспортного обслуживания населения между поселениями в границах муниципального района (в части автомобильного транспорта)</t>
  </si>
  <si>
    <t>1.1.1.13. участие в предупреждении и ликвидации последствий чрезвычайных ситуаций на территории муниципального района</t>
  </si>
  <si>
    <t>1.1.1.17. организация предоставления общедоступного и бесплатного дошкольного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создание условий для осуществления присмотра и ухода за детьми, содержания детей в муниципальных образовательных организациях</t>
  </si>
  <si>
    <t>1.1.1.19. организация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(в части начального общего, основного общего, среднего общего образования в муниципальных общеобразовательных организациях в сельской местности)</t>
  </si>
  <si>
    <t>1.1.1.20.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t>
  </si>
  <si>
    <t>1.1.1.21. осуществление в пределах своих полномочий мероприятий по обеспечению организации отдыха детей в каникулярное время, включая мероприятия по обеспечению безопасности их жизни и здоровья</t>
  </si>
  <si>
    <t>1.1.1.22. 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 создание условий для осуществления присмотра и ухода за детьми, содержания детей в муниципальных образовательных организациях (в части обеспечения деятельности прочих учреждений образования (централизованные бухгалтерии, межшкольные учебные комбинаты, хозяйственные эксплуатационные конторы и другие))</t>
  </si>
  <si>
    <t>1.1.1.24. участие в организации деятельности по сбору (в том числе раздельному сбору), транспортированию, обработке, утилизации, обезвреживанию, захоронению твердых коммунальных отходов на территориях соответствующих муниципальных районов</t>
  </si>
  <si>
    <t>1.1.1.25. утверждение схем территориального планирования муниципального района, утверждение подготовленной на основе схемы территориального планирования муниципального района документации по планировке территории, ведение информационной системы обеспечения градостроительной деятельности, осуществляемой на территории муниципального района, резервирование и изъятие земельных участков в границах муниципального района для муниципальных нужд</t>
  </si>
  <si>
    <t>1.1.1.30. создание условий для обеспечения поселений, входящих в состав муниципального района, услугами связи, общественного питания, торговли и бытового обслуживания</t>
  </si>
  <si>
    <t>1.1.1.32. создание условий для обеспечения поселений, входящих в состав муниципального района, услугами по организации досуга и услугами организаций культуры</t>
  </si>
  <si>
    <t>1.1.1.39. создание условий для расширения рынка сельскохозяйственной продукции, сырья и продовольствия</t>
  </si>
  <si>
    <t>1.1.1.42. содействие развитию малого и среднего предпринимательства</t>
  </si>
  <si>
    <t>1.1.1.44. обеспечение условий для развития на территории муниципального района физической культуры, школьного спорта и массового спорта</t>
  </si>
  <si>
    <t>1.1.1.45. организация проведения официальных физкультурно-оздоровительных и спортивных мероприятий муниципального района</t>
  </si>
  <si>
    <t>1.1.1.46. организация и осуществление мероприятий межпоселенческого характера по работе с детьми и молодежью</t>
  </si>
  <si>
    <t>1.1.1.54. организация в границах сельского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</si>
  <si>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1.1.1.56. дорожная деятельность в отношении автомобильных дорог местного значения в границах населенных пунктов сельского поселения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за сохранностью автомобильных дорог местного значения в границах населенных пунктов сельского поселения,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 на территории сельского поселения</t>
  </si>
  <si>
    <t>1.1.1.57. обеспечение проживающих в сельском поселении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 на территории сельского поселения</t>
  </si>
  <si>
    <t>1.1.1.66. организация библиотечного обслуживания населения, комплектование и обеспечение сохранности библиотечных фондов библиотек сельского поселения</t>
  </si>
  <si>
    <t>1.1.1.69. создание условий для массового отдыха жителей сельского поселения и организация обустройства мест массового отдыха населения, включая обеспечение свободного доступа граждан к водным объектам общего пользования и их береговым полосам на территории сельского поселения</t>
  </si>
  <si>
    <t>1.1.1.72. организация ритуальных услуг и содержание мест захоронения на территории сельского поселения</t>
  </si>
  <si>
    <t>1.1.1.74. создание, содержание и организация деятельности аварийно-спасательных служб и (или) аварийно-спасательных формирований на территории сельского поселения</t>
  </si>
  <si>
    <t>1.2.1.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</si>
  <si>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1.2.2.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</si>
  <si>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1.2.4. обслуживание долговых обязательств в части процентов, пеней и штрафных санкций по бюджетным кредитам, полученным из региональных бюджетов</t>
  </si>
  <si>
    <t>1.2.8. создание муниципальных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 (в части общеотраслевых учреждений)</t>
  </si>
  <si>
    <t>1.2.13. организационное и материально-техническое обеспечение подготовки и проведения муниципальных выборов, местного референдума, голосования по отзыву депутата, члена выборного органа местного самоуправления, выборного должностного лица местного самоуправления, голосования по вопросам изменения границ муниципального образования, преобразования муниципального образования</t>
  </si>
  <si>
    <t>1.2.17. учреждение печатного средства массовой информации для опубликования муниципальных правовых актов, обсуждения проектов муниципальных правовых актов по вопросам местного значения, доведения до сведения жителей муниципального образования официальной информации о социально-экономическом и культурном развитии муниципального образования, о развитии его общественной инфраструктуры и иной официальной информации</t>
  </si>
  <si>
    <t>1.2.19. организация профессионального образования и дополнительного профессионального образования выборных должностных лиц местного самоуправления, членов выборных органов местного самоуправления, депутатов представительных органов муниципальных образований, муниципальных служащих и работников муниципальных учреждений, организация подготовки кадров для муниципальной службы в порядке, предусмотренном законодательством Российской Федерации об образовании и законодательством Российской Федерации о муниципальной службе</t>
  </si>
  <si>
    <t>1.2.21. установление гарантий и компенсаций расходов для лиц, работающих и проживающих в районах Крайнего Севера и приравненных к ним местностях – статьи 33 и 35 Закона Российской Федерации от 19 февраля 1993 г. № 4520-1 «О государственных гарантиях и компенсациях для лиц, работающих и проживающих в районах Крайнего Севера и приравненных к ним местностях», статьи 325 и 326 Трудового кодекса Российской Федерации</t>
  </si>
  <si>
    <t>1.2.23. предоставление доплаты за выслугу лет к трудовой пенсии муниципальным служащим за счет средств местного бюджета</t>
  </si>
  <si>
    <t>1.3.3.2. обеспечение мер социальной поддержки населения</t>
  </si>
  <si>
    <t>1.4.1.2. по составлению (изменению) списков кандидатов в присяжные заседатели</t>
  </si>
  <si>
    <t>1.4.1.21. на осуществление первичного воинского учета на территориях, где отсутствуют военные комиссариаты</t>
  </si>
  <si>
    <t>1.4.2.1. на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</si>
  <si>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1.4.2.28.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 осуществление контроля за использованием и сохранностью жилых помещений, нанимателями или членами семей нанимателей по договорам социального найма либо собственниками которых являются дети-сироты и дети, оставшиеся без попечения родителей, за обеспечением надлежащего санитарного и технического состояния жилых помещений, а также осуществления контроля за распоряжением ими</t>
  </si>
  <si>
    <t>1.4.2.36.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образовательных учреждениях),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льготным категориям граждан)</t>
  </si>
  <si>
    <t>1.4.2.37.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образовательных учреждениях),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гражданам по установленным критериям нуждаемости (за исключением поддержки льготных категорий граждан)</t>
  </si>
  <si>
    <t>1.4.2.41. на организацию и обеспечение отдыха и оздоровления детей (за исключением организации отдыха детей в каникулярное время), осуществление мероприятий по обеспечению безопасности жизни и здоровья детей в период их пребывания в организациях отдыха детей и их оздоровления, осуществление регионального контроля за соблюдением требований законодательства Российской Федерации в сфере организации отдыха и оздоровления детей, осуществление иных полномочий, предусмотренных Федеральным законом от 24 июля 1998 г. № 124-ФЗ «Об основных гарантиях прав ребенка в Российской Федерации»</t>
  </si>
  <si>
    <t>1.4.2.54. на организацию проведения на территории субъекта Российской Федерации мероприятий по предупреждению и ликвидации болезней животных, их лечению, отлову и содержанию безнадзорных животных, защите населения от болезней, общих для человека и животных, за исключением вопросов, решение которых отнесено к ведению Российской Федерации, на изъятие животных и (или) продуктов животноводства при ликвидации очагов особо опасных болезней животных на территории субъекта Российской Федерации с возмещением стоимости изъятых животных и (или) продуктов животноводства, на осуществление регионального государственного ветеринарного надзора, осуществление полномочий в области обращения с животными, предусмотренных законодательством в области обращения с животными, в том числе организации мероприятий при осуществлении деятельности по обращению с животными без владельцев</t>
  </si>
  <si>
    <t>1.4.2.60. на установление подлежащих государственному регулированию цен (тарифов) на товары (услуги) в соответствии с законодательством Российской Федерации</t>
  </si>
  <si>
    <t>1.4.2.89. на осуществление полномочий в связи с установлением гарантий и компенсаций расходов для лиц, работающих и проживающих в районах Крайнего Севера и приравненных к ним местностях – статьи 33 и 35 Закона Российской Федерации от 19 февраля 1993 г. № 4520-1 «О государственных гарантиях и компенсациях для лиц, работающих и проживающих в районах Крайнего Севера и приравненных к ним местностях»</t>
  </si>
  <si>
    <t>1.5.2.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начального общего, основного общего, общего образования в муниципальных общеобразовательных организациях в сельской местности)</t>
  </si>
  <si>
    <t>1.5.3.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дошкольного образования в  муниципальных дошкольных образовательных организациях и муниципальных общеобразовательных организациях)</t>
  </si>
  <si>
    <t>1005</t>
  </si>
  <si>
    <t>1010</t>
  </si>
  <si>
    <t>1015</t>
  </si>
  <si>
    <t>1019</t>
  </si>
  <si>
    <t>1021</t>
  </si>
  <si>
    <t>1022</t>
  </si>
  <si>
    <t>1023</t>
  </si>
  <si>
    <t>1024</t>
  </si>
  <si>
    <t>1026</t>
  </si>
  <si>
    <t>1027</t>
  </si>
  <si>
    <t>1032</t>
  </si>
  <si>
    <t>1034</t>
  </si>
  <si>
    <t>1041</t>
  </si>
  <si>
    <t>1044</t>
  </si>
  <si>
    <t>1046</t>
  </si>
  <si>
    <t>1047</t>
  </si>
  <si>
    <t>1048</t>
  </si>
  <si>
    <t>1056</t>
  </si>
  <si>
    <t>1058</t>
  </si>
  <si>
    <t>1059</t>
  </si>
  <si>
    <t>1071</t>
  </si>
  <si>
    <t>1074</t>
  </si>
  <si>
    <t>1076</t>
  </si>
  <si>
    <t>1201</t>
  </si>
  <si>
    <t>1202</t>
  </si>
  <si>
    <t>1204</t>
  </si>
  <si>
    <t>1208</t>
  </si>
  <si>
    <t>1213</t>
  </si>
  <si>
    <t>1217</t>
  </si>
  <si>
    <t>1219</t>
  </si>
  <si>
    <t>1221</t>
  </si>
  <si>
    <t>1223</t>
  </si>
  <si>
    <t>1502</t>
  </si>
  <si>
    <t>1703</t>
  </si>
  <si>
    <t>1722</t>
  </si>
  <si>
    <t>1801</t>
  </si>
  <si>
    <t>1802</t>
  </si>
  <si>
    <t>1828</t>
  </si>
  <si>
    <t>1836</t>
  </si>
  <si>
    <t>1837</t>
  </si>
  <si>
    <t>1841</t>
  </si>
  <si>
    <t>1854</t>
  </si>
  <si>
    <t>1860</t>
  </si>
  <si>
    <t>1889</t>
  </si>
  <si>
    <t>2002</t>
  </si>
  <si>
    <t>2003</t>
  </si>
  <si>
    <t>х</t>
  </si>
  <si>
    <t>Постановление  администрации Красноярского  края от 06.04.2000 № 255-п "Об утверждении Положения по установлению ставок для проведения паспортизации и плановой технической инвентаризации жилых строений и жилых помещений" в целом с 30.04.2000</t>
  </si>
  <si>
    <t>Постановление администрации Северо-Енисейского района  от 29.10.2013 № 567-п "Об утверждении муниципальной программы "Управление муниципальным имуществом" в целом с 01.01.2018</t>
  </si>
  <si>
    <t>Группа полномочий</t>
  </si>
  <si>
    <t>1. Расходные обязательства по полномочиям в сфере содержания органов государственной власти субъекта Российской Федерации и органов местного самоуправления</t>
  </si>
  <si>
    <t>Организация транспортного обслуживания населения</t>
  </si>
  <si>
    <t>Полномочия в сфере тушения пожаров (за исключением лесных пожаров), ликвидации чрезвычайных ситуаций, первичных мер пожарной безопасности</t>
  </si>
  <si>
    <t>Осуществление полномочий в сфере образования</t>
  </si>
  <si>
    <t>Расходные обязательства по вопросам местного значения - Обязательства в сфере коммунального хозяйства</t>
  </si>
  <si>
    <t>Расходные обязательства по вопросам местного значения - Обязательства в сфере градостроительства и землепользования</t>
  </si>
  <si>
    <t>Расходные обязательства по прочим вопросам местного значения и прочим полномочиям
Консолидированный свод реестров расходных обязательств муниципальных образований, входящих в состав субъекта Российской Федерации</t>
  </si>
  <si>
    <t>Осуществление полномочий в сфере культуры</t>
  </si>
  <si>
    <t>Расходные обязательства по полномочиям в сфере поддержки экономики и малого и среднего предпринимательства</t>
  </si>
  <si>
    <t>Полномочия в сфере физкультуры и спорта</t>
  </si>
  <si>
    <t>Осуществление дорожной деятельности</t>
  </si>
  <si>
    <t>Расходные обязательства по вопросам местного значения - Обязательства в сфере строительства жилья</t>
  </si>
  <si>
    <t>Расходные обязательства по вопросам местного значения - Обязательства в сфере благоустройства</t>
  </si>
  <si>
    <t>Расходы на обслуживание долговых обязательств</t>
  </si>
  <si>
    <t>не определен</t>
  </si>
  <si>
    <t>Расходные обязательства по полномочиям, связанным с предоставлением гарантий и компенсаций для лиц работающих и проживающих в районах Крайнего Севера и приравненных к ним местностям</t>
  </si>
  <si>
    <t>Социальная поддержка населения</t>
  </si>
  <si>
    <t>Расходные обязательства по правам всех видов муниципальных образований</t>
  </si>
  <si>
    <t>Расходные обязательства по прочим полномочиям, отраженным в пункте 2 статьи 26.3 Федерального закона от 06.10.1999 №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 (далее - Закон № 184-ФЗ)3</t>
  </si>
  <si>
    <t>Осуществление полномочий по тарифному регулированию в сфере коммунального хозяйства</t>
  </si>
  <si>
    <t>0113</t>
  </si>
  <si>
    <t>0408</t>
  </si>
  <si>
    <t>Федеральный закон от 06.10.2003 № 131-ФЗ "Об общих принципах организации местного самоуправления в Российской Федерации" ст. 15, п.1, п/п 3, с 01.01.2009</t>
  </si>
  <si>
    <t>Федеральный закон от 06.10.2003 № 131-ФЗ "Об общих принципах организации местного самоуправления в Российской Федерации" ст. 15, п.1, п/п 6, с 01.01.2009</t>
  </si>
  <si>
    <t>Закон Красноярского края от 10.02.2000 № 9-631 "О защите населения и территории Красноярского края от чрезвычайных ситуаций природного и техногенного характера" ст. 9, п. 1, п/п "и" с 01.03.2000</t>
  </si>
  <si>
    <t>Федеральный закон от 06.10.2003 № 131-ФЗ "Об общих принципах организации местного самоуправления в Российской Федерации" ст. 15, п.1, п/п 11 с 01.01.2009</t>
  </si>
  <si>
    <t>0701</t>
  </si>
  <si>
    <t>0702</t>
  </si>
  <si>
    <t>Нормативные правовые акты, договоры, соглашения РФ (наименование, номер статьи (подстатьи), пункта (подпункта),  дата вступления в силу и срок действия)</t>
  </si>
  <si>
    <t>Нормативные правовые акты, договоры, соглашения субъекта РФ ( номер пункта, подпункта, дата вступления в силу и срок действия)</t>
  </si>
  <si>
    <t>Нормативные правовые акты, договоры, соглашения муниципального образования ( номер пункта, подпункта, дата вступления в силу и срок действия)</t>
  </si>
  <si>
    <t>Указы Президента Российской Федерации ( номер пункта, подпункта, дата вступления в силу и срок действия)</t>
  </si>
  <si>
    <t>0707</t>
  </si>
  <si>
    <t>0709</t>
  </si>
  <si>
    <t>0412</t>
  </si>
  <si>
    <t>0801</t>
  </si>
  <si>
    <t>Закон Красноярского края от 21.12.2010 № 11-5566 "О физической культуре и спорте в Красноярском крае" ст. 14, с 10.01.2011.</t>
  </si>
  <si>
    <t>Федеральный закон от 06.10.2003 № 131-ФЗ "Об общих принципах организации местного самоуправления в Российской Федерации" ст. 15, п.1, п/п 26, с  01.01.2009.</t>
  </si>
  <si>
    <t>Федеральный закон от 24.07.2007 № 209-ФЗ "О развитии малого и среднего предпринимательства в Российской Федерации" ст.11, с 01.01.2008.</t>
  </si>
  <si>
    <t>Постановление администрации Северо-Енисейского района от 21.10.2013 № 514-п «Об утверждении муниципальной программы «Развитие местного самоуправления» в целом, с 01.01.2014.</t>
  </si>
  <si>
    <t>Федеральный закон от 06.10.2003 № 131-ФЗ "Об общих принципах организации местного самоуправления в Российской Федерации" ст. 15, п.1, п/п 25, с  01.01.2009.</t>
  </si>
  <si>
    <t>Закон Красноярского края от 17.05.1999 № 6-400 "О библиотечном деле в Красноярском крае" ст. 9, с 27.06.1999.</t>
  </si>
  <si>
    <t>Федеральный закон от 06.10.2003 № 131-ФЗ "Об общих принципах организации местного самоуправления в Российской Федерации" ст. 15, п.1, подпункт 19. с  01.01.2009.</t>
  </si>
  <si>
    <t>Федеральный закон от 06.10.2003 № 131-ФЗ "Об общих принципах организации местного самоуправления в Российской Федерации" ст. 15, п.1, п/п 15с 01.01.2009.</t>
  </si>
  <si>
    <t>Закон Красноярского края от 04.12.2008 № 7-2542 "О регулировании земельных отношений в Красноярском крае" ст.7 с 04.01.2009.</t>
  </si>
  <si>
    <t>Постановление администрации Северо-Енисейского района от 21.10.2013 № 515-п «Об утверждении муниципальной программы «Реформирование и модернизация жилищно-коммунального хозяйства и повышение энергетической эффективности» в целом, 01.01.2014.</t>
  </si>
  <si>
    <t>Закон Красноярского края от 07.07.2009 № 8-3618  "Об обеспечении прав детей на отдых, оздоровление и занятость в Красноярском крае" ст.7, с 31.07.2009.</t>
  </si>
  <si>
    <t>Федеральный закон от 06.10.2003 № 131-ФЗ "Об общих принципах организации местного самоуправления в Российской Федерации" ст. 15, п.1, п/п 11 с 01.01.2009.</t>
  </si>
  <si>
    <t>1102</t>
  </si>
  <si>
    <t>0703, 1103</t>
  </si>
  <si>
    <t>Федеральный закон от 06.10.2003 № 131-ФЗ "Об общих принципах организации местного самоуправления в Российской Федерации" ст. 15, п.1, п/п 27, с  01.01.2009.</t>
  </si>
  <si>
    <t>Постановление администрации Северо-Енисейского района от 29.10.2013 № 567-п «Об утверждении муниципальной программы «Управление муниципальным имуществом» в целом с 01.01.2014.
Постановление администрации Северо-Енисейского района от 29.10.2013 № 567/1-п «Об утверждении муниципальной программы «Создание условий для обеспечения доступным и комфортным жильем граждан Северо-Енисейского района» в целом с 01.01.2014.</t>
  </si>
  <si>
    <t>Федеральный закон от 06.10.2003 № 131-ФЗ "Об общих принципах организации местного самоуправления в Российской Федерации" ст. 15, п.1, п/п 4, с  01.01.2009.</t>
  </si>
  <si>
    <t>0409</t>
  </si>
  <si>
    <t xml:space="preserve">Постановление Правительства Красноярского края от 30.09.2013 № 514-п "Молодежь Красноярского края в XXI веке" в целом, с 01.01.2014. 
Закон Красноярского края от 08.12.2006 № 20-5445 "О государственной молодежной политике Красноярского края" ст. 8, с 06.01.2008.   </t>
  </si>
  <si>
    <t xml:space="preserve">Постановление Правительства Красноярского края от 30.09.2013 № 510-п "Развитие транспортной системы" в целом, с 01.01.2014. 
</t>
  </si>
  <si>
    <t>Федеральный закон от 06.10.2003 № 131-ФЗ "Об общих принципах организации местного самоуправления в Российской Федерации" ст. 15, п.1, п/п 7, с 01.01.2009.
Федеральный закон от 21.12.1994 № 68-ФЗ "О защите населения и территорий от чрезвычайных ситуаций природного и техногенного характера" ст. 11, п. 2, с 24.12.1994</t>
  </si>
  <si>
    <t>Федеральный закон от 06.10.2003 № 131-ФЗ "Об общих принципах организации местного самоуправления в Российской Федерации" ст. 14, п.1, п/п 6, с  01.01.2009.</t>
  </si>
  <si>
    <t>0501, 1003</t>
  </si>
  <si>
    <t>Закон Красноярского края от 28.06.2007 № 2-190 "О культуре" ст. 10, п.1, п/п "б", с 27.06.1999.</t>
  </si>
  <si>
    <t>0314, 0503</t>
  </si>
  <si>
    <t>0503</t>
  </si>
  <si>
    <t>Закон Красноярского края от 24.04.1997 № 13-487 "О семейных (родовых) захоронениях на территории Красноярского края" в целом, с 18.05.1997.</t>
  </si>
  <si>
    <t>0309</t>
  </si>
  <si>
    <t>0102, 0103, 0104, 0106, 0113, 0709, 0804, 1006, 1105</t>
  </si>
  <si>
    <t>Федеральный закон от 06.10.2003 № 131-ФЗ "Об общих принципах организации местного самоуправления в Российской Федерации" ст. 18, п.2; ст. 35, п.15; ст. 58, п.2 с  01.01.2009.
Федеральный закон от 02.03.2007 № 25-ФЗ "О муниципальной службе в Российской Федерации" ст. 22, п. 2 с 01.06.2007.</t>
  </si>
  <si>
    <t>Закон Красноярского края от 24.04.2008 № 5-1565 "Об особенностях правового регулирования муниципальной службы в Красноярском крае" в целом, с 01.07.2008.</t>
  </si>
  <si>
    <t>Постановление администрации Северо-Енисейского района от 22.10.2013 № 536-п «Об утверждении муниципальной программы Северо-Енисейского района «Управление муниципальными финансами»» в целом, с 01.01.2014.</t>
  </si>
  <si>
    <t>Решение Северо-Енисейского районного Совета депутатов от 10.02.2017 № 245-20 «О системах оплаты труда работников муниципальных учреждений Северо-Енисейского района" п.1, с 11.02.2017.
Постановление администрации Северо-Енисейского района от 29.10.2013 № 567/1-п «Об утверждении муниципальной программы «Создание условий для обеспечения доступным и комфортным жильем граждан Северо-Енисейского района» в целом, с 01.01.2014.
Постановление администрации Северо-Енисейского района от 29.10.2013 № 564-п «Об утверждении муниципальной программы «Развитие культуры» в целом, с 01.01.2014.
Постановление администрации Северо-Енисейского района от 15.06.2017 № 237-п "О создании муниципального казенного учреждения "Центр обслуживания муниципальных учреждений Северо-Енисейского роайона" в целом, с 15.06.2017.</t>
  </si>
  <si>
    <t>0505, 0804</t>
  </si>
  <si>
    <t xml:space="preserve">Постановление администрации Северо-Енисейского района от  30.09.2013 года № 470-п «Об утверждении Положения  об оплате труда работников муниципального казенного учреждения «Северо-Енисейская муниципальная информационная служба" п. 1, с 30.09.2013.
Решение Северо-Енисейского районного Совета депутатов от 10.02.2017 № 245-20 «О системах оплаты труда работников муниципальных учреждений Северо-Енисейского района" п.1, с 11.02.2017.
Постановление администрации Северо-Енисейского района от 28.10.2013 № 560-п «Об утверждении муниципальной программы «Содействие развитию гражданского общества»  в целом, с 01.01.2014.
</t>
  </si>
  <si>
    <t>Закон Красноярского края от 24.04.2008 № 5-1565 "Об особенностях правового регулирования муниципальной службы в Красноярском крае" ст. 9, с 01.07.2008.</t>
  </si>
  <si>
    <t xml:space="preserve">Решение Северо-Енисейского районного Совета депутатов  от 31.01.2011 № 227-16 "Об утверждении Положения о порядке выплаты пенсии за выслугу лет лицам. замещавшим должности муниципальной службы в органах местного самоуправления Северо-Енисейского района Красноярского края" п.1, с 01.07.2008.
Постановление администрации Северо-Енисейского района от 17.09.2019 № 336-п «Об утверждении муниципальной программы «Развитие социальных отношений, рост благополучия и защищенности граждан в  Северо-Енисейском районе»  в целом, с 01.10.2019.
 </t>
  </si>
  <si>
    <t>Федеральный закон от 06.10.2003 № 131-ФЗ "Об общих принципах организации местного самоуправления в Российской Федерации" ст. 17, п.1, п/п 3, с 01.01.2009.</t>
  </si>
  <si>
    <t>Федеральный закон от 06.10.2003 № 131-ФЗ "Об общих принципах организации местного самоуправления в Российской Федерации" ст. 17, п.1, п/п 7, с 01.01.2009.</t>
  </si>
  <si>
    <t>Федеральный закон от 06.10.2003 № 131-ФЗ "Об общих принципах организации местного самоуправления в Российской Федерации" ст. 20, п.5, с 01.01.2009.</t>
  </si>
  <si>
    <t>1003, 1006</t>
  </si>
  <si>
    <t>Федеральный закон от 06.10.1999 № 184-ФЗ "Об общих принципах организации законодательных (представительных) и исполнительных органов государственно власти субъектов Российской Федерации" ст. 26.2 с 18.10.1999.</t>
  </si>
  <si>
    <t>Постановление Правительства Красноярского края от 31.07.2009 № 391-п "О Порядке и сроках составления общего и запасного списков кандидатов в присяжные заседатели Красноярского края" в целом, с 18.08.2009.</t>
  </si>
  <si>
    <t>0105</t>
  </si>
  <si>
    <t>0203</t>
  </si>
  <si>
    <t>0104, 0113, 0709, 1006</t>
  </si>
  <si>
    <t>1004</t>
  </si>
  <si>
    <t>Закон Красноярского края от 27.12.2005 № 17-4379 "О наделении органов местного самоуправления муниципальных районов и городских округов края государственными полномочиями по обеспечению содержания в муниципальных дошкольных образовательных учреждениях (группах) детей без взимания родительской платы" в целом, с 01.01.2006.</t>
  </si>
  <si>
    <t>0502</t>
  </si>
  <si>
    <t>1003, 1004</t>
  </si>
  <si>
    <t>0707, 1003</t>
  </si>
  <si>
    <t>0107</t>
  </si>
  <si>
    <t>Постановление  администрации Красноярского  края от 24.05.1999 № 286-п "О Концепции реформирования и модернизации жилищно-коммунального хозяйства Красноярского края" в целом, с 24.05.1999.</t>
  </si>
  <si>
    <t>Закон Красноярского края "Об образовании в Красноярском крае"от 26.06.2014 № 6-2519 ст. 24, с 26.07.2014</t>
  </si>
  <si>
    <t>Федеральный закон от 06.10.2003 № 131-ФЗ "Об общих принципах организации местного самоуправления в Российской Федерации" ст. 15, п.1, п/п 14, с 01.01.2009.</t>
  </si>
  <si>
    <t>Федеральный закон от 06.10.2003 № 131-ФЗ "Об общих принципах организации местного самоуправления в Российской Федерации" ст. 14, п.10, с  01.01.2009.</t>
  </si>
  <si>
    <t>Федеральный закон от 06.10.2003 № 131-ФЗ "Об общих принципах организации местного самоуправления в Российской Федерации" ст. 14, п.1, подпункт 12, с  01.01.2009.</t>
  </si>
  <si>
    <t>Закон Красноярского края от 21.02.2006 № 17-4487 "О государственной поддержке субъектов агропромышленного комплекса края" в целом, с 29.12.2006.</t>
  </si>
  <si>
    <t>Закон Красноярского края "О развитии малого и среднего предпринимательства а Красноярском крае" от 04.12.2008 № 7-2528 ст.6, с 01.01.2009</t>
  </si>
  <si>
    <t>Федеральный закон от 06.10.2003 № 131-ФЗ "Об общих принципах организации местного самоуправления в Российской Федерации" ст. 14, п.1, п/п 5, с  01.01.2009.</t>
  </si>
  <si>
    <t>Федеральный закон от 06.10.2003 № 131-ФЗ "Об общих принципах организации местного самоуправления в Российской Федерации" ст. 14, п.1, п/п 15 с  01.01.2009.</t>
  </si>
  <si>
    <t>Федеральный закон от 06.10.2003 № 131-ФЗ "Об общих принципах организации местного самоуправления в Российской Федерации" ст. 14, п.1, п/п 22, с  01.01.2009.</t>
  </si>
  <si>
    <t>Федеральный закон от 06.10.2003 № 131-ФЗ "Об общих принципах организации местного самоуправления в Российской Федерации" ст. 14, п.1, п/п 24, с  01.01.2009.
Федеральный закон от 21.12.1994 № 68-ФЗ "О защите населения и территорий от чрезвычайных ситуаций природного и техногенного характера" ст. 11, п.2, с 24.12.1994.</t>
  </si>
  <si>
    <t>Федеральный закон от 06.10.2003 № 131-ФЗ "Об общих принципах организации местного самоуправления в Российской Федерации" ст. 14, п. 1, п/п 1, ст. 15, п.1, п/п 1, с  01.01.2009.</t>
  </si>
  <si>
    <t>Закон Красноярского края от 24.04.2008 № 5-1565 "Об особенностях правового регулирования муниципальной службы в Красноярском крае" в целом, с 01.07.2008. Постановление Совета администрации Красноярского края от 29.12.2007 № 512-п "О нормативах формирования расходов на оплату труда депутатов, выборных должностных лиц местного самоуправления, осуществляющих свои полномочия на постоянной основе, лиц, замещающих иные муниципальные должности, и муниципальных служащих" в целом, с 01.01.2008.</t>
  </si>
  <si>
    <t xml:space="preserve">Постановление администрации Северо-Енисейского района от 02.04.2012 № 115-п "О муниципальной долговой книге Северо-Енисейского района" в целом, с 02.04.2012. </t>
  </si>
  <si>
    <t>Устав Северо-Енисейского района, принятый на референдуме  населением Северо-Енисейского 8 декабря 1996 года, зарегистрирован Управлением юстиции администрации Красноярского края 25 марта 1997 ст. 41, с 25.03.1997.</t>
  </si>
  <si>
    <t>Федеральный закон от 06.10.2003 № 131-ФЗ "Об общих принципах организации местного самоуправления в Российской Федерации" ст. 23, с 01.01.2009.</t>
  </si>
  <si>
    <t>Федеральный закон от 06.10.2003 № 131-ФЗ "Об общих принципах организации местного самоуправления в Российской Федерации" ст. 20, с 01.01.2009.</t>
  </si>
  <si>
    <t xml:space="preserve">Федеральный закон от 28.03.1998 № 53-ФЗ "О воинской обязанности и военной службе" в целом, с 12.12.2006. Федеральный закон от 06.10.1999 № 184-ФЗ "Об общих принципах организации законодательных (представительных) и исполнительных органов государственно власти субъектов Российской Федерации" ст. 26.2 с 18.10.1999.
</t>
  </si>
  <si>
    <t xml:space="preserve">Постановление администрации Северо-Енисейского района от 22.10.2013 № 536-п «Об утверждении муниципальной программы Северо-Енисейского района «Управление муниципальными финансами»» в целом, с 01.01.2014.
Постановление администрации Северо-Енисейского района от 29.10.2013 № 567-п «Об утверждении муниципальной программы «Управление муниципальным имуществом» в целом, с 01.01.2014. 
Постановление администрации Северо-Енисейского района от 29.10.2013 № 564-п «Об утверждении муниципальной программы «Развитие культуры» в целом, с 01.01.2014.
Постановление администрации Северо-Енисейского района от 29.10.2013 № 566-п «Об утверждении муниципальной программы «Развитие образования» в целом, с 01.01.2014.
Постановление администрации Северо-Енисейского района от 17.09.2019 № 336-п «Об утверждении муниципальной программы «Развитие социальных отношений, рост благополучия и защищенности граждан в  Северо-Енисейском районе»  в целом, с 01.10.2019.
Постановление администрации Северо-Енисейского района от 29.10.2013 № 563-п «Об утверждении муниципальной программы «Развитие физической культуры, спорта и молодежной политики»  в целом, с 01.01.2014.
Постановление администрации Северо-Енисейского района от 21.10.2013 № 526-п «Об утверждении муниципальной программы «Защита населения и территории Северо-Енисейского района от чрезвычайных ситуаций природного и техногенного характера и обеспечение профилактики правонарушений» в целом, с 01.01.2014.
Постановление администрации Северо-Енисейского района от 29.10.2013 № 567/1-п «Об утверждении муниципальной программы «Создание условий для обеспечения доступным и комфортным жильем граждан Северо-Енисейского района» в целом, с 01.01.2014.
Постановление администрации Северо-Енисейского района от 28.10.2013 № 560-п «Об утверждении муниципальной программы «Содействие развитию гражданского общества»  в целом, с 01.01.2014.
</t>
  </si>
  <si>
    <t>0703</t>
  </si>
  <si>
    <t>1.5.3.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обеспечения дополнительного образования детей в  муниципальных общеобразовательных организациях)</t>
  </si>
  <si>
    <t>1.1.1.16.организация мероприятий межпоселенческого характера по охране окружающей среды</t>
  </si>
  <si>
    <t>Федеральный закон от 06.10.2003 № 131-ФЗ "Об общих принципах организации местного самоуправления в Российской Федерации" ст. 15, п.1, п/п 9 с 01.01.2009</t>
  </si>
  <si>
    <t>0106,0113, 0309, 0310, 0505, 0901</t>
  </si>
  <si>
    <t xml:space="preserve">Постановление администрации Северо-Енисейского района от 21.10.2013 № 526-п «Об утверждении муниципальной программы «Защита населения и территории Северо-Енисейского района от чрезвычайных ситуаций природного и техногенного характера и обеспечение профилактики правонарушений» в целом, с 01.01.2014.
Постановление администрации Северо-Енисейского района от  30.09.2013 года № 472-п «Об утверждении Положения  об оплате  труда работников муниципального казенного учреждения «Аварийно-спасательное формиро-вание Северо-Енисейского района» п.1, с 30.09.2013.
Решение Северо-Енисейского районного Совета депутатов  от 10.02.2017 № 245-20 "О системах оплаты труда работников муниципальных учреждений Северо-Енисейского района" п. 1, с 10.02.2017.
</t>
  </si>
  <si>
    <t>Закон Красноярского края от 16.03.2017 № 3-502 "Об организации транспортного обслуживания населения в Красноярском крае" ст.7 с 08.01.2011</t>
  </si>
  <si>
    <t>1.2.3. обслуживание муниципального долга без учета обслуживания долговых обязательств в части процентов, пеней и штрафных санкций по бюджетным кредитам, полученным из региональных бюджетов</t>
  </si>
  <si>
    <t>0102, 0103, 0104, 0106, 0113, 0309, 0701, 0702, 0703,  0707, 0709, 0801, 0804, 1006, 1102, 1105, 1202</t>
  </si>
  <si>
    <t>0104, 0113, 0701, 0702, 0709, 1006</t>
  </si>
  <si>
    <t>1.2.24. Полномочия по обеспечению обучающихся по образовательным программа начального общего образования в государственных и муниципальных образовательных организациях бесплатным горячим питанием и по реализации мероприятий по обеспечению условий для организации бесплатного горячего питания обучающихся по образовательным программам начального общего образования в государственных и муниципальных образовательных организациях – часть 2.1 статьи 37 Федерального закона от 29 декабря 2012 г. № 273-ФЗ «Об образовании в Российской Федерации», пункт 3 статьи 3 Федерального закона от 1 марта 2020 г. № 47-ФЗ "О внесении изменений в Федеральный закон "О качестве и безопасности пищевых продуктов" и статью 37 Федерального закона "Об образовании в Российской Федерации"</t>
  </si>
  <si>
    <t>1003</t>
  </si>
  <si>
    <t>1.4.1.30. осуществление полномочий по проведению Всероссийской переписи населения 2021 года</t>
  </si>
  <si>
    <t>1.6.4. по предоставлению иных межбюджетных трансфертов, всего</t>
  </si>
  <si>
    <t>1.6.4.2. в иных случаях, не связанных с заключением соглашений, предусмотренных в подпункте 1.6.4.1, всего</t>
  </si>
  <si>
    <t>1.6. Расходные обязательства, возникшие в результате принятия нормативных правовых актов муниципального района, заключения соглашений, предусматривающих предоставление межбюджетных трансфертов из бюджета муниципального района другим бюджетам бюджетной системы Российской Федерации, всего</t>
  </si>
  <si>
    <t>1.6.4.2.4. Прочие межбюджетные трансферты за счет средств бюджета муниципального района</t>
  </si>
  <si>
    <t>Федеральный закон от 06.10.2003 № 131-ФЗ "Об общих принципах организации местного самоуправления в Российской Федерации" ст. 15.1, с 08.10.2021.</t>
  </si>
  <si>
    <t>1403</t>
  </si>
  <si>
    <t xml:space="preserve"> </t>
  </si>
  <si>
    <t>2025 г</t>
  </si>
  <si>
    <t>И.о. руководителя Финансового управления администрации Северо-Енисейского района __________________________________Т.А. Новосёлова</t>
  </si>
  <si>
    <t>2026 г</t>
  </si>
  <si>
    <t>очередной 2024 г</t>
  </si>
  <si>
    <t>текущий 2023 г</t>
  </si>
  <si>
    <t>отчетный 2022 г</t>
  </si>
  <si>
    <t>2025 г.</t>
  </si>
  <si>
    <t>1.4.2.2. на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</si>
  <si>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 xml:space="preserve">Постановление администрации Северо-Енисейского района от 28.10.2013 № 561-п «Об утверждении муниципальной программы «Развитие транспортной системы Северо-Енисейского района»  в целом с 01.01.2014. 
</t>
  </si>
  <si>
    <t xml:space="preserve">Постановление администрации Северо-Енисейского района от 29.10.2013 № 566-п «Об утверждении муниципальной программы «Развитие образования» в целом, с 01.01.2014. 
Решение Северо-Енисейского районного Совета депутатов от 10.02.2017 № 245-20 «О системах оплаты труда работников муниципальных учреждений Северо-Енисейского района" пункт 1, с 11.02.2017. 
Постановление администрации Северо-Енисейского района от 20.02.2017 № 52-п "Об утверждении Положения об оплате труда работников муниципальных образовательных учреждений Северо-Енисейского района" в целом, с 21.02.2017. 
Распоряжение Управления образования администрации Северо-Енисейского района от 28.12.2022 № 216 "Об утверждении муниципальных заданий на  на оказание муниципальных услуг муниципальными бюджетными образовательными учреждениями Северо-Енисейского района на 2023 и плановый период 2024-2025 годы" пункт 1, 01.01.2022-31.12.2025.
</t>
  </si>
  <si>
    <t xml:space="preserve">Постановление администрации Северо-Енисейского района от 29.10.2013 № 566-п «Об утверждении муниципальной программы «Развитие образования» в целом, с 01.01.2014. 
Решение Северо-Енисейского районного Совета депутатов от 10.02.2017 № 245-20 «О системах оплаты труда работников муниципальных учреждений Северо-Енисейского района" пункт 1, с 11.02.2017. 
Постановление администрации Северо-Енисейского района от 20.02.2017 № 52-п "Об утверждении Положения об оплате труда работников муниципальных образовательных учреждений Северо-Енисейского района" в целом, с 21.02.2017. 
Распоряжение Управления образования администрации Северо-Енисейского района от 28.12.2022 № 220 "Об утверждении муниципальных заданий на  на оказание муниципальных услуг муниципальными бюджетными образовательными учреждениями Северо-Енисейского района на 2023 и плановый период 2024-2025 годы" пункт 1, 01.01.2022-31.12.2025.
</t>
  </si>
  <si>
    <t>Постановление администрации Северо-Енисейского района от 29.10.2013 № 564-п «Об утверждении муниципальной программы «Развитие культуры» в целом,с  01.01.2014. 
Приказ Отдела культуры администрации Северо-Енисейского района от 22.12.2022 № 156 "Об утверждении муниципальных заданий на 2023 год и плановый период 2024 и 2025 годов по муниципальным услугам (работам) оказываемым (выполняемым) муниципальными бюджетными учреждениями, в отношении которых Отдел культуры администрации Северо-Енисейского района осуществляет функции и полномочия главного распорядителя бюджетных средств" в целом, 01.01.2023-31.12.2025
Распоряжение Управления образования администрации Северо-Енисейского района от 28.12.2022 № 220 "Об утверждении муниципальных заданий на  на оказание муниципальных услуг муниципальными бюджетными образовательными учреждениями Северо-Енисейского района на 2023 и плановый период 2024-2025 годы" пункт 1, 01.01.2022-31.12.2025.</t>
  </si>
  <si>
    <t xml:space="preserve">Постановление администрации Северо-Енисейского района от 29.10.2013 № 564-п «Об утверждении муниципальной программы «Развитие культуры» в целом,с  01.01.2014. 
Приказ Отдела культуры администрации Северо-Енисейского района от 22.12.2022 № 156 "Об утверждении муниципальных заданий на 2023 год и плановый период 2024 и 2025 годов по муниципальным услугам (работам) оказываемым (выполняемым) муниципальными бюджетными учреждениями, в отношении которых Отдел культуры администрации Северо-Енисейского района осуществляет функции и полномочия главного распорядителя бюджетных средств" в целом, 01.01.2023-31.12.2025
</t>
  </si>
  <si>
    <t>Постановление администрации Северо-Енисейского района от 29.10.2013 № 566-п «Об утверждении муниципальной программы «Развитие образования» в целом, с 01.01.2014. 
Решение Северо-Енисейского районного Совета депутатов  от 06.05.2011 № 290-19 "Об утверждении Положения об Управлении образования администрации Северо-Енисейского района" пункт 1, с 06.05.2011.
Распоряжение Управления образования администрации Северо-Енисейского района от 28.12.2022 № 220 "Об утверждении муниципальных заданий на  на оказание муниципальных услуг муниципальными бюджетными образовательными учреждениями Северо-Енисейского района на 2023 и плановый период 2024-2025 годы" пункт 1, 01.01.2022-31.12.2025.</t>
  </si>
  <si>
    <t xml:space="preserve">Постановление администрации Северо-Енисейского района от 29.10.2013 № 563-п «Об утверждении муниципальной программы «Развитие физической культуры, спорта и молодежной политики» в целом, с 01.01.2014.
Решение Северо-Енисейского районного Совета депутатов  от 10.02.2017 № 245-20 "О системах оплаты труда работников муниципальных учреждений Северо-Енисейского района" в целом, с 11.02.2017.
</t>
  </si>
  <si>
    <t xml:space="preserve">Приказ Отдела физической культуры, спорта и молодежной политики администрации Северо-енисейского района от 14.12.2022 № 89-ос «Об утверждении муниципального задания на 2023 и плановый период 2024 и 2025 годов по муниципальным работам, выполняемым бюджетным учреждением, в отношении которого отдел физической культуры, спорта и молодежной политики администрации Северо-енисейского района осуществляет функции и полномочия главного распорядителя бюджетных средств» в целом, с 01.01.2023-31.12.2025. </t>
  </si>
  <si>
    <t xml:space="preserve">Постановление администрации Северо-Енисейского района от 28.10.2013 № 561-п «Об утверждении муниципальной программы «Развитие транспортной системы Северо-Енисейского района» в целом, с 01.01.2014.
Решение Северо-Енисейского районного Совета депутатов от 20 октября 2022 № 465-28 «О субсидиях юридическим лицам, индивидуальным предпринимателям, физическим лицам – производителям товаров, работ, услуг, предоставляемых из бюджета Северо-Енисейского района на безвозмездной и безвозвратной основе в целях возмещения недополученных доходов и (или) финансового обеспечения (возмещения) затрат в связи с производством (реализацией) товаров), выполнением работ, оказанием услуг в 2023-2025 годах», в целом с 01.01.2023-31.12.2025. </t>
  </si>
  <si>
    <t xml:space="preserve">Постановление администрации Северо-Енисейского района от 29.10.2013 № 567/1-п «Об утверждении муниципальной программы «Создание условий для обеспечения доступным и комфортным жильем граждан Северо-Енисейского района» п.1, с 01.01.2014.
Постановление администрации Северо-Енисейского района  от 29.10.2013 № 567-п "Об утверждении муниципальной программы "Управление муниципальным имуществом" в целом с 01.01.201.8
Решение Северо-Енисейского районного Совета депутатов от 20 октября 2022 № 465-28 «О субсидиях юридическим лицам, индивидуальным предпринимателям, физическим лицам – производителям товаров, работ, услуг, предоставляемых из бюджета Северо-Енисейского района на безвозмездной и безвозвратной основе в целях возмещения недополученных доходов и (или) финансового обеспечения (возмещения) затрат в связи с производством (реализацией) товаров), выполнением работ, оказанием услуг в 2023-2025 годах», в целом с 01.01.2023-31.12.2025. 
</t>
  </si>
  <si>
    <t xml:space="preserve">Постановление администрации Северо-Енисейского района от 21.10.2013 № 526-п «Об утверждении муниципальной программы «Защита населения и территории Северо-Енисейского района от чрезвычайных ситуаций природного и техногенного характера и обеспечение профилактики правонарушений» в целом, с 01.01.2014
Постановление администрации Северо-Енисейского района от 29.10.2013 № 568/1 «Об утверждении муниципальной программы «Благоустройство территории" в целом, с 01.01.2014.
Решение Северо-Енисейского районного Совета депутатов от 20 октября 2022 № 465-28 «О субсидиях юридическим лицам, индивидуальным предпринимателям, физическим лицам – производителям товаров, работ, услуг, предоставляемых из бюджета Северо-Енисейского района на безвозмездной и безвозвратной основе в целях возмещения недополученных доходов и (или) финансового обеспечения (возмещения) затрат в связи с производством (реализацией) товаров), выполнением работ, оказанием услуг в 2023-2025 годах», в целом с 01.01.2023-31.12.2025. 
</t>
  </si>
  <si>
    <t xml:space="preserve">Постановление администрации Северо-Енисейского района от 29.10.2013 № 568/1 «Об утверждении муниципальной программы «Благоустройство территории" в целом, с 01.01.2014.
Решение Северо-Енисейского районного Совета депутатов от 20 октября 2022 № 465-28 «О субсидиях юридическим лицам, индивидуальным предпринимателям, физическим лицам – производителям товаров, работ, услуг, предоставляемых из бюджета Северо-Енисейского района на безвозмездной и безвозвратной основе в целях возмещения недополученных доходов и (или) финансового обеспечения (возмещения) затрат в связи с производством (реализацией) товаров), выполнением работ, оказанием услуг в 2023-2025 годах», в целом с 01.01.2023-31.12.2025. </t>
  </si>
  <si>
    <t xml:space="preserve">Решение Северо-Енисейского районного Совета депутатов  от 05.03.2010 № 697-60 "Об оплате труда муниципальных служащих Северо-Енисейского района, выборных и иных должностных лиц местного самоуправления Северо-Енисейского района" в целом, с 15.03.2010.
Решение Северо-Енисейского районного Совета депутатов от 25.05.2010 № 36-5 "Об утверждении Положения о премировании и выплате материальной помощи муниципальным служащим Северо-Енисейского района" в целом, с 10.05.2010.
Постановление администрации Северо-Енисейского района от  30.09.2013 № 469-п «Об утверждении Положения  об оплате труда работников органов местного самоуправления Северо-Енисейского района, замещающих должности, не относящиеся к должностям муниципальной службы» п.1, с 30.09.2013. 
Решение Северо-Енисейского районного Совета депутатов  от 10.02.2017 № 245-20 "О системах оплаты труда работников муниципальных учреждений Северо-Енисейского района" в целом, с 11.02.2017.
</t>
  </si>
  <si>
    <t xml:space="preserve">Постановление администрации Северо-Енисейского района от 29.10.2013 № 566-п «Об утверждении муниципальной программы «Развитие образования» в целом, с 01.01.2014.
Решение Северо-Енисейского районного Совета депутатов  от 31.01.2011 № 226-16 "О бесплатном питании учащихся образовательных учреждений" п.1, с 01.01.2011.
Постановление администрации Северо-Енисейского района от 21.08.2019 № 308-п "Об организации питания обучающихся в муниципальных общеобразовательных организациях  Северо-Енисейского района" в целом, с 21.08.2019.
Решение Северо-Енисейского районного Совета депутатов от 20.10.2022 № 449-28 «Об обеспечении бесплатным горячим питанием обучающихся в муниципальных образовательных организациях Северо-Енисейского района по программам основного общего, среднего и общего образования по имеющим государственную аккредитацию образовательным программам основного общего, среднего общего образования за счет средств бюджета Северо-Енисейского района на 2023-2025 годы, в целом, с 01.01.2023 по 31.12.2025.
</t>
  </si>
  <si>
    <t>Постановление администрации Северо-Енисейского района  от 19.12.2022 № 558-п "Об утверждении порядков взаимодействия Финансового управления администрации Северо-Енисейский района и главных распорядителей средств бюджета Северо-Енисейского района при использовании средств межбюджетных трансфертов, поступающих в бюджет Северо-Енисейского района" в целом, 01.01.2023.</t>
  </si>
  <si>
    <t>Постановление администрации Северо-Енисейского района от 22.10.2013 № 536-п «Об утверждении муниципальной программы Северо-Енисейского района «Управление муниципальными финансами»» в целом, с 01.01.2022.</t>
  </si>
  <si>
    <t xml:space="preserve">Постановление администрации Северо-Енисейского района от 17.09.2019 № 336-п «Об утверждении муниципальной программы «Развитие социальных отношений, рост благополучия и защищенности граждан в  Северо-Енисейском районе» в целом, с 01.10.2019.
Постановление администрации Северо-Енисейского района от 29.10.2013 № 566-п «Об утверждении муниципальной программы «Развитие образования» в целом, с 01.01.2014.
Решение Северо-Енисейского районного Совета депутатов от 20.10.2022 № 449-28 «Об обеспечении бесплатным горячим питанием обучающихся в муниципальных образовательных организациях Северо-Енисейского района по программам основного общего, среднего и общего образования по имеющим государственную аккредитацию образовательным программам основного общего, среднего общего образования за счет средств бюджета Северо-Енисейского района на 2023-2025 годы, в целом с 01.01.2023-31.12.2025.
Решение Северо-Енисейского районного Совета депутатов от 20.10.2022 № 448-28 « О финансовом обеспечении обучающихся первых-пятых классов общеобразовательных организаций Северо-Енисейского района питанием без взимания платы в виде молока питьевого на 2023-2025 годы», в целом с 01.01.2023-31.12.2025.
</t>
  </si>
  <si>
    <t xml:space="preserve">Постановление администрации Северо-Енисейского района от 29.10.2013 № 566-п «Об утверждении муниципальной программы «Развитие образования» в целом, с 01.01.2014.
Постановление администрации Северо-Енисейского района от 21.08.2019 № 308-п "Об организации питания обучающихся в муниципальных общеобразовательных организациях  Северо-Енисейского района" в целом, с 21.08.2019.
Решение Северо-Енисейского районного Совета депутатов от 20.10.2022 № 455-28 « О финансовом обеспечении расходов по организации и проведению учебных сборов с обучающимися 10-х классов муниципальных общеобразовательных организаций Северо-Енисейского района в 2023 году», в целом с 01.01.2023 по 31.12.2023.
Решение Северо-Енисейского районного Совета депутатов от 20.10.2022 № 456-28 «О дополнительном финансовом обеспечении расходов, связанных с организацией отдыха и оздоровления детей (обучающихся в образовательных организациях Северо-Енисейского района в каникулярное время при их направлении в краевые и муниципальные загородные лагеря, расположенные на территории края в 2023 году», в целом, с 01.01.2023-31.12.2023. 
Решение Северо-Енисейского районного Совета депутатов от 20.10.2022 № 457-28 «О дополнительных расходах по организации и обеспечению отдыха и оздоровления детей (обучающихся), посещающих лагеря с дневным пребыванием детей, организованных образовательными организациями Северо-Енисейского района в каникулярное время в 2023 году», в целом с 01.01.2023 по 31.12.2023.
Решение Северо-Енисейского районного Совета депутатов от 20.10.2022 № 458-28 «О финансовом обеспечении расходов по организации и проведению сплавов по рекам Большой Пит и Чиримба, организованных с участием обучающихся муниципальных общеобразовательных организаций Северо-Енисейского района а 2023 году» , в целом с 01.01.2023 по 31.12.2023.
Решение Северо-Енисейского районного Совета депутатов от 20.10.2022 № 459-28 «О дополнительных расходах по организации отдыха, оздоровления и занятости  детей (обучающихся) в  лагерях труда и отдыха,  организованных образовательными организациями Северо-Енисейского района в каникулярное время в 2023 году», в целом с 01.01.2023 по 31.12.2023.
Решение Северо-Енисейского районного Совета депутатов от 20.10.2022 № 460-28 «О финансовом обеспечении расходов по организации и проведению учебно-тренировочных сборов в 2023 году» , в целом с 01.01.2023 по 31.12.2023.
</t>
  </si>
  <si>
    <t>Постановление администрации Северо-Енисейского района от 07.11.2008 № 514-п  "Об утверждении порядка определения периодов работы для целей оплаты стоимости проезда и провоза багажа к месту использования отпуска и обратно и порядка компенсации расходов на оплату стоимости проезда и провоза багажа к месту использования отпуска и обратно лицам, работающим в Северо-Енисейском районе в организациях, финансируемых за счет средств бюджета района" п.1, с 07.11.2008.
Решение Северо-Енисейского районного Совета депутатов от 30.06.2010 № 51-7 "О гарантиях и компенсациях для лиц,работающих .в Северо-Енисейском районе в организациях, финансируемых за счет средств бюджета района" в целом, с 01.07.2010.
Постановление администрации Северо-Енисейского района от 02.09.2010 № 277-п "Об утверждении Порядка предоставления гарантий и компенсаций, связанных с переездом лиц, работающих в Северо-Енисейском районе в организациях, финансируемых за счет бюджета района"</t>
  </si>
  <si>
    <t>Постановление администрации Северо-Енисейского района от 29.10.2013 № 563-п «Об утверждении муниципальной программы «Развитие физической культуры, спорта и молодежной политики» в целом, с 01.01.2014.
Постановление администрации Северо-Енисейского района от 07.09.2021 № 324-п «Об утверждении порядков финансового обеспечения из бюджета Северо-Енисейского района участия жителей Северо-Енисейского района в спортивных мероприятиях, мероприятиях в области культуры, в области молодежной политики и образования» в целом, с 01.01.2022.</t>
  </si>
  <si>
    <t>Постановление администрации Северо-Енисейского района от 29.10.2013 № 564-п «Об утверждении муниципальной программы «Развитие культуры» в целом,с  01.01.2014. 
Решение Северо-Енисейского районного Совета депутатов от 17.12.2013 № 783-59 «Об учреждении Отдела культуры администрации Северо-Енисейского района в качестве отраслевого (функционального) органа администрации Северо-Енисейского района с правами юридического лица» в целом, с 01.01.2014.
Приказ Отдела культуры администрации Северо-Енисейского района от 22.12.2022 № 156 "Об утверждении муниципальных заданий на 2023 год и плановый период 2024 и 2025 годов по муниципальным услугам (работам) оказываемым (выполняемым) муниципальными бюджетными учреждениями, в отношении которых Отдел культуры администрации Северо-Енисейского района осуществляет функции и полномочия главного распорядителя бюджетных средств" в целом, 01.01.2023-31.12.2025
Постановление администрации Северо- Енисейского района от 30.05.2012 № 217-п «Об утверждении Положения  об оплате труда работников муниципальных  учреждений  культуры" п.1, с 30.05.2012.
Приказ Отдела культуры администрации Северо-Енисейского района от 22.12.2022 № 156 "Об утверждении муниципальных заданий на 2023 год и плановый период 2024 и 2025 годов по муниципальным услугам (работам) оказываемым (выполняемым) муниципальными бюджетными учреждениями, в отношении которых Отдел культуры администрации Северо-Енисейского района осуществляет функции и полномочия главного распорядителя бюджетных средств" в целом, 01.01.2023-31.12.2025</t>
  </si>
  <si>
    <t>1.2.25. Полномочия в рамках реализации мероприятий, связанных с влиянием ухудшения экономической ситуации на развитие отраслей экономики, с профилактикой и устранением последствий распространения коронавирусной инфекции, а также связанных с влиянием ухудшения геополитической и экономической ситуации на развитие отраслей экономики</t>
  </si>
  <si>
    <t>Решение Северо-Енисейского районного Совета депутатов  от 30.10.2007 № 295-30 "Об утверждении Положения о Комитете по управлению муниципальным имуществом администрации Северо-Енисейского района" П. 1 С 30.10.2007.
Решение Северо-Енисейского районного Совета депутатов  от 23.12.2011 № 420-28 "Об утверждении Положения о Контрольно-счетной комиссии Северо-Енисейского района" п.1, с 01.01.2012.
Решение Северо-Енисейского районного Совета депутатов  от 13.10.2006 № 195-19 "Об утверждении Положения о Финансовом управлении администрации Северо-Енисейского района" п. 1, 13.10.2006.
Постановление администрации Северо-Енисейского района от 22.10.2013 № 536-п «Об утверждении муниципальной программы Северо-Енисейского района «Управление муниципальными финансами»» в целом, с 01.01.2014.
Постановление администрации Северо-Енисейского района от 29.10.2013 № 567-п «Об утверждении муниципальной программы «Управление муниципальным имуществом» в целом, с 01.01.2014. 
Решение Северо-Енисейского районного Совета депутатов от 10.10.2016 № 160-14 "О создании Отдела физической культуры, спорта и молодежной политики администрации Северо-Енисейского района с правами юридического лица" п.1, с 11.10.2016.
Решение Северо-Енисейского районного Совета депутатов от 25.05.2010 № 35-5 "О поощрениях и наградах Северо-Енисейского района" п.1, с 25.05.2010.
Постановление администрации Северо-Енисейского района от 29.10.2013 № 564-п «Об утверждении муниципальной программы «Развитие культуры» в целом, с 01.01.2014.
Постановление администрации Северо-Енисейского района от 29.10.2013 № 566-п «Об утверждении муниципальной программы «Развитие образования» в целом, с 01.01.2014.
Постановление администрации Северо-Енисейского района от 29.10.2013 № 563-п «Об утверждении муниципальной программы «Развитие физической культуры, спорта и молодежной политики»  в целом, с 01.01.2014.
Постановление администрации Северо-Енисейского района от 17.09.2019 № 336-п «Об утверждении муниципальной программы «Развитие социальных отношений, рост благополучия и защищенности граждан в Северо-Енисейском районе» в целом, с 01.10.2019</t>
  </si>
  <si>
    <t xml:space="preserve">Распоряжение администрации Северо-Енисейского района от 04.02.2022 года № 203/1-р «О субсидии на финансовое обеспечение мероприятий, связанных с предотвращением влияния ухудшения экономической ситуации на развитие отраслей экономики, профилактикой и устранением последствий распространения коронавирусной инфекции на территории Северо-Енисейского района в части финансового обеспечения затрат по проведению учета численности охотничьих ресурсов на закрепленной территории в Северо-Енисейском районе» в целом, с 04.04.2022-31.12.2023.
</t>
  </si>
  <si>
    <t xml:space="preserve">Постановление администрации Северо-Енисейского района от 21.10.2013 № 526-п «Об утверждении муниципальной программы «Защита населения и территории Северо-Енисейского района от чрезвычайных ситуаций природного и техногенного характера и обеспечение профилактики правонарушений» в целом, с 01.01.2014.  
Постановление администрации Северо-Енисейского района от 06.07.2022 № 301-п «О принятии дополнительных мер, препятствующих распространению ландшафтных (природных) пожаров в поселке Новоерудинский Северо-Енисейского района» в целом, с 06.07.2022. 
Распоряжение администрации Северо-Енисейского района от 03 мая 2023 года № 892-р «О проведении комплекса мероприятий по качественному изменению среды проживания и обеспечению первичных мер пожарной безопасности в населенных пунктах Северо-Енисейского района» с 28.06.2023-31.12.2023.
</t>
  </si>
  <si>
    <t xml:space="preserve">Решение Северо-Енисейского районного Совета депутатов от 20.10.2022 № 463-28 «О субсидии на возмещение фактически понесенных затрат, связанных с обеспечением жизнедеятельности населения Северо-Енисейского района в части предоставления дополнительных гарантий семьям граждан Российской Федерации, призванных на военную службу по мобилизации в Вооруженные Силы Российской Федерации с территории Северо-Енисейского района или проходящих военную службу по контракту, либо заключивших контракт о добровольном содействии в выполнении задач, возложенных на Вооруженные Силы Российской Федерации, а также заключивших контракт и направляемых для участия в специальной военной операции в составе воинских частей Федеральной службы войск национальной гвардии Российской Федерации в 2023 году», в целом с 01.01.2023-31.12.2023. 
Постановление администрации Северо-Енисейского района от 23.01.2023 года № 36-п «О предоставлении субсидии на финансовое обеспечение мероприятий, связанных с предотвращением влияния ухудшения экономической ситуации на развитие отраслей экономики на территории Северо-Енисейского района в части финансового обеспечения затрат по проведению учета численности охотничьих ресурсов на закрепленной территории в Северо-Енисейском районе», в целом с 23.01.2023-31.12.2023. 
Постановление администрации Северо-Енисейского района от 13.02.2023 года № 61-п «О предоставлении гранта в форме субсидии на финансовое обеспечение затрат по приобретению медицинского оборудования для краевого государственного бюджетного учреждения здравоохранения «Северо-Енисейская районная больница» за счет безвозмездных поступлений в бюджет Северо-Енисейского района от общества с ограниченной ответственностью горно-рудная компания «Амикан», в целом с 13.02.2023-31.12.2023.
Постановление администрации Северо-Енисейского района от 06.04.2023 года № 115-п  «О предоставлении гранта в форме субсидии на финансовое обеспечение затрат по закупу товаров, в том числе с ограниченным сроком завоза грузов для общества с ограниченной ответственностью «Управление торговли Северо-Енисейского района», в целом с 06.04.2023-31.12.2023.
Постановления администрации Северо-Енисейского района от 10.05.2023 года № 168-п «О предоставлении гранта в форме субсидии на финансовое обеспечение затрат по приобретению медицинских изделий, работ (услуг) для краевого государственного бюджетного учреждения здравоохранения «Северо-Енисейская районная больница», в целом с 10.05.2023-31.12.2023.
Решение Северо-Енисейского районного Совета депутатов от 18 августа 2023 года № 643-38 «О субсидии на обеспечение жизнедеятельности населения Северо-Енисейского района в части поддержки лиц, принимающих (принимавших) участие в специальной военной операции, и членов их семей в 2023 году»  18.08.2023-31.12.2023.
Постановление администрации Северо-Енисейского района от 17.09.2019 № 336-п «Об утверждении муниципальной программы «Развитие социальных отношений, рост благополучия и защищенности граждан в Северо-Енисейском районе» в целом, с 01.10.2019.
Постановление администрации Северо-Енисейского района от 29.10.2013 № 566-п «Об утверждении муниципальной программы «Развитие образования» в целом, с 01.01.2014.
</t>
  </si>
  <si>
    <t>04 12, 0901, 1006</t>
  </si>
  <si>
    <t>Исполнитель Керимова Е.Б. Красовская И.Ю.</t>
  </si>
  <si>
    <t xml:space="preserve">Постановление администрации Северо-Енисейского района от 21.10.2013 № 515-п «Об утверждении муниципальной программы «Реформирование и модернизация жилищно-коммунального хозяйства и повышение энергетической эффективности» в целом, с 01.01.2014.
Постановление администрации Северо-Енисейского района от 29.10.2013 № 568/1 «Об утверждении муниципальной программы «Благоустройство территории" в целом, с 01.01.2014.
Решение Северо-Енисейского районного Совета депутатов от 20 октября 2022 № 465-28 «О субсидиях юридическим лицам, индивидуальным предпринимателям, физическим лицам – производителям товаров, работ, услуг, предоставляемых из бюджета Северо-Енисейского района на безвозмездной и безвозвратной основе в целях возмещения недополученных доходов и (или) финансового обеспечения (возмещения) затрат в связи с производством (реализацией) товаров), выполнением работ, оказанием услуг в 2023-2025 годах», в целом с 01.01.2023-31.12.2025. 
Решение Северо-Енисейского районного Совета депутатов от 18.08.2023 года № 644-38 «О субсидии на обеспечение жизнедеятельности населения Северо-Енисейского района в части создания условий для обеспечения жителей населенных пунктов  района услугами теплоснабжения, в том числе по содержанию муниципального имущества в 2023 году» с 18.08.2023-31.12.2023.
Постановление администрации Северо-Енисейского района от 27.06.2023 года № 255-п «О предоставлении гранта в форме субсидий на финансовое обеспечение затрат по ремонту участка сети тепло-, водоснабжения и участка сети канализации, включая канализационный коллектор муниципальному унитарному предприятию «Управление коммуникационным комплексом Северо-Енисейского района» с 28.06.2023-31.12.2023.
Постановление администрации Северо-Енисейского района от  06.07.2023 года № 284-п «О предоставлении гранта в форме субсидии на финансовое обеспечение затрат по приобретению материалов в целях проведения ремонта (реконструкции) водовода в городском поселке Северо-Енисейский муниципальному унитарному предприятию «Управление коммуникационным комплексом Северо-Енисейского района» с 06.07.2023-31.12.2023.
Решение Северо-Енисейского районного Совета депутатов от 23 ноября 2023 года № 705-39 «О субсидии на обеспечение жизнедеятельности населения Северо-Енисейского района в части  ремонта печей и дымовых труб  в 2023 году» с 23.11.2023-31.12.2023.
Решение Северо-Енисейского районного Совета депутатов от 23 ноября 2023 года №  706-39 «О субсидии на обеспечение жизнедеятельности населения Северо-Енисейского района в части  ремонта многоквартирных домов в 2023 году» с 23.11.2023-31.12.2023.
Постановление администрации Северо-Енисейского района от  01 ноября 2023 года № 449-п «О предоставлении субсидии на возмещение фактически понесенных затрат по приобретению и установке приборов учета забора (изъятия) водных ресурсов, связанных с содержанием объекта водоснабжения (663282, Красноярский край, Северо-Енисейский район, гп Северо-Енисейский, ул. Карла Маркса 50а) в 2023 году» с 10.11.2023-31.12.2023.
</t>
  </si>
  <si>
    <t>на 07 декабря 2023 г.</t>
  </si>
  <si>
    <t>Постановление администрации Северо-Енисейского района от 29.10.2013 № 567-п «Об утверждении муниципальной программы «Управление муниципальным имуществом» в целом с 01.01.2014. 
Постановление администрации Северо-Енисейского района от 21.10.2013 № 514-п «Об утверждении муниципальной программы «Развитие местного самоуправления» в целом с 01.01.2014.
Решение Северо-Енисейского районного Совета депутатов от 20.10.2022 № 465-28 «О субсидиях юридическим лицам, индивидуальным предпринимателям, физическим лицам – производителям товаров, работ, услуг, предоставляемых из бюджета Северо-Енисейского района на безвозмездной и безвозвратной основе в целях возмещения недополученных доходов и (или) финансового обеспечения (возмещения) затрат в связи с производством (реализацией) товаров), выполнением работ, оказанием услуг в 2023-2025 годах», в целом с 01.01.2023-31.12.2025. 
Решение Северо-Енисейского районного Совета депутатов от 31.08.2023 года № 654-38 «О предоставлении субсидии на финансовое обеспечение затрат по обеспечению жизнедеятельности населения Северо-Енисейского района в части создания условий по обеспечению жителей населенных пунктов  района услугами общественного питания, торговли, в том числе уставной деятельности по производству хлебобулочных изделий в 2023 году», в целом с 31.08.2023-31.12.2023.
Решение Северо-Енисейского районного Совета депутатов от 18.08.2023 года № 640-38 «О субсидии на обеспечение жизнедеятельности населения Северо-Енисейского района в части создания условий для обеспечения жителей населенных пунктов  района услугами общественного питания, торговли, в том числе по обеспечению хлебобулочными изделиями в 2023 году» с 18.08.23-31.12.2023.
Решение Северо-Енисейского районного Совета депутатов от 18.08.2023 года № 641-38 «О субсидии на обеспечение жизнедеятельности населения Северо-Енисейского района в части создания условий для обеспечения жителей населенных пунктов  района услугами общественного питания, торговли, в том числе по содержанию муниципального имущества в 2023 году» с 18.08.2023-31.12.2023.
Решение Северо-Енисейского районного Совета депутатов от 18.08.2023 года № 642-38 «О субсидии на обеспечение жизнедеятельности населения Северо-Енисейского района в части создания условий для обеспечения жителей населенных пунктов  района услугами общественного питания, торговли, в том числе по обеспечению уставной деятельности предприятий торговли в 2023 году» с 18.08.2023-31.12.2023.
Постановление администрации Северо-Енисейского района от 27.06. 2023 года № 256-п «О предоставлении гранта в форме субсидий на финансовое обеспечение затрат по закупу товаров, работ, услуг для муниципального предприятия Северо-Енисейского района «Хлебопек» с 28.06.23-31.12.2023.
Решение Северо-Енисейского районного Совета депутатов от 07 декабря 2023 года № 714-40 «О субсидии на возмещение недополученных доходов, связанных с производством и (или) реализацией населению Северо-Енисейского района хлебобулочных изделий в 2023 году» с 07.12.2023-31.12.2023.</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</si>
</sst>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10419]###\ ###\ ###\ ###\ ##0.0"/>
    <numFmt numFmtId="165" formatCode="0.0"/>
    <numFmt numFmtId="166" formatCode="#,##0.0"/>
  </numFmts>
  <fonts count="19" x14ac:knownFonts="1">
    <font>
      <sz val="11"/>
      <color rgb="FF000000"/>
      <name val="Calibri"/>
      <family val="2"/>
      <scheme val="minor"/>
    </font>
    <font>
      <sz val="11"/>
      <name val="Calibri"/>
      <family val="2"/>
      <charset val="204"/>
    </font>
    <font>
      <sz val="10"/>
      <color rgb="FF000000"/>
      <name val="Arial"/>
      <family val="2"/>
      <charset val="204"/>
    </font>
    <font>
      <b/>
      <sz val="10"/>
      <color rgb="FF000000"/>
      <name val="Arial"/>
      <family val="2"/>
      <charset val="204"/>
    </font>
    <font>
      <sz val="9"/>
      <color rgb="FF000000"/>
      <name val="Arial"/>
      <family val="2"/>
      <charset val="204"/>
    </font>
    <font>
      <sz val="9"/>
      <color rgb="FF000000"/>
      <name val="Arial Narrow"/>
      <family val="2"/>
      <charset val="204"/>
    </font>
    <font>
      <sz val="8"/>
      <color rgb="FF000000"/>
      <name val="Arial"/>
      <family val="2"/>
      <charset val="204"/>
    </font>
    <font>
      <sz val="11"/>
      <color rgb="FF000000"/>
      <name val="Calibri"/>
      <family val="2"/>
      <scheme val="minor"/>
    </font>
    <font>
      <sz val="9"/>
      <name val="Arial Narrow"/>
      <family val="2"/>
      <charset val="204"/>
    </font>
    <font>
      <sz val="9"/>
      <color rgb="FF000000"/>
      <name val="Arial Narrow"/>
      <family val="2"/>
      <charset val="204"/>
    </font>
    <font>
      <b/>
      <sz val="10"/>
      <color rgb="FF000000"/>
      <name val="Arial"/>
      <family val="2"/>
      <charset val="204"/>
    </font>
    <font>
      <b/>
      <sz val="10"/>
      <name val="Arial"/>
      <family val="2"/>
      <charset val="204"/>
    </font>
    <font>
      <sz val="10"/>
      <name val="Arial"/>
      <family val="2"/>
      <charset val="204"/>
    </font>
    <font>
      <sz val="8"/>
      <name val="Arial"/>
      <family val="2"/>
      <charset val="204"/>
    </font>
    <font>
      <sz val="12"/>
      <name val="Calibri"/>
      <family val="2"/>
      <charset val="204"/>
    </font>
    <font>
      <sz val="9"/>
      <color rgb="FF000000"/>
      <name val="Arial Narrow"/>
      <family val="2"/>
      <charset val="204"/>
    </font>
    <font>
      <sz val="8"/>
      <name val="Calibri"/>
      <family val="2"/>
      <charset val="204"/>
    </font>
    <font>
      <sz val="10"/>
      <name val="Calibri"/>
      <family val="2"/>
      <charset val="204"/>
    </font>
    <font>
      <sz val="9"/>
      <color rgb="FF000000"/>
      <name val="Arial Narrow"/>
      <family val="2"/>
      <charset val="204"/>
    </font>
  </fonts>
  <fills count="3">
    <fill>
      <patternFill patternType="none"/>
    </fill>
    <fill>
      <patternFill patternType="gray125"/>
    </fill>
    <fill>
      <patternFill patternType="solid">
        <fgColor theme="0"/>
        <bgColor indexed="64"/>
      </patternFill>
    </fill>
  </fills>
  <borders count="27">
    <border>
      <left/>
      <right/>
      <top/>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right/>
      <top style="thin">
        <color rgb="FF000000"/>
      </top>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style="thin">
        <color rgb="FF000000"/>
      </left>
      <right/>
      <top style="thin">
        <color rgb="FF000000"/>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rgb="FF000000"/>
      </bottom>
      <diagonal/>
    </border>
    <border>
      <left/>
      <right style="thin">
        <color rgb="FF000000"/>
      </right>
      <top/>
      <bottom/>
      <diagonal/>
    </border>
    <border>
      <left/>
      <right/>
      <top style="thin">
        <color indexed="64"/>
      </top>
      <bottom style="thin">
        <color indexed="64"/>
      </bottom>
      <diagonal/>
    </border>
    <border>
      <left style="thin">
        <color rgb="FF000000"/>
      </left>
      <right/>
      <top/>
      <bottom style="thin">
        <color rgb="FF000000"/>
      </bottom>
      <diagonal/>
    </border>
    <border>
      <left style="thin">
        <color rgb="FF000000"/>
      </left>
      <right/>
      <top/>
      <bottom/>
      <diagonal/>
    </border>
    <border>
      <left style="thin">
        <color rgb="FF000000"/>
      </left>
      <right style="thin">
        <color rgb="FF000000"/>
      </right>
      <top style="thin">
        <color rgb="FF000000"/>
      </top>
      <bottom style="thin">
        <color indexed="64"/>
      </bottom>
      <diagonal/>
    </border>
  </borders>
  <cellStyleXfs count="2">
    <xf numFmtId="0" fontId="0" fillId="0" borderId="0"/>
    <xf numFmtId="0" fontId="7" fillId="0" borderId="0"/>
  </cellStyleXfs>
  <cellXfs count="309">
    <xf numFmtId="0" fontId="1" fillId="0" borderId="0" xfId="0" applyFont="1" applyFill="1" applyBorder="1"/>
    <xf numFmtId="0" fontId="3" fillId="0" borderId="0" xfId="1" applyNumberFormat="1" applyFont="1" applyFill="1" applyBorder="1" applyAlignment="1">
      <alignment horizontal="center" vertical="top" wrapText="1" readingOrder="1"/>
    </xf>
    <xf numFmtId="0" fontId="5" fillId="0" borderId="1" xfId="1" applyNumberFormat="1" applyFont="1" applyFill="1" applyBorder="1" applyAlignment="1">
      <alignment horizontal="center" vertical="top" wrapText="1" readingOrder="1"/>
    </xf>
    <xf numFmtId="0" fontId="5" fillId="0" borderId="6" xfId="1" applyNumberFormat="1" applyFont="1" applyFill="1" applyBorder="1" applyAlignment="1">
      <alignment horizontal="center" vertical="top" wrapText="1" readingOrder="1"/>
    </xf>
    <xf numFmtId="0" fontId="5" fillId="0" borderId="8" xfId="1" applyNumberFormat="1" applyFont="1" applyFill="1" applyBorder="1" applyAlignment="1">
      <alignment horizontal="center" vertical="top" wrapText="1" readingOrder="1"/>
    </xf>
    <xf numFmtId="0" fontId="6" fillId="0" borderId="3" xfId="1" applyNumberFormat="1" applyFont="1" applyFill="1" applyBorder="1" applyAlignment="1">
      <alignment horizontal="center" vertical="top" wrapText="1" readingOrder="1"/>
    </xf>
    <xf numFmtId="164" fontId="5" fillId="0" borderId="1" xfId="1" applyNumberFormat="1" applyFont="1" applyFill="1" applyBorder="1" applyAlignment="1">
      <alignment horizontal="right" vertical="top" wrapText="1" readingOrder="1"/>
    </xf>
    <xf numFmtId="164" fontId="5" fillId="0" borderId="1" xfId="1" applyNumberFormat="1" applyFont="1" applyFill="1" applyBorder="1" applyAlignment="1">
      <alignment vertical="top" wrapText="1" readingOrder="1"/>
    </xf>
    <xf numFmtId="0" fontId="1" fillId="0" borderId="0" xfId="0" applyFont="1" applyFill="1" applyBorder="1" applyAlignment="1">
      <alignment wrapText="1"/>
    </xf>
    <xf numFmtId="0" fontId="1" fillId="0" borderId="0" xfId="0" applyFont="1" applyFill="1" applyBorder="1"/>
    <xf numFmtId="0" fontId="5" fillId="0" borderId="11" xfId="1" applyNumberFormat="1" applyFont="1" applyFill="1" applyBorder="1" applyAlignment="1">
      <alignment vertical="top" wrapText="1" readingOrder="1"/>
    </xf>
    <xf numFmtId="0" fontId="6" fillId="0" borderId="8" xfId="1" applyNumberFormat="1" applyFont="1" applyFill="1" applyBorder="1" applyAlignment="1">
      <alignment horizontal="center" vertical="top" wrapText="1" readingOrder="1"/>
    </xf>
    <xf numFmtId="0" fontId="8" fillId="0" borderId="12" xfId="1" applyNumberFormat="1" applyFont="1" applyFill="1" applyBorder="1" applyAlignment="1">
      <alignment vertical="top" wrapText="1"/>
    </xf>
    <xf numFmtId="0" fontId="9" fillId="0" borderId="9" xfId="1" applyNumberFormat="1" applyFont="1" applyFill="1" applyBorder="1" applyAlignment="1">
      <alignment horizontal="center" vertical="center" wrapText="1" readingOrder="1"/>
    </xf>
    <xf numFmtId="0" fontId="1" fillId="0" borderId="0" xfId="0" applyFont="1" applyFill="1" applyBorder="1"/>
    <xf numFmtId="0" fontId="5" fillId="0" borderId="6" xfId="1" applyNumberFormat="1" applyFont="1" applyFill="1" applyBorder="1" applyAlignment="1">
      <alignment horizontal="center" vertical="top" wrapText="1" readingOrder="1"/>
    </xf>
    <xf numFmtId="0" fontId="5" fillId="0" borderId="1" xfId="1" applyNumberFormat="1" applyFont="1" applyFill="1" applyBorder="1" applyAlignment="1">
      <alignment vertical="top" wrapText="1" readingOrder="1"/>
    </xf>
    <xf numFmtId="0" fontId="5" fillId="0" borderId="1" xfId="1" applyNumberFormat="1" applyFont="1" applyFill="1" applyBorder="1" applyAlignment="1">
      <alignment horizontal="center" vertical="top" wrapText="1" readingOrder="1"/>
    </xf>
    <xf numFmtId="0" fontId="6" fillId="0" borderId="3" xfId="1" applyNumberFormat="1" applyFont="1" applyFill="1" applyBorder="1" applyAlignment="1">
      <alignment horizontal="center" vertical="top" wrapText="1" readingOrder="1"/>
    </xf>
    <xf numFmtId="0" fontId="6" fillId="0" borderId="8" xfId="1" applyNumberFormat="1" applyFont="1" applyFill="1" applyBorder="1" applyAlignment="1">
      <alignment horizontal="center" vertical="top" wrapText="1" readingOrder="1"/>
    </xf>
    <xf numFmtId="0" fontId="5" fillId="0" borderId="8" xfId="1" applyNumberFormat="1" applyFont="1" applyFill="1" applyBorder="1" applyAlignment="1">
      <alignment horizontal="center" vertical="top" wrapText="1" readingOrder="1"/>
    </xf>
    <xf numFmtId="0" fontId="5" fillId="0" borderId="1" xfId="1" applyNumberFormat="1" applyFont="1" applyFill="1" applyBorder="1" applyAlignment="1">
      <alignment vertical="top" wrapText="1" readingOrder="1"/>
    </xf>
    <xf numFmtId="0" fontId="5" fillId="0" borderId="18" xfId="1" applyNumberFormat="1" applyFont="1" applyFill="1" applyBorder="1" applyAlignment="1">
      <alignment vertical="top" wrapText="1" readingOrder="1"/>
    </xf>
    <xf numFmtId="0" fontId="5" fillId="0" borderId="12" xfId="1" applyNumberFormat="1" applyFont="1" applyFill="1" applyBorder="1" applyAlignment="1">
      <alignment vertical="top" wrapText="1" readingOrder="1"/>
    </xf>
    <xf numFmtId="0" fontId="5" fillId="0" borderId="2" xfId="1" applyNumberFormat="1" applyFont="1" applyFill="1" applyBorder="1" applyAlignment="1">
      <alignment vertical="top" wrapText="1" readingOrder="1"/>
    </xf>
    <xf numFmtId="0" fontId="9" fillId="0" borderId="1" xfId="1" applyNumberFormat="1" applyFont="1" applyFill="1" applyBorder="1" applyAlignment="1">
      <alignment vertical="top" wrapText="1" readingOrder="1"/>
    </xf>
    <xf numFmtId="0" fontId="9" fillId="0" borderId="1" xfId="1" applyNumberFormat="1" applyFont="1" applyFill="1" applyBorder="1" applyAlignment="1">
      <alignment horizontal="center" vertical="top" wrapText="1" readingOrder="1"/>
    </xf>
    <xf numFmtId="0" fontId="9" fillId="0" borderId="3" xfId="1" applyNumberFormat="1" applyFont="1" applyFill="1" applyBorder="1" applyAlignment="1">
      <alignment horizontal="center" vertical="top" wrapText="1" readingOrder="1"/>
    </xf>
    <xf numFmtId="49" fontId="1" fillId="0" borderId="11" xfId="0" applyNumberFormat="1" applyFont="1" applyFill="1" applyBorder="1"/>
    <xf numFmtId="164" fontId="9" fillId="0" borderId="3" xfId="1" applyNumberFormat="1" applyFont="1" applyFill="1" applyBorder="1" applyAlignment="1">
      <alignment horizontal="right" vertical="top" wrapText="1" readingOrder="1"/>
    </xf>
    <xf numFmtId="0" fontId="1" fillId="0" borderId="11" xfId="0" applyFont="1" applyFill="1" applyBorder="1" applyAlignment="1">
      <alignment vertical="top" wrapText="1" readingOrder="1"/>
    </xf>
    <xf numFmtId="0" fontId="8" fillId="0" borderId="11" xfId="0" applyFont="1" applyFill="1" applyBorder="1" applyAlignment="1">
      <alignment vertical="top" wrapText="1" readingOrder="1"/>
    </xf>
    <xf numFmtId="49" fontId="8" fillId="0" borderId="11" xfId="0" applyNumberFormat="1" applyFont="1" applyFill="1" applyBorder="1" applyAlignment="1">
      <alignment horizontal="center" vertical="top" wrapText="1"/>
    </xf>
    <xf numFmtId="0" fontId="8" fillId="0" borderId="14" xfId="0" applyFont="1" applyFill="1" applyBorder="1" applyAlignment="1">
      <alignment vertical="top" wrapText="1" readingOrder="1"/>
    </xf>
    <xf numFmtId="49" fontId="8" fillId="0" borderId="11" xfId="0" applyNumberFormat="1" applyFont="1" applyFill="1" applyBorder="1" applyAlignment="1">
      <alignment horizontal="center" vertical="top"/>
    </xf>
    <xf numFmtId="49" fontId="8" fillId="0" borderId="14" xfId="0" applyNumberFormat="1" applyFont="1" applyFill="1" applyBorder="1" applyAlignment="1">
      <alignment horizontal="center" vertical="top"/>
    </xf>
    <xf numFmtId="0" fontId="1" fillId="0" borderId="0" xfId="0" applyFont="1" applyFill="1" applyBorder="1"/>
    <xf numFmtId="0" fontId="5" fillId="0" borderId="1" xfId="1" applyNumberFormat="1" applyFont="1" applyFill="1" applyBorder="1" applyAlignment="1">
      <alignment vertical="top" wrapText="1" readingOrder="1"/>
    </xf>
    <xf numFmtId="0" fontId="9" fillId="0" borderId="1" xfId="1" applyNumberFormat="1" applyFont="1" applyFill="1" applyBorder="1" applyAlignment="1">
      <alignment horizontal="center" vertical="top" wrapText="1" readingOrder="1"/>
    </xf>
    <xf numFmtId="165" fontId="1" fillId="0" borderId="0" xfId="0" applyNumberFormat="1" applyFont="1" applyFill="1" applyBorder="1"/>
    <xf numFmtId="164" fontId="9" fillId="0" borderId="1" xfId="1" applyNumberFormat="1" applyFont="1" applyFill="1" applyBorder="1" applyAlignment="1">
      <alignment horizontal="right" vertical="top" wrapText="1" readingOrder="1"/>
    </xf>
    <xf numFmtId="0" fontId="5" fillId="0" borderId="1" xfId="1" applyNumberFormat="1" applyFont="1" applyFill="1" applyBorder="1" applyAlignment="1">
      <alignment vertical="top" wrapText="1" readingOrder="1"/>
    </xf>
    <xf numFmtId="0" fontId="9" fillId="2" borderId="1" xfId="1" applyNumberFormat="1" applyFont="1" applyFill="1" applyBorder="1" applyAlignment="1">
      <alignment vertical="top" wrapText="1" readingOrder="1"/>
    </xf>
    <xf numFmtId="0" fontId="5" fillId="0" borderId="1" xfId="1" applyNumberFormat="1" applyFont="1" applyFill="1" applyBorder="1" applyAlignment="1">
      <alignment vertical="top" wrapText="1" readingOrder="1"/>
    </xf>
    <xf numFmtId="0" fontId="5" fillId="0" borderId="1" xfId="1" applyNumberFormat="1" applyFont="1" applyFill="1" applyBorder="1" applyAlignment="1">
      <alignment vertical="top" wrapText="1" readingOrder="1"/>
    </xf>
    <xf numFmtId="0" fontId="5" fillId="0" borderId="1" xfId="1" applyNumberFormat="1" applyFont="1" applyFill="1" applyBorder="1" applyAlignment="1">
      <alignment vertical="top" wrapText="1" readingOrder="1"/>
    </xf>
    <xf numFmtId="0" fontId="5" fillId="0" borderId="1" xfId="1" applyNumberFormat="1" applyFont="1" applyFill="1" applyBorder="1" applyAlignment="1">
      <alignment vertical="top" wrapText="1" readingOrder="1"/>
    </xf>
    <xf numFmtId="0" fontId="1" fillId="0" borderId="9" xfId="1" applyNumberFormat="1" applyFont="1" applyFill="1" applyBorder="1" applyAlignment="1">
      <alignment vertical="top" wrapText="1" readingOrder="1"/>
    </xf>
    <xf numFmtId="0" fontId="1" fillId="0" borderId="22" xfId="1" applyNumberFormat="1" applyFont="1" applyFill="1" applyBorder="1" applyAlignment="1">
      <alignment vertical="top" wrapText="1" readingOrder="1"/>
    </xf>
    <xf numFmtId="0" fontId="5" fillId="0" borderId="24" xfId="1" applyNumberFormat="1" applyFont="1" applyFill="1" applyBorder="1" applyAlignment="1">
      <alignment vertical="top" wrapText="1" readingOrder="1"/>
    </xf>
    <xf numFmtId="0" fontId="5" fillId="0" borderId="25" xfId="1" applyNumberFormat="1" applyFont="1" applyFill="1" applyBorder="1" applyAlignment="1">
      <alignment vertical="top" wrapText="1" readingOrder="1"/>
    </xf>
    <xf numFmtId="0" fontId="14" fillId="0" borderId="0" xfId="0" applyFont="1" applyFill="1" applyBorder="1" applyAlignment="1"/>
    <xf numFmtId="0" fontId="14" fillId="0" borderId="0" xfId="0" applyFont="1" applyFill="1" applyBorder="1"/>
    <xf numFmtId="0" fontId="8" fillId="0" borderId="12" xfId="0" applyFont="1" applyFill="1" applyBorder="1" applyAlignment="1">
      <alignment vertical="top" wrapText="1" readingOrder="1"/>
    </xf>
    <xf numFmtId="0" fontId="8" fillId="0" borderId="15" xfId="0" applyFont="1" applyFill="1" applyBorder="1" applyAlignment="1">
      <alignment vertical="top" wrapText="1" readingOrder="1"/>
    </xf>
    <xf numFmtId="0" fontId="1" fillId="0" borderId="0" xfId="0" applyFont="1" applyFill="1" applyBorder="1"/>
    <xf numFmtId="14" fontId="5" fillId="0" borderId="1" xfId="1" applyNumberFormat="1" applyFont="1" applyFill="1" applyBorder="1" applyAlignment="1">
      <alignment vertical="top" wrapText="1" readingOrder="1"/>
    </xf>
    <xf numFmtId="0" fontId="15" fillId="0" borderId="1" xfId="1" applyNumberFormat="1" applyFont="1" applyFill="1" applyBorder="1" applyAlignment="1">
      <alignment horizontal="left" vertical="top" wrapText="1" readingOrder="1"/>
    </xf>
    <xf numFmtId="0" fontId="5" fillId="0" borderId="18" xfId="1" applyNumberFormat="1" applyFont="1" applyFill="1" applyBorder="1" applyAlignment="1">
      <alignment horizontal="left" vertical="top" wrapText="1" readingOrder="1"/>
    </xf>
    <xf numFmtId="0" fontId="9" fillId="0" borderId="1" xfId="1" applyNumberFormat="1" applyFont="1" applyFill="1" applyBorder="1" applyAlignment="1">
      <alignment horizontal="center" vertical="top" wrapText="1" readingOrder="1"/>
    </xf>
    <xf numFmtId="0" fontId="5" fillId="0" borderId="1" xfId="1" applyNumberFormat="1" applyFont="1" applyFill="1" applyBorder="1" applyAlignment="1">
      <alignment vertical="top" wrapText="1" readingOrder="1"/>
    </xf>
    <xf numFmtId="0" fontId="1" fillId="0" borderId="2" xfId="1" applyNumberFormat="1" applyFont="1" applyFill="1" applyBorder="1" applyAlignment="1">
      <alignment vertical="top" wrapText="1" readingOrder="1"/>
    </xf>
    <xf numFmtId="0" fontId="8" fillId="0" borderId="12" xfId="0" applyFont="1" applyFill="1" applyBorder="1" applyAlignment="1">
      <alignment vertical="top" wrapText="1" readingOrder="1"/>
    </xf>
    <xf numFmtId="0" fontId="8" fillId="0" borderId="15" xfId="0" applyFont="1" applyFill="1" applyBorder="1" applyAlignment="1">
      <alignment vertical="top" wrapText="1" readingOrder="1"/>
    </xf>
    <xf numFmtId="0" fontId="1" fillId="0" borderId="0" xfId="0" applyFont="1" applyFill="1" applyBorder="1"/>
    <xf numFmtId="0" fontId="5" fillId="2" borderId="1" xfId="1" applyNumberFormat="1" applyFont="1" applyFill="1" applyBorder="1" applyAlignment="1">
      <alignment vertical="top" wrapText="1" readingOrder="1"/>
    </xf>
    <xf numFmtId="0" fontId="5" fillId="0" borderId="25" xfId="1" applyNumberFormat="1" applyFont="1" applyFill="1" applyBorder="1" applyAlignment="1">
      <alignment horizontal="center" vertical="top" wrapText="1" readingOrder="1"/>
    </xf>
    <xf numFmtId="0" fontId="9" fillId="0" borderId="1" xfId="1" applyNumberFormat="1" applyFont="1" applyFill="1" applyBorder="1" applyAlignment="1">
      <alignment horizontal="center" vertical="top" wrapText="1" readingOrder="1"/>
    </xf>
    <xf numFmtId="0" fontId="5" fillId="0" borderId="1" xfId="1" applyNumberFormat="1" applyFont="1" applyFill="1" applyBorder="1" applyAlignment="1">
      <alignment vertical="top" wrapText="1" readingOrder="1"/>
    </xf>
    <xf numFmtId="0" fontId="1" fillId="0" borderId="0" xfId="0" applyFont="1" applyFill="1" applyBorder="1"/>
    <xf numFmtId="0" fontId="5" fillId="0" borderId="13" xfId="1" applyNumberFormat="1" applyFont="1" applyFill="1" applyBorder="1" applyAlignment="1">
      <alignment vertical="top" wrapText="1" readingOrder="1"/>
    </xf>
    <xf numFmtId="0" fontId="5" fillId="0" borderId="1" xfId="1" applyNumberFormat="1" applyFont="1" applyFill="1" applyBorder="1" applyAlignment="1">
      <alignment vertical="top" wrapText="1" readingOrder="1"/>
    </xf>
    <xf numFmtId="0" fontId="1" fillId="0" borderId="0" xfId="0" applyFont="1" applyFill="1" applyBorder="1"/>
    <xf numFmtId="0" fontId="5" fillId="0" borderId="1" xfId="1" applyNumberFormat="1" applyFont="1" applyFill="1" applyBorder="1" applyAlignment="1">
      <alignment horizontal="center" vertical="top" wrapText="1" readingOrder="1"/>
    </xf>
    <xf numFmtId="49" fontId="5" fillId="0" borderId="1" xfId="1" applyNumberFormat="1" applyFont="1" applyFill="1" applyBorder="1" applyAlignment="1">
      <alignment horizontal="center" vertical="top" wrapText="1"/>
    </xf>
    <xf numFmtId="49" fontId="9" fillId="0" borderId="1" xfId="1" applyNumberFormat="1" applyFont="1" applyFill="1" applyBorder="1" applyAlignment="1">
      <alignment horizontal="center" vertical="top" wrapText="1"/>
    </xf>
    <xf numFmtId="0" fontId="1" fillId="2" borderId="0" xfId="0" applyFont="1" applyFill="1" applyBorder="1"/>
    <xf numFmtId="0" fontId="3" fillId="2" borderId="0" xfId="1" applyNumberFormat="1" applyFont="1" applyFill="1" applyBorder="1" applyAlignment="1">
      <alignment horizontal="center" vertical="top" wrapText="1" readingOrder="1"/>
    </xf>
    <xf numFmtId="0" fontId="2" fillId="2" borderId="0" xfId="1" applyNumberFormat="1" applyFont="1" applyFill="1" applyBorder="1" applyAlignment="1">
      <alignment horizontal="center" vertical="top" wrapText="1" readingOrder="1"/>
    </xf>
    <xf numFmtId="0" fontId="6" fillId="2" borderId="3" xfId="1" applyNumberFormat="1" applyFont="1" applyFill="1" applyBorder="1" applyAlignment="1">
      <alignment horizontal="center" vertical="top" wrapText="1" readingOrder="1"/>
    </xf>
    <xf numFmtId="164" fontId="5" fillId="2" borderId="1" xfId="1" applyNumberFormat="1" applyFont="1" applyFill="1" applyBorder="1" applyAlignment="1">
      <alignment vertical="top" wrapText="1" readingOrder="1"/>
    </xf>
    <xf numFmtId="166" fontId="9" fillId="2" borderId="1" xfId="1" applyNumberFormat="1" applyFont="1" applyFill="1" applyBorder="1" applyAlignment="1">
      <alignment vertical="top" wrapText="1" readingOrder="1"/>
    </xf>
    <xf numFmtId="165" fontId="1" fillId="2" borderId="0" xfId="0" applyNumberFormat="1" applyFont="1" applyFill="1" applyBorder="1"/>
    <xf numFmtId="0" fontId="5" fillId="2" borderId="1" xfId="1" applyNumberFormat="1" applyFont="1" applyFill="1" applyBorder="1" applyAlignment="1">
      <alignment horizontal="center" vertical="top" wrapText="1" readingOrder="1"/>
    </xf>
    <xf numFmtId="0" fontId="5" fillId="2" borderId="1" xfId="1" applyNumberFormat="1" applyFont="1" applyFill="1" applyBorder="1" applyAlignment="1">
      <alignment horizontal="left" vertical="top" wrapText="1" readingOrder="1"/>
    </xf>
    <xf numFmtId="49" fontId="5" fillId="2" borderId="1" xfId="1" applyNumberFormat="1" applyFont="1" applyFill="1" applyBorder="1" applyAlignment="1">
      <alignment horizontal="center" vertical="top" wrapText="1"/>
    </xf>
    <xf numFmtId="0" fontId="1" fillId="2" borderId="0" xfId="0" applyFont="1" applyFill="1" applyBorder="1" applyAlignment="1">
      <alignment wrapText="1"/>
    </xf>
    <xf numFmtId="164" fontId="1" fillId="0" borderId="0" xfId="0" applyNumberFormat="1" applyFont="1" applyFill="1" applyBorder="1"/>
    <xf numFmtId="0" fontId="2" fillId="2" borderId="0" xfId="1" applyNumberFormat="1" applyFont="1" applyFill="1" applyBorder="1" applyAlignment="1">
      <alignment vertical="top" wrapText="1" readingOrder="1"/>
    </xf>
    <xf numFmtId="166" fontId="9" fillId="2" borderId="1" xfId="1" applyNumberFormat="1" applyFont="1" applyFill="1" applyBorder="1" applyAlignment="1">
      <alignment horizontal="right" vertical="top" wrapText="1" readingOrder="1"/>
    </xf>
    <xf numFmtId="166" fontId="9" fillId="2" borderId="26" xfId="1" applyNumberFormat="1" applyFont="1" applyFill="1" applyBorder="1" applyAlignment="1">
      <alignment vertical="top" wrapText="1" readingOrder="1"/>
    </xf>
    <xf numFmtId="166" fontId="1" fillId="2" borderId="0" xfId="0" applyNumberFormat="1" applyFont="1" applyFill="1" applyBorder="1"/>
    <xf numFmtId="164" fontId="16" fillId="2" borderId="0" xfId="0" applyNumberFormat="1" applyFont="1" applyFill="1" applyBorder="1"/>
    <xf numFmtId="0" fontId="6" fillId="2" borderId="13" xfId="1" applyNumberFormat="1" applyFont="1" applyFill="1" applyBorder="1" applyAlignment="1">
      <alignment horizontal="center" vertical="top" wrapText="1" readingOrder="1"/>
    </xf>
    <xf numFmtId="0" fontId="6" fillId="2" borderId="11" xfId="1" applyNumberFormat="1" applyFont="1" applyFill="1" applyBorder="1" applyAlignment="1">
      <alignment horizontal="center" vertical="top" wrapText="1" readingOrder="1"/>
    </xf>
    <xf numFmtId="0" fontId="9" fillId="2" borderId="6" xfId="1" applyNumberFormat="1" applyFont="1" applyFill="1" applyBorder="1" applyAlignment="1">
      <alignment vertical="top" wrapText="1" readingOrder="1"/>
    </xf>
    <xf numFmtId="0" fontId="9" fillId="2" borderId="8" xfId="1" applyNumberFormat="1" applyFont="1" applyFill="1" applyBorder="1" applyAlignment="1">
      <alignment vertical="top" wrapText="1" readingOrder="1"/>
    </xf>
    <xf numFmtId="0" fontId="5" fillId="0" borderId="3" xfId="1" applyNumberFormat="1" applyFont="1" applyFill="1" applyBorder="1" applyAlignment="1">
      <alignment horizontal="center" vertical="top" wrapText="1" readingOrder="1"/>
    </xf>
    <xf numFmtId="0" fontId="2" fillId="0" borderId="0" xfId="1" applyNumberFormat="1" applyFont="1" applyFill="1" applyBorder="1" applyAlignment="1">
      <alignment horizontal="center" vertical="top" wrapText="1" readingOrder="1"/>
    </xf>
    <xf numFmtId="0" fontId="1" fillId="0" borderId="0" xfId="0" applyFont="1" applyFill="1" applyBorder="1"/>
    <xf numFmtId="164" fontId="9" fillId="0" borderId="1" xfId="1" applyNumberFormat="1" applyFont="1" applyFill="1" applyBorder="1" applyAlignment="1">
      <alignment vertical="top" wrapText="1" readingOrder="1"/>
    </xf>
    <xf numFmtId="164" fontId="9" fillId="0" borderId="8" xfId="1" applyNumberFormat="1" applyFont="1" applyFill="1" applyBorder="1" applyAlignment="1">
      <alignment vertical="top" wrapText="1" readingOrder="1"/>
    </xf>
    <xf numFmtId="164" fontId="15" fillId="0" borderId="1" xfId="1" applyNumberFormat="1" applyFont="1" applyFill="1" applyBorder="1" applyAlignment="1">
      <alignment vertical="top" wrapText="1" readingOrder="1"/>
    </xf>
    <xf numFmtId="0" fontId="15" fillId="0" borderId="1" xfId="1" applyNumberFormat="1" applyFont="1" applyFill="1" applyBorder="1" applyAlignment="1">
      <alignment vertical="top" wrapText="1" readingOrder="1"/>
    </xf>
    <xf numFmtId="166" fontId="9" fillId="0" borderId="1" xfId="1" applyNumberFormat="1" applyFont="1" applyFill="1" applyBorder="1" applyAlignment="1">
      <alignment vertical="top" wrapText="1" readingOrder="1"/>
    </xf>
    <xf numFmtId="0" fontId="9" fillId="0" borderId="1" xfId="1" applyNumberFormat="1" applyFont="1" applyFill="1" applyBorder="1" applyAlignment="1">
      <alignment horizontal="right" vertical="top" wrapText="1" readingOrder="1"/>
    </xf>
    <xf numFmtId="0" fontId="9" fillId="0" borderId="1" xfId="1" applyNumberFormat="1" applyFont="1" applyFill="1" applyBorder="1" applyAlignment="1">
      <alignment horizontal="center" vertical="top" wrapText="1" readingOrder="1"/>
    </xf>
    <xf numFmtId="0" fontId="5" fillId="0" borderId="1" xfId="1" applyNumberFormat="1" applyFont="1" applyFill="1" applyBorder="1" applyAlignment="1">
      <alignment vertical="top" wrapText="1" readingOrder="1"/>
    </xf>
    <xf numFmtId="0" fontId="1" fillId="0" borderId="11" xfId="0" applyFont="1" applyFill="1" applyBorder="1" applyAlignment="1">
      <alignment vertical="top" readingOrder="1"/>
    </xf>
    <xf numFmtId="0" fontId="1" fillId="0" borderId="0" xfId="0" applyFont="1" applyFill="1" applyBorder="1"/>
    <xf numFmtId="0" fontId="5" fillId="0" borderId="18" xfId="1" applyNumberFormat="1" applyFont="1" applyFill="1" applyBorder="1" applyAlignment="1">
      <alignment horizontal="center" vertical="top" wrapText="1" readingOrder="1"/>
    </xf>
    <xf numFmtId="0" fontId="5" fillId="0" borderId="1" xfId="1" applyNumberFormat="1" applyFont="1" applyFill="1" applyBorder="1" applyAlignment="1">
      <alignment vertical="top" wrapText="1" readingOrder="1"/>
    </xf>
    <xf numFmtId="0" fontId="8" fillId="0" borderId="12" xfId="0" applyFont="1" applyFill="1" applyBorder="1" applyAlignment="1">
      <alignment vertical="top" wrapText="1" readingOrder="1"/>
    </xf>
    <xf numFmtId="0" fontId="8" fillId="0" borderId="15" xfId="0" applyFont="1" applyFill="1" applyBorder="1" applyAlignment="1">
      <alignment vertical="top" wrapText="1" readingOrder="1"/>
    </xf>
    <xf numFmtId="0" fontId="1" fillId="0" borderId="0" xfId="0" applyFont="1" applyFill="1" applyBorder="1"/>
    <xf numFmtId="166" fontId="5" fillId="2" borderId="1" xfId="1" applyNumberFormat="1" applyFont="1" applyFill="1" applyBorder="1" applyAlignment="1">
      <alignment vertical="top" wrapText="1" readingOrder="1"/>
    </xf>
    <xf numFmtId="166" fontId="5" fillId="2" borderId="26" xfId="1" applyNumberFormat="1" applyFont="1" applyFill="1" applyBorder="1" applyAlignment="1">
      <alignment vertical="top" wrapText="1" readingOrder="1"/>
    </xf>
    <xf numFmtId="166" fontId="5" fillId="2" borderId="1" xfId="1" applyNumberFormat="1" applyFont="1" applyFill="1" applyBorder="1" applyAlignment="1">
      <alignment horizontal="right" vertical="top" wrapText="1" readingOrder="1"/>
    </xf>
    <xf numFmtId="0" fontId="5" fillId="2" borderId="6" xfId="1" applyNumberFormat="1" applyFont="1" applyFill="1" applyBorder="1" applyAlignment="1">
      <alignment vertical="top" wrapText="1" readingOrder="1"/>
    </xf>
    <xf numFmtId="0" fontId="5" fillId="2" borderId="8" xfId="1" applyNumberFormat="1" applyFont="1" applyFill="1" applyBorder="1" applyAlignment="1">
      <alignment vertical="top" wrapText="1" readingOrder="1"/>
    </xf>
    <xf numFmtId="0" fontId="18" fillId="0" borderId="1" xfId="1" applyNumberFormat="1" applyFont="1" applyFill="1" applyBorder="1" applyAlignment="1">
      <alignment horizontal="center" vertical="top" wrapText="1" readingOrder="1"/>
    </xf>
    <xf numFmtId="164" fontId="5" fillId="2" borderId="1" xfId="1" applyNumberFormat="1" applyFont="1" applyFill="1" applyBorder="1" applyAlignment="1">
      <alignment horizontal="center" vertical="top" wrapText="1" readingOrder="1"/>
    </xf>
    <xf numFmtId="0" fontId="5" fillId="2" borderId="1" xfId="1" applyNumberFormat="1" applyFont="1" applyFill="1" applyBorder="1" applyAlignment="1">
      <alignment horizontal="center" vertical="top" wrapText="1" readingOrder="1"/>
    </xf>
    <xf numFmtId="0" fontId="5" fillId="2" borderId="8" xfId="1" applyNumberFormat="1" applyFont="1" applyFill="1" applyBorder="1" applyAlignment="1">
      <alignment horizontal="center" vertical="top" wrapText="1" readingOrder="1"/>
    </xf>
    <xf numFmtId="164" fontId="5" fillId="2" borderId="1" xfId="1" applyNumberFormat="1" applyFont="1" applyFill="1" applyBorder="1" applyAlignment="1">
      <alignment horizontal="right" vertical="top" wrapText="1" readingOrder="1"/>
    </xf>
    <xf numFmtId="0" fontId="5" fillId="2" borderId="3" xfId="1" applyNumberFormat="1" applyFont="1" applyFill="1" applyBorder="1" applyAlignment="1">
      <alignment horizontal="center" vertical="top" wrapText="1" readingOrder="1"/>
    </xf>
    <xf numFmtId="0" fontId="5" fillId="2" borderId="1" xfId="1" applyNumberFormat="1" applyFont="1" applyFill="1" applyBorder="1" applyAlignment="1">
      <alignment horizontal="right" vertical="top" wrapText="1" readingOrder="1"/>
    </xf>
    <xf numFmtId="164" fontId="9" fillId="2" borderId="1" xfId="1" applyNumberFormat="1" applyFont="1" applyFill="1" applyBorder="1" applyAlignment="1">
      <alignment horizontal="right" vertical="top" wrapText="1" readingOrder="1"/>
    </xf>
    <xf numFmtId="0" fontId="9" fillId="2" borderId="1" xfId="1" applyNumberFormat="1" applyFont="1" applyFill="1" applyBorder="1" applyAlignment="1">
      <alignment horizontal="right" vertical="top" wrapText="1" readingOrder="1"/>
    </xf>
    <xf numFmtId="0" fontId="2" fillId="0" borderId="0" xfId="1" applyNumberFormat="1" applyFont="1" applyFill="1" applyBorder="1" applyAlignment="1">
      <alignment horizontal="center" vertical="top" wrapText="1" readingOrder="1"/>
    </xf>
    <xf numFmtId="0" fontId="1" fillId="0" borderId="0" xfId="0" applyFont="1" applyFill="1" applyBorder="1"/>
    <xf numFmtId="0" fontId="5" fillId="0" borderId="1" xfId="1" applyNumberFormat="1" applyFont="1" applyFill="1" applyBorder="1" applyAlignment="1">
      <alignment horizontal="center" vertical="top" wrapText="1" readingOrder="1"/>
    </xf>
    <xf numFmtId="0" fontId="5" fillId="0" borderId="8" xfId="1" applyNumberFormat="1" applyFont="1" applyFill="1" applyBorder="1" applyAlignment="1">
      <alignment horizontal="center" vertical="top" wrapText="1" readingOrder="1"/>
    </xf>
    <xf numFmtId="0" fontId="5" fillId="2" borderId="1" xfId="1" applyNumberFormat="1" applyFont="1" applyFill="1" applyBorder="1" applyAlignment="1">
      <alignment horizontal="center" vertical="top" wrapText="1" readingOrder="1"/>
    </xf>
    <xf numFmtId="0" fontId="5" fillId="2" borderId="8" xfId="1" applyNumberFormat="1" applyFont="1" applyFill="1" applyBorder="1" applyAlignment="1">
      <alignment horizontal="center" vertical="top" wrapText="1" readingOrder="1"/>
    </xf>
    <xf numFmtId="166" fontId="5" fillId="0" borderId="1" xfId="1" applyNumberFormat="1" applyFont="1" applyFill="1" applyBorder="1" applyAlignment="1">
      <alignment vertical="top" wrapText="1" readingOrder="1"/>
    </xf>
    <xf numFmtId="164" fontId="5" fillId="0" borderId="3" xfId="1" applyNumberFormat="1" applyFont="1" applyFill="1" applyBorder="1" applyAlignment="1">
      <alignment horizontal="right" vertical="top" wrapText="1" readingOrder="1"/>
    </xf>
    <xf numFmtId="0" fontId="8" fillId="0" borderId="0" xfId="0" applyFont="1" applyFill="1" applyBorder="1" applyAlignment="1">
      <alignment horizontal="center"/>
    </xf>
    <xf numFmtId="0" fontId="2" fillId="0" borderId="0" xfId="1" applyNumberFormat="1" applyFont="1" applyFill="1" applyBorder="1" applyAlignment="1">
      <alignment vertical="top" wrapText="1" readingOrder="1"/>
    </xf>
    <xf numFmtId="0" fontId="5" fillId="0" borderId="1" xfId="1" applyNumberFormat="1" applyFont="1" applyFill="1" applyBorder="1" applyAlignment="1">
      <alignment horizontal="right" vertical="top" wrapText="1" readingOrder="1"/>
    </xf>
    <xf numFmtId="164" fontId="5" fillId="0" borderId="1" xfId="1" applyNumberFormat="1" applyFont="1" applyFill="1" applyBorder="1" applyAlignment="1">
      <alignment horizontal="center" vertical="top" wrapText="1" readingOrder="1"/>
    </xf>
    <xf numFmtId="164" fontId="9" fillId="0" borderId="8" xfId="1" applyNumberFormat="1" applyFont="1" applyFill="1" applyBorder="1" applyAlignment="1">
      <alignment horizontal="right" vertical="top" wrapText="1" readingOrder="1"/>
    </xf>
    <xf numFmtId="166" fontId="5" fillId="0" borderId="1" xfId="1" applyNumberFormat="1" applyFont="1" applyFill="1" applyBorder="1" applyAlignment="1">
      <alignment horizontal="right" vertical="top" wrapText="1" readingOrder="1"/>
    </xf>
    <xf numFmtId="164" fontId="15" fillId="0" borderId="1" xfId="1" applyNumberFormat="1" applyFont="1" applyFill="1" applyBorder="1" applyAlignment="1">
      <alignment horizontal="right" vertical="top" wrapText="1" readingOrder="1"/>
    </xf>
    <xf numFmtId="0" fontId="15" fillId="0" borderId="1" xfId="1" applyNumberFormat="1" applyFont="1" applyFill="1" applyBorder="1" applyAlignment="1">
      <alignment horizontal="right" vertical="top" wrapText="1" readingOrder="1"/>
    </xf>
    <xf numFmtId="166" fontId="9" fillId="0" borderId="1" xfId="1" applyNumberFormat="1" applyFont="1" applyFill="1" applyBorder="1" applyAlignment="1">
      <alignment horizontal="right" vertical="top" wrapText="1" readingOrder="1"/>
    </xf>
    <xf numFmtId="164" fontId="5" fillId="0" borderId="13" xfId="1" applyNumberFormat="1" applyFont="1" applyFill="1" applyBorder="1" applyAlignment="1">
      <alignment horizontal="right" vertical="top" wrapText="1" readingOrder="1"/>
    </xf>
    <xf numFmtId="166" fontId="5" fillId="0" borderId="26" xfId="1" applyNumberFormat="1" applyFont="1" applyFill="1" applyBorder="1" applyAlignment="1">
      <alignment vertical="top" wrapText="1" readingOrder="1"/>
    </xf>
    <xf numFmtId="166" fontId="9" fillId="0" borderId="26" xfId="1" applyNumberFormat="1" applyFont="1" applyFill="1" applyBorder="1" applyAlignment="1">
      <alignment vertical="top" wrapText="1" readingOrder="1"/>
    </xf>
    <xf numFmtId="166" fontId="1" fillId="0" borderId="0" xfId="0" applyNumberFormat="1" applyFont="1" applyFill="1" applyBorder="1"/>
    <xf numFmtId="164" fontId="16" fillId="0" borderId="0" xfId="0" applyNumberFormat="1" applyFont="1" applyFill="1" applyBorder="1"/>
    <xf numFmtId="164" fontId="5" fillId="2" borderId="26" xfId="1" applyNumberFormat="1" applyFont="1" applyFill="1" applyBorder="1" applyAlignment="1">
      <alignment vertical="top" wrapText="1" readingOrder="1"/>
    </xf>
    <xf numFmtId="164" fontId="5" fillId="2" borderId="3" xfId="1" applyNumberFormat="1" applyFont="1" applyFill="1" applyBorder="1" applyAlignment="1">
      <alignment horizontal="right" vertical="top" wrapText="1" readingOrder="1"/>
    </xf>
    <xf numFmtId="0" fontId="14" fillId="2" borderId="0" xfId="0" applyFont="1" applyFill="1" applyBorder="1" applyAlignment="1"/>
    <xf numFmtId="165" fontId="1" fillId="2" borderId="0" xfId="0" applyNumberFormat="1" applyFont="1" applyFill="1" applyBorder="1" applyAlignment="1"/>
    <xf numFmtId="165" fontId="14" fillId="2" borderId="0" xfId="0" applyNumberFormat="1" applyFont="1" applyFill="1" applyBorder="1"/>
    <xf numFmtId="0" fontId="14" fillId="2" borderId="0" xfId="0" applyFont="1" applyFill="1" applyBorder="1"/>
    <xf numFmtId="164" fontId="5" fillId="0" borderId="1" xfId="1" applyNumberFormat="1" applyFont="1" applyFill="1" applyBorder="1" applyAlignment="1">
      <alignment horizontal="right" vertical="top" wrapText="1" readingOrder="1"/>
    </xf>
    <xf numFmtId="164" fontId="9" fillId="0" borderId="1" xfId="1" applyNumberFormat="1" applyFont="1" applyFill="1" applyBorder="1" applyAlignment="1">
      <alignment horizontal="right" vertical="top" wrapText="1" readingOrder="1"/>
    </xf>
    <xf numFmtId="0" fontId="5" fillId="0" borderId="1" xfId="1" applyNumberFormat="1" applyFont="1" applyFill="1" applyBorder="1" applyAlignment="1">
      <alignment horizontal="right" vertical="top" wrapText="1" readingOrder="1"/>
    </xf>
    <xf numFmtId="0" fontId="1" fillId="0" borderId="0" xfId="0" applyFont="1" applyFill="1" applyBorder="1"/>
    <xf numFmtId="0" fontId="8" fillId="0" borderId="1" xfId="1" applyNumberFormat="1" applyFont="1" applyFill="1" applyBorder="1" applyAlignment="1">
      <alignment horizontal="center" vertical="top" wrapText="1" readingOrder="1"/>
    </xf>
    <xf numFmtId="0" fontId="8" fillId="0" borderId="8" xfId="1" applyNumberFormat="1" applyFont="1" applyFill="1" applyBorder="1" applyAlignment="1">
      <alignment horizontal="center" vertical="top" wrapText="1" readingOrder="1"/>
    </xf>
    <xf numFmtId="0" fontId="11" fillId="0" borderId="0" xfId="1" applyNumberFormat="1" applyFont="1" applyFill="1" applyBorder="1" applyAlignment="1">
      <alignment horizontal="center" vertical="top" wrapText="1" readingOrder="1"/>
    </xf>
    <xf numFmtId="0" fontId="12" fillId="0" borderId="0" xfId="1" applyNumberFormat="1" applyFont="1" applyFill="1" applyBorder="1" applyAlignment="1">
      <alignment horizontal="center" vertical="top" wrapText="1" readingOrder="1"/>
    </xf>
    <xf numFmtId="0" fontId="12" fillId="0" borderId="0" xfId="1" applyNumberFormat="1" applyFont="1" applyFill="1" applyBorder="1" applyAlignment="1">
      <alignment vertical="top" wrapText="1" readingOrder="1"/>
    </xf>
    <xf numFmtId="0" fontId="13" fillId="0" borderId="3" xfId="1" applyNumberFormat="1" applyFont="1" applyFill="1" applyBorder="1" applyAlignment="1">
      <alignment horizontal="center" vertical="top" wrapText="1" readingOrder="1"/>
    </xf>
    <xf numFmtId="164" fontId="17" fillId="0" borderId="0" xfId="0" applyNumberFormat="1" applyFont="1" applyFill="1" applyBorder="1"/>
    <xf numFmtId="0" fontId="5" fillId="0" borderId="1" xfId="1" applyNumberFormat="1" applyFont="1" applyFill="1" applyBorder="1" applyAlignment="1">
      <alignment horizontal="center" vertical="top" wrapText="1" readingOrder="1"/>
    </xf>
    <xf numFmtId="0" fontId="5" fillId="0" borderId="8" xfId="1" applyNumberFormat="1" applyFont="1" applyFill="1" applyBorder="1" applyAlignment="1">
      <alignment horizontal="center" vertical="top" wrapText="1" readingOrder="1"/>
    </xf>
    <xf numFmtId="164" fontId="5" fillId="0" borderId="1" xfId="1" applyNumberFormat="1" applyFont="1" applyFill="1" applyBorder="1" applyAlignment="1">
      <alignment horizontal="right" vertical="top" wrapText="1" readingOrder="1"/>
    </xf>
    <xf numFmtId="164" fontId="9" fillId="0" borderId="1" xfId="1" applyNumberFormat="1" applyFont="1" applyFill="1" applyBorder="1" applyAlignment="1">
      <alignment horizontal="right" vertical="top" wrapText="1" readingOrder="1"/>
    </xf>
    <xf numFmtId="0" fontId="5" fillId="0" borderId="1" xfId="1" applyNumberFormat="1" applyFont="1" applyFill="1" applyBorder="1" applyAlignment="1">
      <alignment horizontal="right" vertical="top" wrapText="1" readingOrder="1"/>
    </xf>
    <xf numFmtId="0" fontId="2" fillId="0" borderId="0" xfId="1" applyNumberFormat="1" applyFont="1" applyFill="1" applyBorder="1" applyAlignment="1">
      <alignment horizontal="center" vertical="top" wrapText="1" readingOrder="1"/>
    </xf>
    <xf numFmtId="0" fontId="1" fillId="0" borderId="0" xfId="0" applyFont="1" applyFill="1" applyBorder="1"/>
    <xf numFmtId="164" fontId="8" fillId="0" borderId="1" xfId="1" applyNumberFormat="1" applyFont="1" applyFill="1" applyBorder="1" applyAlignment="1">
      <alignment horizontal="right" vertical="top" wrapText="1" readingOrder="1"/>
    </xf>
    <xf numFmtId="0" fontId="8" fillId="0" borderId="1" xfId="1" applyNumberFormat="1" applyFont="1" applyFill="1" applyBorder="1" applyAlignment="1">
      <alignment horizontal="right" vertical="top" wrapText="1" readingOrder="1"/>
    </xf>
    <xf numFmtId="166" fontId="8" fillId="0" borderId="1" xfId="1" applyNumberFormat="1" applyFont="1" applyFill="1" applyBorder="1" applyAlignment="1">
      <alignment horizontal="right" vertical="top" wrapText="1" readingOrder="1"/>
    </xf>
    <xf numFmtId="0" fontId="8" fillId="0" borderId="1" xfId="1" applyNumberFormat="1" applyFont="1" applyFill="1" applyBorder="1" applyAlignment="1">
      <alignment horizontal="center" vertical="top" wrapText="1" readingOrder="1"/>
    </xf>
    <xf numFmtId="0" fontId="8" fillId="0" borderId="6" xfId="1" applyNumberFormat="1" applyFont="1" applyFill="1" applyBorder="1" applyAlignment="1">
      <alignment horizontal="center" vertical="top" wrapText="1" readingOrder="1"/>
    </xf>
    <xf numFmtId="0" fontId="8" fillId="0" borderId="8" xfId="1" applyNumberFormat="1" applyFont="1" applyFill="1" applyBorder="1" applyAlignment="1">
      <alignment horizontal="center" vertical="top" wrapText="1" readingOrder="1"/>
    </xf>
    <xf numFmtId="164" fontId="9" fillId="2" borderId="1" xfId="1" applyNumberFormat="1" applyFont="1" applyFill="1" applyBorder="1" applyAlignment="1">
      <alignment horizontal="center" vertical="top" wrapText="1" readingOrder="1"/>
    </xf>
    <xf numFmtId="164" fontId="9" fillId="2" borderId="6" xfId="1" applyNumberFormat="1" applyFont="1" applyFill="1" applyBorder="1" applyAlignment="1">
      <alignment horizontal="center" vertical="top" wrapText="1" readingOrder="1"/>
    </xf>
    <xf numFmtId="164" fontId="9" fillId="2" borderId="8" xfId="1" applyNumberFormat="1" applyFont="1" applyFill="1" applyBorder="1" applyAlignment="1">
      <alignment horizontal="center" vertical="top" wrapText="1" readingOrder="1"/>
    </xf>
    <xf numFmtId="0" fontId="9" fillId="0" borderId="1" xfId="1" applyNumberFormat="1" applyFont="1" applyFill="1" applyBorder="1" applyAlignment="1">
      <alignment horizontal="left" vertical="top" wrapText="1" readingOrder="1"/>
    </xf>
    <xf numFmtId="0" fontId="9" fillId="0" borderId="6" xfId="1" applyNumberFormat="1" applyFont="1" applyFill="1" applyBorder="1" applyAlignment="1">
      <alignment horizontal="left" vertical="top" wrapText="1" readingOrder="1"/>
    </xf>
    <xf numFmtId="0" fontId="9" fillId="0" borderId="8" xfId="1" applyNumberFormat="1" applyFont="1" applyFill="1" applyBorder="1" applyAlignment="1">
      <alignment horizontal="left" vertical="top" wrapText="1" readingOrder="1"/>
    </xf>
    <xf numFmtId="0" fontId="5" fillId="0" borderId="1" xfId="1" applyNumberFormat="1" applyFont="1" applyFill="1" applyBorder="1" applyAlignment="1">
      <alignment horizontal="left" vertical="top" wrapText="1" readingOrder="1"/>
    </xf>
    <xf numFmtId="0" fontId="5" fillId="0" borderId="6" xfId="1" applyNumberFormat="1" applyFont="1" applyFill="1" applyBorder="1" applyAlignment="1">
      <alignment horizontal="left" vertical="top" wrapText="1" readingOrder="1"/>
    </xf>
    <xf numFmtId="0" fontId="5" fillId="0" borderId="8" xfId="1" applyNumberFormat="1" applyFont="1" applyFill="1" applyBorder="1" applyAlignment="1">
      <alignment horizontal="left" vertical="top" wrapText="1" readingOrder="1"/>
    </xf>
    <xf numFmtId="0" fontId="5" fillId="0" borderId="2" xfId="1" applyNumberFormat="1" applyFont="1" applyFill="1" applyBorder="1" applyAlignment="1">
      <alignment horizontal="center" vertical="top" wrapText="1" readingOrder="1"/>
    </xf>
    <xf numFmtId="0" fontId="5" fillId="0" borderId="22" xfId="1" applyNumberFormat="1" applyFont="1" applyFill="1" applyBorder="1" applyAlignment="1">
      <alignment horizontal="center" vertical="top" wrapText="1" readingOrder="1"/>
    </xf>
    <xf numFmtId="0" fontId="5" fillId="0" borderId="9" xfId="1" applyNumberFormat="1" applyFont="1" applyFill="1" applyBorder="1" applyAlignment="1">
      <alignment horizontal="center" vertical="top" wrapText="1" readingOrder="1"/>
    </xf>
    <xf numFmtId="49" fontId="9" fillId="0" borderId="1" xfId="1" applyNumberFormat="1" applyFont="1" applyFill="1" applyBorder="1" applyAlignment="1">
      <alignment horizontal="center" vertical="top" wrapText="1"/>
    </xf>
    <xf numFmtId="49" fontId="9" fillId="0" borderId="6" xfId="1" applyNumberFormat="1" applyFont="1" applyFill="1" applyBorder="1" applyAlignment="1">
      <alignment horizontal="center" vertical="top" wrapText="1"/>
    </xf>
    <xf numFmtId="49" fontId="9" fillId="0" borderId="8" xfId="1" applyNumberFormat="1" applyFont="1" applyFill="1" applyBorder="1" applyAlignment="1">
      <alignment horizontal="center" vertical="top" wrapText="1"/>
    </xf>
    <xf numFmtId="0" fontId="9" fillId="2" borderId="1" xfId="1" applyNumberFormat="1" applyFont="1" applyFill="1" applyBorder="1" applyAlignment="1">
      <alignment horizontal="center" vertical="top" wrapText="1" readingOrder="1"/>
    </xf>
    <xf numFmtId="0" fontId="9" fillId="2" borderId="6" xfId="1" applyNumberFormat="1" applyFont="1" applyFill="1" applyBorder="1" applyAlignment="1">
      <alignment horizontal="center" vertical="top" wrapText="1" readingOrder="1"/>
    </xf>
    <xf numFmtId="0" fontId="9" fillId="2" borderId="8" xfId="1" applyNumberFormat="1" applyFont="1" applyFill="1" applyBorder="1" applyAlignment="1">
      <alignment horizontal="center" vertical="top" wrapText="1" readingOrder="1"/>
    </xf>
    <xf numFmtId="164" fontId="9" fillId="0" borderId="1" xfId="1" applyNumberFormat="1" applyFont="1" applyFill="1" applyBorder="1" applyAlignment="1">
      <alignment horizontal="center" vertical="top" wrapText="1" readingOrder="1"/>
    </xf>
    <xf numFmtId="164" fontId="9" fillId="0" borderId="6" xfId="1" applyNumberFormat="1" applyFont="1" applyFill="1" applyBorder="1" applyAlignment="1">
      <alignment horizontal="center" vertical="top" wrapText="1" readingOrder="1"/>
    </xf>
    <xf numFmtId="164" fontId="9" fillId="0" borderId="8" xfId="1" applyNumberFormat="1" applyFont="1" applyFill="1" applyBorder="1" applyAlignment="1">
      <alignment horizontal="center" vertical="top" wrapText="1" readingOrder="1"/>
    </xf>
    <xf numFmtId="164" fontId="8" fillId="0" borderId="1" xfId="1" applyNumberFormat="1" applyFont="1" applyFill="1" applyBorder="1" applyAlignment="1">
      <alignment horizontal="center" vertical="top" wrapText="1" readingOrder="1"/>
    </xf>
    <xf numFmtId="164" fontId="8" fillId="0" borderId="6" xfId="1" applyNumberFormat="1" applyFont="1" applyFill="1" applyBorder="1" applyAlignment="1">
      <alignment horizontal="center" vertical="top" wrapText="1" readingOrder="1"/>
    </xf>
    <xf numFmtId="164" fontId="8" fillId="0" borderId="8" xfId="1" applyNumberFormat="1" applyFont="1" applyFill="1" applyBorder="1" applyAlignment="1">
      <alignment horizontal="center" vertical="top" wrapText="1" readingOrder="1"/>
    </xf>
    <xf numFmtId="0" fontId="9" fillId="0" borderId="1" xfId="1" applyNumberFormat="1" applyFont="1" applyFill="1" applyBorder="1" applyAlignment="1">
      <alignment horizontal="center" vertical="top" wrapText="1" readingOrder="1"/>
    </xf>
    <xf numFmtId="0" fontId="9" fillId="0" borderId="6" xfId="1" applyNumberFormat="1" applyFont="1" applyFill="1" applyBorder="1" applyAlignment="1">
      <alignment horizontal="center" vertical="top" wrapText="1" readingOrder="1"/>
    </xf>
    <xf numFmtId="0" fontId="9" fillId="0" borderId="8" xfId="1" applyNumberFormat="1" applyFont="1" applyFill="1" applyBorder="1" applyAlignment="1">
      <alignment horizontal="center" vertical="top" wrapText="1" readingOrder="1"/>
    </xf>
    <xf numFmtId="164" fontId="5" fillId="2" borderId="1" xfId="1" applyNumberFormat="1" applyFont="1" applyFill="1" applyBorder="1" applyAlignment="1">
      <alignment horizontal="center" vertical="top" wrapText="1" readingOrder="1"/>
    </xf>
    <xf numFmtId="164" fontId="5" fillId="2" borderId="6" xfId="1" applyNumberFormat="1" applyFont="1" applyFill="1" applyBorder="1" applyAlignment="1">
      <alignment horizontal="center" vertical="top" wrapText="1" readingOrder="1"/>
    </xf>
    <xf numFmtId="164" fontId="5" fillId="2" borderId="8" xfId="1" applyNumberFormat="1" applyFont="1" applyFill="1" applyBorder="1" applyAlignment="1">
      <alignment horizontal="center" vertical="top" wrapText="1" readingOrder="1"/>
    </xf>
    <xf numFmtId="0" fontId="5" fillId="0" borderId="1" xfId="1" applyNumberFormat="1" applyFont="1" applyFill="1" applyBorder="1" applyAlignment="1">
      <alignment horizontal="center" vertical="top" wrapText="1" readingOrder="1"/>
    </xf>
    <xf numFmtId="0" fontId="5" fillId="0" borderId="6" xfId="1" applyNumberFormat="1" applyFont="1" applyFill="1" applyBorder="1" applyAlignment="1">
      <alignment horizontal="center" vertical="top" wrapText="1" readingOrder="1"/>
    </xf>
    <xf numFmtId="0" fontId="5" fillId="0" borderId="8" xfId="1" applyNumberFormat="1" applyFont="1" applyFill="1" applyBorder="1" applyAlignment="1">
      <alignment horizontal="center" vertical="top" wrapText="1" readingOrder="1"/>
    </xf>
    <xf numFmtId="0" fontId="5" fillId="2" borderId="1" xfId="1" applyNumberFormat="1" applyFont="1" applyFill="1" applyBorder="1" applyAlignment="1">
      <alignment horizontal="center" vertical="top" wrapText="1" readingOrder="1"/>
    </xf>
    <xf numFmtId="0" fontId="5" fillId="2" borderId="6" xfId="1" applyNumberFormat="1" applyFont="1" applyFill="1" applyBorder="1" applyAlignment="1">
      <alignment horizontal="center" vertical="top" wrapText="1" readingOrder="1"/>
    </xf>
    <xf numFmtId="0" fontId="5" fillId="2" borderId="8" xfId="1" applyNumberFormat="1" applyFont="1" applyFill="1" applyBorder="1" applyAlignment="1">
      <alignment horizontal="center" vertical="top" wrapText="1" readingOrder="1"/>
    </xf>
    <xf numFmtId="164" fontId="8" fillId="0" borderId="1" xfId="1" applyNumberFormat="1" applyFont="1" applyFill="1" applyBorder="1" applyAlignment="1">
      <alignment horizontal="right" vertical="top" wrapText="1" readingOrder="1"/>
    </xf>
    <xf numFmtId="164" fontId="8" fillId="0" borderId="6" xfId="1" applyNumberFormat="1" applyFont="1" applyFill="1" applyBorder="1" applyAlignment="1">
      <alignment horizontal="right" vertical="top" wrapText="1" readingOrder="1"/>
    </xf>
    <xf numFmtId="164" fontId="8" fillId="0" borderId="8" xfId="1" applyNumberFormat="1" applyFont="1" applyFill="1" applyBorder="1" applyAlignment="1">
      <alignment horizontal="right" vertical="top" wrapText="1" readingOrder="1"/>
    </xf>
    <xf numFmtId="164" fontId="5" fillId="0" borderId="1" xfId="1" applyNumberFormat="1" applyFont="1" applyFill="1" applyBorder="1" applyAlignment="1">
      <alignment horizontal="center" vertical="top" wrapText="1" readingOrder="1"/>
    </xf>
    <xf numFmtId="164" fontId="5" fillId="0" borderId="6" xfId="1" applyNumberFormat="1" applyFont="1" applyFill="1" applyBorder="1" applyAlignment="1">
      <alignment horizontal="center" vertical="top" wrapText="1" readingOrder="1"/>
    </xf>
    <xf numFmtId="164" fontId="5" fillId="0" borderId="8" xfId="1" applyNumberFormat="1" applyFont="1" applyFill="1" applyBorder="1" applyAlignment="1">
      <alignment horizontal="center" vertical="top" wrapText="1" readingOrder="1"/>
    </xf>
    <xf numFmtId="0" fontId="5" fillId="0" borderId="1" xfId="1" applyNumberFormat="1" applyFont="1" applyFill="1" applyBorder="1" applyAlignment="1">
      <alignment horizontal="right" vertical="top" wrapText="1" readingOrder="1"/>
    </xf>
    <xf numFmtId="0" fontId="5" fillId="0" borderId="8" xfId="1" applyNumberFormat="1" applyFont="1" applyFill="1" applyBorder="1" applyAlignment="1">
      <alignment horizontal="right" vertical="top" wrapText="1" readingOrder="1"/>
    </xf>
    <xf numFmtId="164" fontId="5" fillId="0" borderId="1" xfId="1" applyNumberFormat="1" applyFont="1" applyFill="1" applyBorder="1" applyAlignment="1">
      <alignment horizontal="right" vertical="top" wrapText="1" readingOrder="1"/>
    </xf>
    <xf numFmtId="164" fontId="5" fillId="0" borderId="8" xfId="1" applyNumberFormat="1" applyFont="1" applyFill="1" applyBorder="1" applyAlignment="1">
      <alignment horizontal="right" vertical="top" wrapText="1" readingOrder="1"/>
    </xf>
    <xf numFmtId="0" fontId="9" fillId="0" borderId="1" xfId="1" applyNumberFormat="1" applyFont="1" applyFill="1" applyBorder="1" applyAlignment="1">
      <alignment horizontal="right" vertical="top" wrapText="1" readingOrder="1"/>
    </xf>
    <xf numFmtId="0" fontId="9" fillId="0" borderId="8" xfId="1" applyNumberFormat="1" applyFont="1" applyFill="1" applyBorder="1" applyAlignment="1">
      <alignment horizontal="right" vertical="top" wrapText="1" readingOrder="1"/>
    </xf>
    <xf numFmtId="0" fontId="8" fillId="0" borderId="1" xfId="1" applyNumberFormat="1" applyFont="1" applyFill="1" applyBorder="1" applyAlignment="1">
      <alignment horizontal="right" vertical="top" wrapText="1" readingOrder="1"/>
    </xf>
    <xf numFmtId="0" fontId="8" fillId="0" borderId="8" xfId="1" applyNumberFormat="1" applyFont="1" applyFill="1" applyBorder="1" applyAlignment="1">
      <alignment horizontal="right" vertical="top" wrapText="1" readingOrder="1"/>
    </xf>
    <xf numFmtId="0" fontId="5" fillId="0" borderId="18" xfId="1" applyNumberFormat="1" applyFont="1" applyFill="1" applyBorder="1" applyAlignment="1">
      <alignment horizontal="center" vertical="top" wrapText="1" readingOrder="1"/>
    </xf>
    <xf numFmtId="0" fontId="5" fillId="0" borderId="24" xfId="1" applyNumberFormat="1" applyFont="1" applyFill="1" applyBorder="1" applyAlignment="1">
      <alignment horizontal="center" vertical="top" wrapText="1" readingOrder="1"/>
    </xf>
    <xf numFmtId="0" fontId="9" fillId="0" borderId="18" xfId="1" applyNumberFormat="1" applyFont="1" applyFill="1" applyBorder="1" applyAlignment="1">
      <alignment horizontal="left" vertical="top" wrapText="1" readingOrder="1"/>
    </xf>
    <xf numFmtId="0" fontId="9" fillId="0" borderId="2" xfId="1" applyNumberFormat="1" applyFont="1" applyFill="1" applyBorder="1" applyAlignment="1">
      <alignment horizontal="left" vertical="top" wrapText="1" readingOrder="1"/>
    </xf>
    <xf numFmtId="0" fontId="9" fillId="0" borderId="24" xfId="1" applyNumberFormat="1" applyFont="1" applyFill="1" applyBorder="1" applyAlignment="1">
      <alignment horizontal="left" vertical="top" wrapText="1" readingOrder="1"/>
    </xf>
    <xf numFmtId="0" fontId="9" fillId="0" borderId="9" xfId="1" applyNumberFormat="1" applyFont="1" applyFill="1" applyBorder="1" applyAlignment="1">
      <alignment horizontal="left" vertical="top" wrapText="1" readingOrder="1"/>
    </xf>
    <xf numFmtId="0" fontId="9" fillId="0" borderId="25" xfId="1" applyNumberFormat="1" applyFont="1" applyFill="1" applyBorder="1" applyAlignment="1">
      <alignment horizontal="left" vertical="top" wrapText="1" readingOrder="1"/>
    </xf>
    <xf numFmtId="0" fontId="9" fillId="0" borderId="22" xfId="1" applyNumberFormat="1" applyFont="1" applyFill="1" applyBorder="1" applyAlignment="1">
      <alignment horizontal="left" vertical="top" wrapText="1" readingOrder="1"/>
    </xf>
    <xf numFmtId="0" fontId="9" fillId="0" borderId="13" xfId="1" applyNumberFormat="1" applyFont="1" applyFill="1" applyBorder="1" applyAlignment="1">
      <alignment vertical="top" wrapText="1" readingOrder="1"/>
    </xf>
    <xf numFmtId="0" fontId="5" fillId="0" borderId="5" xfId="1" applyNumberFormat="1" applyFont="1" applyFill="1" applyBorder="1" applyAlignment="1">
      <alignment vertical="top" wrapText="1" readingOrder="1"/>
    </xf>
    <xf numFmtId="0" fontId="5" fillId="0" borderId="1" xfId="1" applyNumberFormat="1" applyFont="1" applyFill="1" applyBorder="1" applyAlignment="1">
      <alignment vertical="top" wrapText="1" readingOrder="1"/>
    </xf>
    <xf numFmtId="0" fontId="1" fillId="0" borderId="2" xfId="1" applyNumberFormat="1" applyFont="1" applyFill="1" applyBorder="1" applyAlignment="1">
      <alignment vertical="top" wrapText="1" readingOrder="1"/>
    </xf>
    <xf numFmtId="0" fontId="5" fillId="0" borderId="5" xfId="1" applyNumberFormat="1" applyFont="1" applyFill="1" applyBorder="1" applyAlignment="1">
      <alignment horizontal="center" vertical="top" wrapText="1" readingOrder="1"/>
    </xf>
    <xf numFmtId="0" fontId="1" fillId="0" borderId="5" xfId="1" applyNumberFormat="1" applyFont="1" applyFill="1" applyBorder="1" applyAlignment="1">
      <alignment vertical="top" wrapText="1"/>
    </xf>
    <xf numFmtId="0" fontId="8" fillId="0" borderId="14" xfId="1" applyNumberFormat="1" applyFont="1" applyFill="1" applyBorder="1" applyAlignment="1">
      <alignment horizontal="center" vertical="top" wrapText="1"/>
    </xf>
    <xf numFmtId="0" fontId="8" fillId="0" borderId="19" xfId="1" applyNumberFormat="1" applyFont="1" applyFill="1" applyBorder="1" applyAlignment="1">
      <alignment horizontal="center" vertical="top" wrapText="1"/>
    </xf>
    <xf numFmtId="0" fontId="8" fillId="0" borderId="20" xfId="1" applyNumberFormat="1" applyFont="1" applyFill="1" applyBorder="1" applyAlignment="1">
      <alignment horizontal="center" vertical="top" wrapText="1"/>
    </xf>
    <xf numFmtId="49" fontId="5" fillId="0" borderId="1" xfId="1" applyNumberFormat="1" applyFont="1" applyFill="1" applyBorder="1" applyAlignment="1">
      <alignment horizontal="center" vertical="top" wrapText="1"/>
    </xf>
    <xf numFmtId="49" fontId="5" fillId="0" borderId="6" xfId="1" applyNumberFormat="1" applyFont="1" applyFill="1" applyBorder="1" applyAlignment="1">
      <alignment horizontal="center" vertical="top" wrapText="1"/>
    </xf>
    <xf numFmtId="49" fontId="5" fillId="0" borderId="8" xfId="1" applyNumberFormat="1" applyFont="1" applyFill="1" applyBorder="1" applyAlignment="1">
      <alignment horizontal="center" vertical="top" wrapText="1"/>
    </xf>
    <xf numFmtId="0" fontId="5" fillId="2" borderId="13" xfId="1" applyNumberFormat="1" applyFont="1" applyFill="1" applyBorder="1" applyAlignment="1">
      <alignment horizontal="center" vertical="top" wrapText="1" readingOrder="1"/>
    </xf>
    <xf numFmtId="0" fontId="5" fillId="2" borderId="5" xfId="1" applyNumberFormat="1" applyFont="1" applyFill="1" applyBorder="1" applyAlignment="1">
      <alignment horizontal="center" vertical="top" wrapText="1" readingOrder="1"/>
    </xf>
    <xf numFmtId="0" fontId="5" fillId="0" borderId="13" xfId="1" applyNumberFormat="1" applyFont="1" applyFill="1" applyBorder="1" applyAlignment="1">
      <alignment vertical="top" wrapText="1" readingOrder="1"/>
    </xf>
    <xf numFmtId="0" fontId="5" fillId="2" borderId="13" xfId="1" applyNumberFormat="1" applyFont="1" applyFill="1" applyBorder="1" applyAlignment="1">
      <alignment vertical="top" wrapText="1" readingOrder="1"/>
    </xf>
    <xf numFmtId="0" fontId="5" fillId="2" borderId="5" xfId="1" applyNumberFormat="1" applyFont="1" applyFill="1" applyBorder="1" applyAlignment="1">
      <alignment vertical="top" wrapText="1" readingOrder="1"/>
    </xf>
    <xf numFmtId="0" fontId="1" fillId="0" borderId="0" xfId="1" applyNumberFormat="1" applyFont="1" applyFill="1" applyBorder="1" applyAlignment="1">
      <alignment vertical="top" wrapText="1"/>
    </xf>
    <xf numFmtId="0" fontId="1" fillId="0" borderId="22" xfId="1" applyNumberFormat="1" applyFont="1" applyFill="1" applyBorder="1" applyAlignment="1">
      <alignment vertical="top" wrapText="1"/>
    </xf>
    <xf numFmtId="0" fontId="4" fillId="0" borderId="0" xfId="1" applyNumberFormat="1" applyFont="1" applyFill="1" applyBorder="1" applyAlignment="1">
      <alignment vertical="top" wrapText="1" readingOrder="1"/>
    </xf>
    <xf numFmtId="0" fontId="1" fillId="0" borderId="0" xfId="0" applyFont="1" applyFill="1" applyBorder="1"/>
    <xf numFmtId="0" fontId="1" fillId="0" borderId="7" xfId="1" applyNumberFormat="1" applyFont="1" applyFill="1" applyBorder="1" applyAlignment="1">
      <alignment vertical="top" wrapText="1"/>
    </xf>
    <xf numFmtId="0" fontId="1" fillId="0" borderId="4" xfId="1" applyNumberFormat="1" applyFont="1" applyFill="1" applyBorder="1" applyAlignment="1">
      <alignment vertical="top" wrapText="1"/>
    </xf>
    <xf numFmtId="0" fontId="9" fillId="0" borderId="15" xfId="1" applyNumberFormat="1" applyFont="1" applyFill="1" applyBorder="1" applyAlignment="1">
      <alignment horizontal="center" vertical="top" wrapText="1" readingOrder="1"/>
    </xf>
    <xf numFmtId="0" fontId="5" fillId="0" borderId="15" xfId="1" applyNumberFormat="1" applyFont="1" applyFill="1" applyBorder="1" applyAlignment="1">
      <alignment horizontal="center" vertical="top" wrapText="1" readingOrder="1"/>
    </xf>
    <xf numFmtId="0" fontId="9" fillId="0" borderId="11" xfId="1" applyNumberFormat="1" applyFont="1" applyFill="1" applyBorder="1" applyAlignment="1">
      <alignment horizontal="center" vertical="top" wrapText="1" readingOrder="1"/>
    </xf>
    <xf numFmtId="0" fontId="5" fillId="0" borderId="11" xfId="1" applyNumberFormat="1" applyFont="1" applyFill="1" applyBorder="1" applyAlignment="1">
      <alignment horizontal="center" vertical="top" wrapText="1" readingOrder="1"/>
    </xf>
    <xf numFmtId="0" fontId="5" fillId="0" borderId="3" xfId="1" applyNumberFormat="1" applyFont="1" applyFill="1" applyBorder="1" applyAlignment="1">
      <alignment horizontal="center" vertical="top" wrapText="1" readingOrder="1"/>
    </xf>
    <xf numFmtId="0" fontId="9" fillId="0" borderId="0" xfId="1" applyNumberFormat="1" applyFont="1" applyFill="1" applyBorder="1" applyAlignment="1">
      <alignment horizontal="center" vertical="top" wrapText="1" readingOrder="1"/>
    </xf>
    <xf numFmtId="0" fontId="5" fillId="0" borderId="10" xfId="1" applyNumberFormat="1" applyFont="1" applyFill="1" applyBorder="1" applyAlignment="1">
      <alignment horizontal="center" vertical="top" wrapText="1" readingOrder="1"/>
    </xf>
    <xf numFmtId="0" fontId="5" fillId="2" borderId="12" xfId="1" applyNumberFormat="1" applyFont="1" applyFill="1" applyBorder="1" applyAlignment="1">
      <alignment horizontal="center" vertical="top" wrapText="1" readingOrder="1"/>
    </xf>
    <xf numFmtId="0" fontId="5" fillId="2" borderId="23" xfId="1" applyNumberFormat="1" applyFont="1" applyFill="1" applyBorder="1" applyAlignment="1">
      <alignment horizontal="center" vertical="top" wrapText="1" readingOrder="1"/>
    </xf>
    <xf numFmtId="0" fontId="5" fillId="2" borderId="3" xfId="1" applyNumberFormat="1" applyFont="1" applyFill="1" applyBorder="1" applyAlignment="1">
      <alignment horizontal="center" vertical="top" wrapText="1" readingOrder="1"/>
    </xf>
    <xf numFmtId="0" fontId="1" fillId="2" borderId="4" xfId="1" applyNumberFormat="1" applyFont="1" applyFill="1" applyBorder="1" applyAlignment="1">
      <alignment vertical="top" wrapText="1"/>
    </xf>
    <xf numFmtId="0" fontId="1" fillId="2" borderId="5" xfId="1" applyNumberFormat="1" applyFont="1" applyFill="1" applyBorder="1" applyAlignment="1">
      <alignment vertical="top" wrapText="1"/>
    </xf>
    <xf numFmtId="0" fontId="1" fillId="2" borderId="0" xfId="1" applyNumberFormat="1" applyFont="1" applyFill="1" applyBorder="1" applyAlignment="1">
      <alignment vertical="top" wrapText="1"/>
    </xf>
    <xf numFmtId="0" fontId="1" fillId="2" borderId="22" xfId="1" applyNumberFormat="1" applyFont="1" applyFill="1" applyBorder="1" applyAlignment="1">
      <alignment vertical="top" wrapText="1"/>
    </xf>
    <xf numFmtId="0" fontId="10" fillId="0" borderId="0" xfId="1" applyNumberFormat="1" applyFont="1" applyFill="1" applyBorder="1" applyAlignment="1">
      <alignment horizontal="center" vertical="top" wrapText="1" readingOrder="1"/>
    </xf>
    <xf numFmtId="0" fontId="2" fillId="0" borderId="0" xfId="1" applyNumberFormat="1" applyFont="1" applyFill="1" applyBorder="1" applyAlignment="1">
      <alignment horizontal="center" vertical="top" wrapText="1" readingOrder="1"/>
    </xf>
    <xf numFmtId="0" fontId="1" fillId="2" borderId="7" xfId="1" applyNumberFormat="1" applyFont="1" applyFill="1" applyBorder="1" applyAlignment="1">
      <alignment vertical="top" wrapText="1"/>
    </xf>
    <xf numFmtId="0" fontId="1" fillId="2" borderId="2" xfId="1" applyNumberFormat="1" applyFont="1" applyFill="1" applyBorder="1" applyAlignment="1">
      <alignment vertical="top" wrapText="1"/>
    </xf>
    <xf numFmtId="0" fontId="1" fillId="0" borderId="2" xfId="1" applyNumberFormat="1" applyFont="1" applyFill="1" applyBorder="1" applyAlignment="1">
      <alignment vertical="top" wrapText="1"/>
    </xf>
    <xf numFmtId="0" fontId="8" fillId="0" borderId="12" xfId="0" applyFont="1" applyFill="1" applyBorder="1" applyAlignment="1">
      <alignment vertical="top" wrapText="1" readingOrder="1"/>
    </xf>
    <xf numFmtId="0" fontId="8" fillId="0" borderId="15" xfId="0" applyFont="1" applyFill="1" applyBorder="1" applyAlignment="1">
      <alignment vertical="top" wrapText="1" readingOrder="1"/>
    </xf>
    <xf numFmtId="0" fontId="5" fillId="0" borderId="14" xfId="1" applyNumberFormat="1" applyFont="1" applyFill="1" applyBorder="1" applyAlignment="1">
      <alignment vertical="top" wrapText="1" readingOrder="1"/>
    </xf>
    <xf numFmtId="0" fontId="1" fillId="0" borderId="14" xfId="1" applyNumberFormat="1" applyFont="1" applyFill="1" applyBorder="1" applyAlignment="1">
      <alignment vertical="top" wrapText="1" readingOrder="1"/>
    </xf>
    <xf numFmtId="0" fontId="9" fillId="0" borderId="12" xfId="1" applyNumberFormat="1" applyFont="1" applyFill="1" applyBorder="1" applyAlignment="1">
      <alignment horizontal="center" vertical="top" wrapText="1" readingOrder="1"/>
    </xf>
    <xf numFmtId="0" fontId="5" fillId="0" borderId="12" xfId="1" applyNumberFormat="1" applyFont="1" applyFill="1" applyBorder="1" applyAlignment="1">
      <alignment horizontal="center" vertical="top" wrapText="1" readingOrder="1"/>
    </xf>
    <xf numFmtId="0" fontId="6" fillId="0" borderId="16" xfId="1" applyNumberFormat="1" applyFont="1" applyFill="1" applyBorder="1" applyAlignment="1">
      <alignment horizontal="center" vertical="top" wrapText="1" readingOrder="1"/>
    </xf>
    <xf numFmtId="0" fontId="6" fillId="0" borderId="17" xfId="1" applyNumberFormat="1" applyFont="1" applyFill="1" applyBorder="1" applyAlignment="1">
      <alignment horizontal="center" vertical="top" wrapText="1" readingOrder="1"/>
    </xf>
    <xf numFmtId="0" fontId="6" fillId="0" borderId="8" xfId="1" applyNumberFormat="1" applyFont="1" applyFill="1" applyBorder="1" applyAlignment="1">
      <alignment horizontal="center" vertical="top" wrapText="1" readingOrder="1"/>
    </xf>
    <xf numFmtId="0" fontId="1" fillId="0" borderId="9" xfId="1" applyNumberFormat="1" applyFont="1" applyFill="1" applyBorder="1" applyAlignment="1">
      <alignment vertical="top" wrapText="1"/>
    </xf>
    <xf numFmtId="0" fontId="8" fillId="0" borderId="12" xfId="0" applyFont="1" applyFill="1" applyBorder="1" applyAlignment="1">
      <alignment horizontal="center" vertical="top" wrapText="1" readingOrder="1"/>
    </xf>
    <xf numFmtId="0" fontId="8" fillId="0" borderId="15" xfId="0" applyFont="1" applyFill="1" applyBorder="1" applyAlignment="1">
      <alignment horizontal="center" vertical="top" wrapText="1" readingOrder="1"/>
    </xf>
    <xf numFmtId="0" fontId="1" fillId="0" borderId="11" xfId="0" applyFont="1" applyFill="1" applyBorder="1" applyAlignment="1">
      <alignment vertical="top" readingOrder="1"/>
    </xf>
    <xf numFmtId="0" fontId="1" fillId="0" borderId="12" xfId="0" applyFont="1" applyFill="1" applyBorder="1" applyAlignment="1">
      <alignment vertical="top" readingOrder="1"/>
    </xf>
    <xf numFmtId="0" fontId="1" fillId="0" borderId="15" xfId="0" applyFont="1" applyFill="1" applyBorder="1" applyAlignment="1">
      <alignment vertical="top" readingOrder="1"/>
    </xf>
    <xf numFmtId="0" fontId="9" fillId="0" borderId="16" xfId="1" applyNumberFormat="1" applyFont="1" applyFill="1" applyBorder="1" applyAlignment="1">
      <alignment vertical="top" wrapText="1" readingOrder="1"/>
    </xf>
    <xf numFmtId="0" fontId="5" fillId="0" borderId="21" xfId="1" applyNumberFormat="1" applyFont="1" applyFill="1" applyBorder="1" applyAlignment="1">
      <alignment vertical="top" wrapText="1" readingOrder="1"/>
    </xf>
    <xf numFmtId="0" fontId="8" fillId="0" borderId="12" xfId="0" applyFont="1" applyFill="1" applyBorder="1" applyAlignment="1">
      <alignment horizontal="left" vertical="top" wrapText="1" readingOrder="1"/>
    </xf>
    <xf numFmtId="0" fontId="8" fillId="0" borderId="15" xfId="0" applyFont="1" applyFill="1" applyBorder="1" applyAlignment="1">
      <alignment horizontal="left" vertical="top" wrapText="1" readingOrder="1"/>
    </xf>
    <xf numFmtId="0" fontId="14" fillId="0" borderId="0" xfId="0" applyFont="1" applyFill="1" applyBorder="1" applyAlignment="1">
      <alignment horizontal="left"/>
    </xf>
    <xf numFmtId="0" fontId="1" fillId="0" borderId="12" xfId="0" applyFont="1" applyFill="1" applyBorder="1" applyAlignment="1">
      <alignment vertical="top" wrapText="1" readingOrder="1"/>
    </xf>
    <xf numFmtId="0" fontId="1" fillId="0" borderId="15" xfId="0" applyFont="1" applyFill="1" applyBorder="1" applyAlignment="1">
      <alignment vertical="top" wrapText="1" readingOrder="1"/>
    </xf>
    <xf numFmtId="164" fontId="9" fillId="0" borderId="1" xfId="1" applyNumberFormat="1" applyFont="1" applyFill="1" applyBorder="1" applyAlignment="1">
      <alignment horizontal="right" vertical="top" wrapText="1" readingOrder="1"/>
    </xf>
    <xf numFmtId="164" fontId="9" fillId="0" borderId="8" xfId="1" applyNumberFormat="1" applyFont="1" applyFill="1" applyBorder="1" applyAlignment="1">
      <alignment horizontal="right" vertical="top" wrapText="1" readingOrder="1"/>
    </xf>
    <xf numFmtId="164" fontId="5" fillId="2" borderId="1" xfId="1" applyNumberFormat="1" applyFont="1" applyFill="1" applyBorder="1" applyAlignment="1">
      <alignment horizontal="right" vertical="top" wrapText="1" readingOrder="1"/>
    </xf>
    <xf numFmtId="164" fontId="5" fillId="2" borderId="8" xfId="1" applyNumberFormat="1" applyFont="1" applyFill="1" applyBorder="1" applyAlignment="1">
      <alignment horizontal="right" vertical="top" wrapText="1" readingOrder="1"/>
    </xf>
    <xf numFmtId="0" fontId="5" fillId="2" borderId="1" xfId="1" applyNumberFormat="1" applyFont="1" applyFill="1" applyBorder="1" applyAlignment="1">
      <alignment horizontal="right" vertical="top" wrapText="1" readingOrder="1"/>
    </xf>
    <xf numFmtId="0" fontId="5" fillId="2" borderId="8" xfId="1" applyNumberFormat="1" applyFont="1" applyFill="1" applyBorder="1" applyAlignment="1">
      <alignment horizontal="right" vertical="top" wrapText="1" readingOrder="1"/>
    </xf>
  </cellXfs>
  <cellStyles count="2">
    <cellStyle name="Normal" xfId="1"/>
    <cellStyle name="Обычный" xfId="0" builtinId="0"/>
  </cellStyles>
  <dxfs count="0"/>
  <tableStyles count="0" defaultTableStyle="TableStyleMedium9" defaultPivotStyle="PivotStyleLight16"/>
  <colors>
    <mruColors>
      <color rgb="FFFF66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U95"/>
  <sheetViews>
    <sheetView showGridLines="0" tabSelected="1" topLeftCell="B1" zoomScale="86" zoomScaleNormal="86" workbookViewId="0">
      <pane xSplit="23" ySplit="9" topLeftCell="Y26" activePane="bottomRight" state="frozen"/>
      <selection activeCell="B1" sqref="B1"/>
      <selection pane="topRight" activeCell="X1" sqref="X1"/>
      <selection pane="bottomLeft" activeCell="B10" sqref="B10"/>
      <selection pane="bottomRight" activeCell="I26" sqref="I26:I27"/>
    </sheetView>
  </sheetViews>
  <sheetFormatPr defaultRowHeight="15" x14ac:dyDescent="0.25"/>
  <cols>
    <col min="1" max="1" width="0.7109375" customWidth="1"/>
    <col min="2" max="2" width="55.85546875" customWidth="1"/>
    <col min="3" max="3" width="5.28515625" customWidth="1"/>
    <col min="4" max="4" width="1.85546875" customWidth="1"/>
    <col min="5" max="5" width="19.28515625" customWidth="1"/>
    <col min="6" max="6" width="1.42578125" customWidth="1"/>
    <col min="7" max="7" width="5.7109375" customWidth="1"/>
    <col min="8" max="8" width="22.5703125" customWidth="1"/>
    <col min="9" max="9" width="134.5703125" customWidth="1"/>
    <col min="10" max="10" width="13" style="14" customWidth="1"/>
    <col min="11" max="11" width="9.7109375" style="72" customWidth="1"/>
    <col min="12" max="12" width="12" style="99" customWidth="1"/>
    <col min="13" max="13" width="10.42578125" style="99" customWidth="1"/>
    <col min="14" max="14" width="9.85546875" style="99" customWidth="1"/>
    <col min="15" max="15" width="9" style="99" customWidth="1"/>
    <col min="16" max="16" width="10.85546875" style="99" customWidth="1"/>
    <col min="17" max="17" width="9.42578125" style="99" customWidth="1"/>
    <col min="18" max="18" width="10.28515625" style="99" customWidth="1"/>
    <col min="19" max="19" width="9" style="99" customWidth="1"/>
    <col min="20" max="21" width="10.28515625" style="99" customWidth="1"/>
    <col min="22" max="22" width="10.28515625" style="76" customWidth="1"/>
    <col min="23" max="23" width="8" style="76" customWidth="1"/>
    <col min="24" max="24" width="9.42578125" style="76" customWidth="1"/>
    <col min="25" max="25" width="7.140625" style="76" customWidth="1"/>
    <col min="26" max="26" width="10.85546875" style="76" customWidth="1"/>
    <col min="27" max="27" width="10.28515625" style="130" customWidth="1"/>
    <col min="28" max="28" width="8.140625" style="130" customWidth="1"/>
    <col min="29" max="29" width="9" style="130" customWidth="1"/>
    <col min="30" max="30" width="6.5703125" style="130" customWidth="1"/>
    <col min="31" max="31" width="10" style="130" customWidth="1"/>
    <col min="32" max="32" width="10.28515625" style="130" customWidth="1"/>
    <col min="33" max="33" width="8.42578125" style="130" customWidth="1"/>
    <col min="34" max="34" width="10.7109375" style="130" customWidth="1"/>
    <col min="35" max="35" width="6" style="130" customWidth="1"/>
    <col min="36" max="36" width="10.140625" style="130" customWidth="1"/>
    <col min="37" max="37" width="10.28515625" style="130" customWidth="1"/>
    <col min="38" max="38" width="8.42578125" style="130" customWidth="1"/>
    <col min="39" max="39" width="10.42578125" style="130" customWidth="1"/>
    <col min="40" max="40" width="6.42578125" style="130" customWidth="1"/>
    <col min="41" max="41" width="11.28515625" style="130" customWidth="1"/>
    <col min="42" max="42" width="12" style="130" customWidth="1"/>
    <col min="43" max="43" width="10.28515625" style="130" customWidth="1"/>
    <col min="44" max="44" width="10.5703125" style="130" customWidth="1"/>
    <col min="45" max="45" width="9" style="130" customWidth="1"/>
    <col min="46" max="46" width="10.28515625" style="130" customWidth="1"/>
    <col min="47" max="47" width="9.42578125" style="130" customWidth="1"/>
    <col min="48" max="48" width="10.7109375" style="130" customWidth="1"/>
    <col min="49" max="49" width="9" style="130" customWidth="1"/>
    <col min="50" max="50" width="12" style="130" customWidth="1"/>
    <col min="51" max="51" width="10.28515625" style="130" customWidth="1"/>
    <col min="52" max="52" width="10.28515625" style="174" customWidth="1"/>
    <col min="53" max="53" width="8.140625" style="174" customWidth="1"/>
    <col min="54" max="54" width="10.42578125" style="174" customWidth="1"/>
    <col min="55" max="55" width="8.28515625" style="174" customWidth="1"/>
    <col min="56" max="56" width="11.5703125" style="174" customWidth="1"/>
    <col min="57" max="57" width="10.28515625" style="160" customWidth="1"/>
    <col min="58" max="58" width="9.140625" style="160" customWidth="1"/>
    <col min="59" max="59" width="9" style="160" customWidth="1"/>
    <col min="60" max="60" width="5.85546875" style="160" customWidth="1"/>
    <col min="61" max="61" width="10.140625" style="160" customWidth="1"/>
    <col min="62" max="62" width="10.28515625" style="76" customWidth="1"/>
    <col min="63" max="63" width="9" style="76" customWidth="1"/>
    <col min="64" max="64" width="9.42578125" style="76" customWidth="1"/>
    <col min="65" max="65" width="5.42578125" style="76" customWidth="1"/>
    <col min="66" max="66" width="10.42578125" style="76" customWidth="1"/>
    <col min="67" max="67" width="10.28515625" style="76" customWidth="1"/>
    <col min="68" max="68" width="8.5703125" style="76" customWidth="1"/>
    <col min="69" max="69" width="10" style="76" customWidth="1"/>
    <col min="70" max="70" width="5.5703125" style="76" customWidth="1"/>
    <col min="71" max="71" width="11.5703125" style="76" customWidth="1"/>
    <col min="72" max="72" width="9.140625" style="72" customWidth="1"/>
    <col min="73" max="73" width="11.42578125" bestFit="1" customWidth="1"/>
  </cols>
  <sheetData>
    <row r="1" spans="2:73" s="9" customFormat="1" ht="12" customHeight="1" x14ac:dyDescent="0.25">
      <c r="B1" s="9" t="s">
        <v>339</v>
      </c>
      <c r="J1" s="14"/>
      <c r="K1" s="72"/>
      <c r="L1" s="99"/>
      <c r="M1" s="99"/>
      <c r="N1" s="99"/>
      <c r="O1" s="99"/>
      <c r="P1" s="99"/>
      <c r="Q1" s="99"/>
      <c r="R1" s="99"/>
      <c r="S1" s="99"/>
      <c r="T1" s="99"/>
      <c r="U1" s="99"/>
      <c r="V1" s="76"/>
      <c r="W1" s="76"/>
      <c r="X1" s="76"/>
      <c r="Y1" s="76"/>
      <c r="Z1" s="76"/>
      <c r="AA1" s="137"/>
      <c r="AB1" s="137"/>
      <c r="AC1" s="137"/>
      <c r="AD1" s="137"/>
      <c r="AE1" s="137"/>
      <c r="AF1" s="137"/>
      <c r="AG1" s="137"/>
      <c r="AH1" s="137"/>
      <c r="AI1" s="137"/>
      <c r="AJ1" s="137"/>
      <c r="AK1" s="130"/>
      <c r="AL1" s="130"/>
      <c r="AM1" s="130"/>
      <c r="AN1" s="130"/>
      <c r="AO1" s="130"/>
      <c r="AP1" s="130"/>
      <c r="AQ1" s="130"/>
      <c r="AR1" s="130"/>
      <c r="AS1" s="130"/>
      <c r="AT1" s="130"/>
      <c r="AU1" s="130"/>
      <c r="AV1" s="130"/>
      <c r="AW1" s="130"/>
      <c r="AX1" s="130"/>
      <c r="AY1" s="130"/>
      <c r="AZ1" s="174"/>
      <c r="BA1" s="174"/>
      <c r="BB1" s="174"/>
      <c r="BC1" s="174"/>
      <c r="BD1" s="174"/>
      <c r="BE1" s="160"/>
      <c r="BF1" s="160"/>
      <c r="BG1" s="160"/>
      <c r="BH1" s="160"/>
      <c r="BI1" s="160"/>
      <c r="BJ1" s="76"/>
      <c r="BK1" s="76"/>
      <c r="BL1" s="76"/>
      <c r="BM1" s="76"/>
      <c r="BN1" s="76"/>
      <c r="BO1" s="76"/>
      <c r="BP1" s="76"/>
      <c r="BQ1" s="76"/>
      <c r="BR1" s="76"/>
      <c r="BS1" s="76"/>
      <c r="BT1" s="72"/>
    </row>
    <row r="2" spans="2:73" ht="15" customHeight="1" x14ac:dyDescent="0.25">
      <c r="B2" s="276" t="s">
        <v>116</v>
      </c>
      <c r="C2" s="276"/>
      <c r="D2" s="276"/>
      <c r="E2" s="276"/>
      <c r="F2" s="276"/>
      <c r="G2" s="276"/>
      <c r="H2" s="276"/>
      <c r="I2" s="276"/>
      <c r="J2" s="276"/>
      <c r="K2" s="276"/>
      <c r="L2" s="276"/>
      <c r="M2" s="276"/>
      <c r="N2" s="276"/>
      <c r="O2" s="276"/>
      <c r="P2" s="276"/>
      <c r="Q2" s="276"/>
      <c r="R2" s="1" t="s">
        <v>0</v>
      </c>
      <c r="S2" s="1" t="s">
        <v>0</v>
      </c>
      <c r="T2" s="1" t="s">
        <v>0</v>
      </c>
      <c r="U2" s="1" t="s">
        <v>0</v>
      </c>
      <c r="V2" s="77" t="s">
        <v>0</v>
      </c>
      <c r="W2" s="77" t="s">
        <v>0</v>
      </c>
      <c r="X2" s="77" t="s">
        <v>0</v>
      </c>
      <c r="Y2" s="77" t="s">
        <v>0</v>
      </c>
      <c r="Z2" s="77" t="s">
        <v>0</v>
      </c>
      <c r="AA2" s="1" t="s">
        <v>0</v>
      </c>
      <c r="AB2" s="1" t="s">
        <v>0</v>
      </c>
      <c r="AC2" s="1" t="s">
        <v>0</v>
      </c>
      <c r="AD2" s="1" t="s">
        <v>0</v>
      </c>
      <c r="AE2" s="1" t="s">
        <v>0</v>
      </c>
      <c r="AF2" s="1" t="s">
        <v>0</v>
      </c>
      <c r="AG2" s="1" t="s">
        <v>0</v>
      </c>
      <c r="AH2" s="1" t="s">
        <v>0</v>
      </c>
      <c r="AI2" s="1" t="s">
        <v>0</v>
      </c>
      <c r="AJ2" s="1" t="s">
        <v>0</v>
      </c>
      <c r="AK2" s="1" t="s">
        <v>0</v>
      </c>
      <c r="AL2" s="1" t="s">
        <v>0</v>
      </c>
      <c r="AM2" s="1" t="s">
        <v>0</v>
      </c>
      <c r="AN2" s="1" t="s">
        <v>0</v>
      </c>
      <c r="AO2" s="1" t="s">
        <v>0</v>
      </c>
      <c r="AP2" s="1" t="s">
        <v>0</v>
      </c>
      <c r="AQ2" s="1" t="s">
        <v>0</v>
      </c>
      <c r="AR2" s="1" t="s">
        <v>0</v>
      </c>
      <c r="AS2" s="1" t="s">
        <v>0</v>
      </c>
      <c r="AT2" s="1" t="s">
        <v>0</v>
      </c>
      <c r="AU2" s="1" t="s">
        <v>0</v>
      </c>
      <c r="AV2" s="1" t="s">
        <v>0</v>
      </c>
      <c r="AW2" s="1" t="s">
        <v>0</v>
      </c>
      <c r="AX2" s="1" t="s">
        <v>0</v>
      </c>
      <c r="AY2" s="1" t="s">
        <v>0</v>
      </c>
      <c r="AZ2" s="1" t="s">
        <v>0</v>
      </c>
      <c r="BA2" s="1" t="s">
        <v>0</v>
      </c>
      <c r="BB2" s="1" t="s">
        <v>0</v>
      </c>
      <c r="BC2" s="1" t="s">
        <v>0</v>
      </c>
      <c r="BD2" s="1" t="s">
        <v>0</v>
      </c>
      <c r="BE2" s="163" t="s">
        <v>0</v>
      </c>
      <c r="BF2" s="163" t="s">
        <v>0</v>
      </c>
      <c r="BG2" s="163" t="s">
        <v>0</v>
      </c>
      <c r="BH2" s="163" t="s">
        <v>0</v>
      </c>
      <c r="BI2" s="163" t="s">
        <v>0</v>
      </c>
      <c r="BJ2" s="77" t="s">
        <v>0</v>
      </c>
      <c r="BK2" s="77" t="s">
        <v>0</v>
      </c>
      <c r="BL2" s="77" t="s">
        <v>0</v>
      </c>
      <c r="BM2" s="77" t="s">
        <v>0</v>
      </c>
      <c r="BN2" s="77" t="s">
        <v>0</v>
      </c>
      <c r="BO2" s="77" t="s">
        <v>0</v>
      </c>
      <c r="BP2" s="77" t="s">
        <v>0</v>
      </c>
      <c r="BQ2" s="77" t="s">
        <v>0</v>
      </c>
      <c r="BR2" s="77" t="s">
        <v>0</v>
      </c>
      <c r="BS2" s="77" t="s">
        <v>0</v>
      </c>
    </row>
    <row r="3" spans="2:73" ht="15" customHeight="1" x14ac:dyDescent="0.25">
      <c r="B3" s="277" t="s">
        <v>377</v>
      </c>
      <c r="C3" s="277"/>
      <c r="D3" s="277"/>
      <c r="E3" s="277"/>
      <c r="F3" s="277"/>
      <c r="G3" s="277"/>
      <c r="H3" s="277"/>
      <c r="I3" s="277"/>
      <c r="J3" s="277"/>
      <c r="K3" s="277"/>
      <c r="L3" s="277"/>
      <c r="M3" s="277"/>
      <c r="N3" s="277"/>
      <c r="O3" s="277"/>
      <c r="P3" s="277"/>
      <c r="Q3" s="277"/>
      <c r="R3" s="98" t="s">
        <v>0</v>
      </c>
      <c r="S3" s="98" t="s">
        <v>0</v>
      </c>
      <c r="T3" s="98" t="s">
        <v>0</v>
      </c>
      <c r="U3" s="98" t="s">
        <v>0</v>
      </c>
      <c r="V3" s="78" t="s">
        <v>0</v>
      </c>
      <c r="W3" s="78" t="s">
        <v>0</v>
      </c>
      <c r="X3" s="78" t="s">
        <v>0</v>
      </c>
      <c r="Y3" s="78" t="s">
        <v>0</v>
      </c>
      <c r="Z3" s="78" t="s">
        <v>0</v>
      </c>
      <c r="AA3" s="129" t="s">
        <v>0</v>
      </c>
      <c r="AB3" s="129" t="s">
        <v>0</v>
      </c>
      <c r="AC3" s="129" t="s">
        <v>0</v>
      </c>
      <c r="AD3" s="129" t="s">
        <v>0</v>
      </c>
      <c r="AE3" s="129" t="s">
        <v>0</v>
      </c>
      <c r="AF3" s="129" t="s">
        <v>0</v>
      </c>
      <c r="AG3" s="129" t="s">
        <v>0</v>
      </c>
      <c r="AH3" s="129" t="s">
        <v>0</v>
      </c>
      <c r="AI3" s="129" t="s">
        <v>0</v>
      </c>
      <c r="AJ3" s="129" t="s">
        <v>0</v>
      </c>
      <c r="AK3" s="129" t="s">
        <v>0</v>
      </c>
      <c r="AL3" s="129" t="s">
        <v>0</v>
      </c>
      <c r="AM3" s="129" t="s">
        <v>0</v>
      </c>
      <c r="AN3" s="129" t="s">
        <v>0</v>
      </c>
      <c r="AO3" s="129" t="s">
        <v>0</v>
      </c>
      <c r="AP3" s="129" t="s">
        <v>0</v>
      </c>
      <c r="AQ3" s="129" t="s">
        <v>0</v>
      </c>
      <c r="AR3" s="129" t="s">
        <v>0</v>
      </c>
      <c r="AS3" s="129" t="s">
        <v>0</v>
      </c>
      <c r="AT3" s="129" t="s">
        <v>0</v>
      </c>
      <c r="AU3" s="129" t="s">
        <v>0</v>
      </c>
      <c r="AV3" s="129" t="s">
        <v>0</v>
      </c>
      <c r="AW3" s="129" t="s">
        <v>0</v>
      </c>
      <c r="AX3" s="129" t="s">
        <v>0</v>
      </c>
      <c r="AY3" s="129" t="s">
        <v>0</v>
      </c>
      <c r="AZ3" s="173" t="s">
        <v>0</v>
      </c>
      <c r="BA3" s="173" t="s">
        <v>0</v>
      </c>
      <c r="BB3" s="173" t="s">
        <v>0</v>
      </c>
      <c r="BC3" s="173" t="s">
        <v>0</v>
      </c>
      <c r="BD3" s="173" t="s">
        <v>0</v>
      </c>
      <c r="BE3" s="164" t="s">
        <v>0</v>
      </c>
      <c r="BF3" s="164" t="s">
        <v>0</v>
      </c>
      <c r="BG3" s="164" t="s">
        <v>0</v>
      </c>
      <c r="BH3" s="164" t="s">
        <v>0</v>
      </c>
      <c r="BI3" s="164" t="s">
        <v>0</v>
      </c>
      <c r="BJ3" s="78" t="s">
        <v>0</v>
      </c>
      <c r="BK3" s="78" t="s">
        <v>0</v>
      </c>
      <c r="BL3" s="78" t="s">
        <v>0</v>
      </c>
      <c r="BM3" s="78" t="s">
        <v>0</v>
      </c>
      <c r="BN3" s="78" t="s">
        <v>0</v>
      </c>
      <c r="BO3" s="78" t="s">
        <v>0</v>
      </c>
      <c r="BP3" s="78" t="s">
        <v>0</v>
      </c>
      <c r="BQ3" s="78" t="s">
        <v>0</v>
      </c>
      <c r="BR3" s="78" t="s">
        <v>0</v>
      </c>
      <c r="BS3" s="78" t="s">
        <v>0</v>
      </c>
    </row>
    <row r="4" spans="2:73" ht="27" customHeight="1" x14ac:dyDescent="0.25">
      <c r="B4" s="258" t="s">
        <v>1</v>
      </c>
      <c r="C4" s="259"/>
      <c r="D4" s="259"/>
      <c r="E4" s="259"/>
      <c r="F4" s="259"/>
      <c r="G4" s="259"/>
      <c r="H4" s="259"/>
      <c r="I4" s="259"/>
      <c r="J4" s="259"/>
      <c r="K4" s="259"/>
      <c r="L4" s="259"/>
      <c r="M4" s="259"/>
      <c r="N4" s="259"/>
      <c r="O4" s="259"/>
      <c r="P4" s="259"/>
      <c r="Q4" s="259"/>
      <c r="R4" s="259"/>
      <c r="S4" s="259"/>
      <c r="T4" s="259"/>
      <c r="U4" s="259"/>
      <c r="V4" s="259"/>
      <c r="W4" s="259"/>
      <c r="X4" s="259"/>
      <c r="Y4" s="259"/>
      <c r="Z4" s="259"/>
      <c r="AA4" s="138" t="s">
        <v>0</v>
      </c>
      <c r="AB4" s="138" t="s">
        <v>0</v>
      </c>
      <c r="AC4" s="138" t="s">
        <v>0</v>
      </c>
      <c r="AD4" s="138" t="s">
        <v>0</v>
      </c>
      <c r="AE4" s="138" t="s">
        <v>0</v>
      </c>
      <c r="AF4" s="138" t="s">
        <v>0</v>
      </c>
      <c r="AG4" s="138" t="s">
        <v>0</v>
      </c>
      <c r="AH4" s="138" t="s">
        <v>0</v>
      </c>
      <c r="AI4" s="138" t="s">
        <v>0</v>
      </c>
      <c r="AJ4" s="138" t="s">
        <v>0</v>
      </c>
      <c r="AK4" s="138" t="s">
        <v>0</v>
      </c>
      <c r="AL4" s="138" t="s">
        <v>0</v>
      </c>
      <c r="AM4" s="138" t="s">
        <v>0</v>
      </c>
      <c r="AN4" s="138" t="s">
        <v>0</v>
      </c>
      <c r="AO4" s="138" t="s">
        <v>0</v>
      </c>
      <c r="AP4" s="138" t="s">
        <v>0</v>
      </c>
      <c r="AQ4" s="138" t="s">
        <v>0</v>
      </c>
      <c r="AR4" s="138" t="s">
        <v>0</v>
      </c>
      <c r="AS4" s="138" t="s">
        <v>0</v>
      </c>
      <c r="AT4" s="138" t="s">
        <v>0</v>
      </c>
      <c r="AU4" s="138" t="s">
        <v>0</v>
      </c>
      <c r="AV4" s="138" t="s">
        <v>0</v>
      </c>
      <c r="AW4" s="138" t="s">
        <v>0</v>
      </c>
      <c r="AX4" s="138" t="s">
        <v>0</v>
      </c>
      <c r="AY4" s="138" t="s">
        <v>0</v>
      </c>
      <c r="AZ4" s="138" t="s">
        <v>0</v>
      </c>
      <c r="BA4" s="138" t="s">
        <v>0</v>
      </c>
      <c r="BB4" s="138" t="s">
        <v>0</v>
      </c>
      <c r="BC4" s="138" t="s">
        <v>0</v>
      </c>
      <c r="BD4" s="138" t="s">
        <v>0</v>
      </c>
      <c r="BE4" s="165" t="s">
        <v>0</v>
      </c>
      <c r="BF4" s="165" t="s">
        <v>0</v>
      </c>
      <c r="BG4" s="165" t="s">
        <v>0</v>
      </c>
      <c r="BH4" s="165" t="s">
        <v>0</v>
      </c>
      <c r="BI4" s="165" t="s">
        <v>0</v>
      </c>
      <c r="BJ4" s="88" t="s">
        <v>0</v>
      </c>
      <c r="BK4" s="88" t="s">
        <v>0</v>
      </c>
      <c r="BL4" s="88" t="s">
        <v>0</v>
      </c>
      <c r="BM4" s="88" t="s">
        <v>0</v>
      </c>
      <c r="BN4" s="88" t="s">
        <v>0</v>
      </c>
      <c r="BO4" s="88" t="s">
        <v>0</v>
      </c>
      <c r="BP4" s="88" t="s">
        <v>0</v>
      </c>
      <c r="BQ4" s="88" t="s">
        <v>0</v>
      </c>
      <c r="BR4" s="88" t="s">
        <v>0</v>
      </c>
      <c r="BS4" s="88" t="s">
        <v>0</v>
      </c>
    </row>
    <row r="5" spans="2:73" ht="27" customHeight="1" x14ac:dyDescent="0.25">
      <c r="B5" s="2" t="s">
        <v>2</v>
      </c>
      <c r="C5" s="17" t="s">
        <v>0</v>
      </c>
      <c r="D5" s="211" t="s">
        <v>3</v>
      </c>
      <c r="E5" s="260"/>
      <c r="F5" s="260"/>
      <c r="G5" s="260"/>
      <c r="H5" s="260"/>
      <c r="I5" s="260"/>
      <c r="J5" s="245" t="s">
        <v>212</v>
      </c>
      <c r="K5" s="262" t="s">
        <v>9</v>
      </c>
      <c r="L5" s="243" t="s">
        <v>4</v>
      </c>
      <c r="M5" s="261"/>
      <c r="N5" s="261"/>
      <c r="O5" s="261"/>
      <c r="P5" s="261"/>
      <c r="Q5" s="261"/>
      <c r="R5" s="261"/>
      <c r="S5" s="261"/>
      <c r="T5" s="261"/>
      <c r="U5" s="261"/>
      <c r="V5" s="261"/>
      <c r="W5" s="261"/>
      <c r="X5" s="261"/>
      <c r="Y5" s="261"/>
      <c r="Z5" s="261"/>
      <c r="AA5" s="261"/>
      <c r="AB5" s="261"/>
      <c r="AC5" s="261"/>
      <c r="AD5" s="261"/>
      <c r="AE5" s="261"/>
      <c r="AF5" s="261"/>
      <c r="AG5" s="261"/>
      <c r="AH5" s="261"/>
      <c r="AI5" s="261"/>
      <c r="AJ5" s="261"/>
      <c r="AK5" s="261"/>
      <c r="AL5" s="261"/>
      <c r="AM5" s="261"/>
      <c r="AN5" s="261"/>
      <c r="AO5" s="261"/>
      <c r="AP5" s="269" t="s">
        <v>5</v>
      </c>
      <c r="AQ5" s="270"/>
      <c r="AR5" s="270"/>
      <c r="AS5" s="270"/>
      <c r="AT5" s="270"/>
      <c r="AU5" s="270"/>
      <c r="AV5" s="270"/>
      <c r="AW5" s="270"/>
      <c r="AX5" s="270"/>
      <c r="AY5" s="270"/>
      <c r="AZ5" s="270"/>
      <c r="BA5" s="270"/>
      <c r="BB5" s="270"/>
      <c r="BC5" s="270"/>
      <c r="BD5" s="270"/>
      <c r="BE5" s="270"/>
      <c r="BF5" s="270"/>
      <c r="BG5" s="270"/>
      <c r="BH5" s="270"/>
      <c r="BI5" s="270"/>
      <c r="BJ5" s="270"/>
      <c r="BK5" s="270"/>
      <c r="BL5" s="270"/>
      <c r="BM5" s="270"/>
      <c r="BN5" s="270"/>
      <c r="BO5" s="270"/>
      <c r="BP5" s="270"/>
      <c r="BQ5" s="270"/>
      <c r="BR5" s="270"/>
      <c r="BS5" s="270"/>
    </row>
    <row r="6" spans="2:73" ht="29.25" customHeight="1" x14ac:dyDescent="0.25">
      <c r="B6" s="3" t="s">
        <v>0</v>
      </c>
      <c r="C6" s="15" t="s">
        <v>0</v>
      </c>
      <c r="D6" s="265" t="s">
        <v>6</v>
      </c>
      <c r="E6" s="265"/>
      <c r="F6" s="265"/>
      <c r="G6" s="265"/>
      <c r="H6" s="10" t="s">
        <v>7</v>
      </c>
      <c r="I6" s="12" t="s">
        <v>114</v>
      </c>
      <c r="J6" s="246"/>
      <c r="K6" s="263"/>
      <c r="L6" s="243" t="s">
        <v>345</v>
      </c>
      <c r="M6" s="261"/>
      <c r="N6" s="261"/>
      <c r="O6" s="261"/>
      <c r="P6" s="261"/>
      <c r="Q6" s="261"/>
      <c r="R6" s="261"/>
      <c r="S6" s="261"/>
      <c r="T6" s="261"/>
      <c r="U6" s="244"/>
      <c r="V6" s="214" t="s">
        <v>344</v>
      </c>
      <c r="W6" s="278"/>
      <c r="X6" s="278"/>
      <c r="Y6" s="278"/>
      <c r="Z6" s="279"/>
      <c r="AA6" s="211" t="s">
        <v>343</v>
      </c>
      <c r="AB6" s="260"/>
      <c r="AC6" s="260"/>
      <c r="AD6" s="260"/>
      <c r="AE6" s="280"/>
      <c r="AF6" s="266" t="s">
        <v>8</v>
      </c>
      <c r="AG6" s="261"/>
      <c r="AH6" s="261"/>
      <c r="AI6" s="261"/>
      <c r="AJ6" s="261"/>
      <c r="AK6" s="261"/>
      <c r="AL6" s="261"/>
      <c r="AM6" s="261"/>
      <c r="AN6" s="261"/>
      <c r="AO6" s="244"/>
      <c r="AP6" s="212" t="s">
        <v>345</v>
      </c>
      <c r="AQ6" s="256"/>
      <c r="AR6" s="256"/>
      <c r="AS6" s="256"/>
      <c r="AT6" s="256"/>
      <c r="AU6" s="256"/>
      <c r="AV6" s="256"/>
      <c r="AW6" s="256"/>
      <c r="AX6" s="256"/>
      <c r="AY6" s="257"/>
      <c r="AZ6" s="212" t="s">
        <v>344</v>
      </c>
      <c r="BA6" s="256"/>
      <c r="BB6" s="256"/>
      <c r="BC6" s="256"/>
      <c r="BD6" s="257"/>
      <c r="BE6" s="179" t="s">
        <v>343</v>
      </c>
      <c r="BF6" s="256"/>
      <c r="BG6" s="256"/>
      <c r="BH6" s="256"/>
      <c r="BI6" s="257"/>
      <c r="BJ6" s="215" t="s">
        <v>8</v>
      </c>
      <c r="BK6" s="274"/>
      <c r="BL6" s="274"/>
      <c r="BM6" s="274"/>
      <c r="BN6" s="274"/>
      <c r="BO6" s="274"/>
      <c r="BP6" s="274"/>
      <c r="BQ6" s="274"/>
      <c r="BR6" s="274"/>
      <c r="BS6" s="275"/>
    </row>
    <row r="7" spans="2:73" ht="54.75" customHeight="1" x14ac:dyDescent="0.25">
      <c r="B7" s="3"/>
      <c r="C7" s="15" t="s">
        <v>0</v>
      </c>
      <c r="D7" s="264" t="s">
        <v>241</v>
      </c>
      <c r="E7" s="265"/>
      <c r="F7" s="264" t="s">
        <v>244</v>
      </c>
      <c r="G7" s="265"/>
      <c r="H7" s="267" t="s">
        <v>242</v>
      </c>
      <c r="I7" s="285" t="s">
        <v>243</v>
      </c>
      <c r="J7" s="246"/>
      <c r="K7" s="263"/>
      <c r="L7" s="243" t="s">
        <v>10</v>
      </c>
      <c r="M7" s="244"/>
      <c r="N7" s="266" t="s">
        <v>11</v>
      </c>
      <c r="O7" s="244"/>
      <c r="P7" s="266" t="s">
        <v>12</v>
      </c>
      <c r="Q7" s="244"/>
      <c r="R7" s="266" t="s">
        <v>13</v>
      </c>
      <c r="S7" s="244"/>
      <c r="T7" s="266" t="s">
        <v>14</v>
      </c>
      <c r="U7" s="244"/>
      <c r="V7" s="133" t="s">
        <v>0</v>
      </c>
      <c r="W7" s="133" t="s">
        <v>0</v>
      </c>
      <c r="X7" s="133" t="s">
        <v>0</v>
      </c>
      <c r="Y7" s="133" t="s">
        <v>0</v>
      </c>
      <c r="Z7" s="133" t="s">
        <v>0</v>
      </c>
      <c r="AA7" s="131" t="s">
        <v>0</v>
      </c>
      <c r="AB7" s="131" t="s">
        <v>0</v>
      </c>
      <c r="AC7" s="131" t="s">
        <v>0</v>
      </c>
      <c r="AD7" s="131" t="s">
        <v>0</v>
      </c>
      <c r="AE7" s="131" t="s">
        <v>0</v>
      </c>
      <c r="AF7" s="266" t="s">
        <v>346</v>
      </c>
      <c r="AG7" s="261"/>
      <c r="AH7" s="261"/>
      <c r="AI7" s="261"/>
      <c r="AJ7" s="244"/>
      <c r="AK7" s="266" t="s">
        <v>342</v>
      </c>
      <c r="AL7" s="261"/>
      <c r="AM7" s="261"/>
      <c r="AN7" s="261"/>
      <c r="AO7" s="244"/>
      <c r="AP7" s="266" t="s">
        <v>10</v>
      </c>
      <c r="AQ7" s="244"/>
      <c r="AR7" s="266" t="s">
        <v>15</v>
      </c>
      <c r="AS7" s="244"/>
      <c r="AT7" s="266" t="s">
        <v>12</v>
      </c>
      <c r="AU7" s="244"/>
      <c r="AV7" s="266" t="s">
        <v>13</v>
      </c>
      <c r="AW7" s="244"/>
      <c r="AX7" s="266" t="s">
        <v>14</v>
      </c>
      <c r="AY7" s="244"/>
      <c r="AZ7" s="168" t="s">
        <v>0</v>
      </c>
      <c r="BA7" s="168" t="s">
        <v>0</v>
      </c>
      <c r="BB7" s="168" t="s">
        <v>0</v>
      </c>
      <c r="BC7" s="168" t="s">
        <v>0</v>
      </c>
      <c r="BD7" s="168" t="s">
        <v>0</v>
      </c>
      <c r="BE7" s="161" t="s">
        <v>0</v>
      </c>
      <c r="BF7" s="161" t="s">
        <v>0</v>
      </c>
      <c r="BG7" s="161" t="s">
        <v>0</v>
      </c>
      <c r="BH7" s="161" t="s">
        <v>0</v>
      </c>
      <c r="BI7" s="161" t="s">
        <v>0</v>
      </c>
      <c r="BJ7" s="271" t="s">
        <v>340</v>
      </c>
      <c r="BK7" s="272"/>
      <c r="BL7" s="272"/>
      <c r="BM7" s="272"/>
      <c r="BN7" s="273"/>
      <c r="BO7" s="271" t="s">
        <v>342</v>
      </c>
      <c r="BP7" s="272"/>
      <c r="BQ7" s="272"/>
      <c r="BR7" s="272"/>
      <c r="BS7" s="273"/>
    </row>
    <row r="8" spans="2:73" ht="170.25" customHeight="1" x14ac:dyDescent="0.25">
      <c r="B8" s="4" t="s">
        <v>0</v>
      </c>
      <c r="C8" s="20" t="s">
        <v>16</v>
      </c>
      <c r="D8" s="265"/>
      <c r="E8" s="265"/>
      <c r="F8" s="265"/>
      <c r="G8" s="265"/>
      <c r="H8" s="268"/>
      <c r="I8" s="286"/>
      <c r="J8" s="247"/>
      <c r="K8" s="13" t="s">
        <v>115</v>
      </c>
      <c r="L8" s="97" t="s">
        <v>17</v>
      </c>
      <c r="M8" s="97" t="s">
        <v>18</v>
      </c>
      <c r="N8" s="97" t="s">
        <v>17</v>
      </c>
      <c r="O8" s="97" t="s">
        <v>18</v>
      </c>
      <c r="P8" s="97" t="s">
        <v>17</v>
      </c>
      <c r="Q8" s="97" t="s">
        <v>18</v>
      </c>
      <c r="R8" s="97" t="s">
        <v>17</v>
      </c>
      <c r="S8" s="97" t="s">
        <v>18</v>
      </c>
      <c r="T8" s="97" t="s">
        <v>17</v>
      </c>
      <c r="U8" s="97" t="s">
        <v>18</v>
      </c>
      <c r="V8" s="134" t="s">
        <v>10</v>
      </c>
      <c r="W8" s="134" t="s">
        <v>11</v>
      </c>
      <c r="X8" s="134" t="s">
        <v>12</v>
      </c>
      <c r="Y8" s="134" t="s">
        <v>13</v>
      </c>
      <c r="Z8" s="134" t="s">
        <v>14</v>
      </c>
      <c r="AA8" s="132" t="s">
        <v>10</v>
      </c>
      <c r="AB8" s="132" t="s">
        <v>15</v>
      </c>
      <c r="AC8" s="132" t="s">
        <v>12</v>
      </c>
      <c r="AD8" s="132" t="s">
        <v>13</v>
      </c>
      <c r="AE8" s="132" t="s">
        <v>14</v>
      </c>
      <c r="AF8" s="132" t="s">
        <v>10</v>
      </c>
      <c r="AG8" s="132" t="s">
        <v>15</v>
      </c>
      <c r="AH8" s="132" t="s">
        <v>12</v>
      </c>
      <c r="AI8" s="132" t="s">
        <v>13</v>
      </c>
      <c r="AJ8" s="132" t="s">
        <v>14</v>
      </c>
      <c r="AK8" s="132" t="s">
        <v>10</v>
      </c>
      <c r="AL8" s="132" t="s">
        <v>15</v>
      </c>
      <c r="AM8" s="132" t="s">
        <v>12</v>
      </c>
      <c r="AN8" s="132" t="s">
        <v>13</v>
      </c>
      <c r="AO8" s="132" t="s">
        <v>14</v>
      </c>
      <c r="AP8" s="132" t="s">
        <v>17</v>
      </c>
      <c r="AQ8" s="132" t="s">
        <v>18</v>
      </c>
      <c r="AR8" s="132" t="s">
        <v>17</v>
      </c>
      <c r="AS8" s="132" t="s">
        <v>18</v>
      </c>
      <c r="AT8" s="132" t="s">
        <v>17</v>
      </c>
      <c r="AU8" s="132" t="s">
        <v>18</v>
      </c>
      <c r="AV8" s="132" t="s">
        <v>17</v>
      </c>
      <c r="AW8" s="132" t="s">
        <v>18</v>
      </c>
      <c r="AX8" s="132" t="s">
        <v>17</v>
      </c>
      <c r="AY8" s="132" t="s">
        <v>18</v>
      </c>
      <c r="AZ8" s="169" t="s">
        <v>10</v>
      </c>
      <c r="BA8" s="169" t="s">
        <v>15</v>
      </c>
      <c r="BB8" s="169" t="s">
        <v>12</v>
      </c>
      <c r="BC8" s="169" t="s">
        <v>13</v>
      </c>
      <c r="BD8" s="169" t="s">
        <v>14</v>
      </c>
      <c r="BE8" s="162" t="s">
        <v>10</v>
      </c>
      <c r="BF8" s="162" t="s">
        <v>15</v>
      </c>
      <c r="BG8" s="162" t="s">
        <v>12</v>
      </c>
      <c r="BH8" s="162" t="s">
        <v>13</v>
      </c>
      <c r="BI8" s="162" t="s">
        <v>14</v>
      </c>
      <c r="BJ8" s="123" t="s">
        <v>10</v>
      </c>
      <c r="BK8" s="125" t="s">
        <v>15</v>
      </c>
      <c r="BL8" s="125" t="s">
        <v>12</v>
      </c>
      <c r="BM8" s="125" t="s">
        <v>13</v>
      </c>
      <c r="BN8" s="125" t="s">
        <v>14</v>
      </c>
      <c r="BO8" s="123" t="s">
        <v>10</v>
      </c>
      <c r="BP8" s="125" t="s">
        <v>19</v>
      </c>
      <c r="BQ8" s="125" t="s">
        <v>12</v>
      </c>
      <c r="BR8" s="125" t="s">
        <v>13</v>
      </c>
      <c r="BS8" s="122" t="s">
        <v>14</v>
      </c>
    </row>
    <row r="9" spans="2:73" x14ac:dyDescent="0.25">
      <c r="B9" s="5" t="s">
        <v>20</v>
      </c>
      <c r="C9" s="18" t="s">
        <v>21</v>
      </c>
      <c r="D9" s="287" t="s">
        <v>22</v>
      </c>
      <c r="E9" s="288"/>
      <c r="F9" s="289" t="s">
        <v>23</v>
      </c>
      <c r="G9" s="290"/>
      <c r="H9" s="5" t="s">
        <v>24</v>
      </c>
      <c r="I9" s="11" t="s">
        <v>25</v>
      </c>
      <c r="J9" s="19">
        <v>29</v>
      </c>
      <c r="K9" s="18">
        <v>30</v>
      </c>
      <c r="L9" s="18" t="s">
        <v>26</v>
      </c>
      <c r="M9" s="18" t="s">
        <v>27</v>
      </c>
      <c r="N9" s="18" t="s">
        <v>28</v>
      </c>
      <c r="O9" s="18" t="s">
        <v>29</v>
      </c>
      <c r="P9" s="18" t="s">
        <v>30</v>
      </c>
      <c r="Q9" s="18" t="s">
        <v>31</v>
      </c>
      <c r="R9" s="18" t="s">
        <v>32</v>
      </c>
      <c r="S9" s="18" t="s">
        <v>33</v>
      </c>
      <c r="T9" s="18" t="s">
        <v>34</v>
      </c>
      <c r="U9" s="18" t="s">
        <v>35</v>
      </c>
      <c r="V9" s="79" t="s">
        <v>36</v>
      </c>
      <c r="W9" s="79" t="s">
        <v>37</v>
      </c>
      <c r="X9" s="79" t="s">
        <v>38</v>
      </c>
      <c r="Y9" s="79" t="s">
        <v>39</v>
      </c>
      <c r="Z9" s="79" t="s">
        <v>40</v>
      </c>
      <c r="AA9" s="18" t="s">
        <v>41</v>
      </c>
      <c r="AB9" s="18" t="s">
        <v>42</v>
      </c>
      <c r="AC9" s="18" t="s">
        <v>43</v>
      </c>
      <c r="AD9" s="18" t="s">
        <v>44</v>
      </c>
      <c r="AE9" s="18" t="s">
        <v>45</v>
      </c>
      <c r="AF9" s="18" t="s">
        <v>46</v>
      </c>
      <c r="AG9" s="18" t="s">
        <v>47</v>
      </c>
      <c r="AH9" s="18" t="s">
        <v>48</v>
      </c>
      <c r="AI9" s="18" t="s">
        <v>49</v>
      </c>
      <c r="AJ9" s="18" t="s">
        <v>50</v>
      </c>
      <c r="AK9" s="18" t="s">
        <v>51</v>
      </c>
      <c r="AL9" s="18" t="s">
        <v>52</v>
      </c>
      <c r="AM9" s="18" t="s">
        <v>53</v>
      </c>
      <c r="AN9" s="18" t="s">
        <v>54</v>
      </c>
      <c r="AO9" s="18" t="s">
        <v>55</v>
      </c>
      <c r="AP9" s="18" t="s">
        <v>56</v>
      </c>
      <c r="AQ9" s="18" t="s">
        <v>57</v>
      </c>
      <c r="AR9" s="18" t="s">
        <v>58</v>
      </c>
      <c r="AS9" s="18" t="s">
        <v>59</v>
      </c>
      <c r="AT9" s="18" t="s">
        <v>60</v>
      </c>
      <c r="AU9" s="18" t="s">
        <v>61</v>
      </c>
      <c r="AV9" s="18" t="s">
        <v>62</v>
      </c>
      <c r="AW9" s="18" t="s">
        <v>63</v>
      </c>
      <c r="AX9" s="18" t="s">
        <v>64</v>
      </c>
      <c r="AY9" s="18" t="s">
        <v>65</v>
      </c>
      <c r="AZ9" s="18" t="s">
        <v>66</v>
      </c>
      <c r="BA9" s="18" t="s">
        <v>67</v>
      </c>
      <c r="BB9" s="18" t="s">
        <v>68</v>
      </c>
      <c r="BC9" s="18" t="s">
        <v>69</v>
      </c>
      <c r="BD9" s="18" t="s">
        <v>70</v>
      </c>
      <c r="BE9" s="166" t="s">
        <v>71</v>
      </c>
      <c r="BF9" s="166" t="s">
        <v>72</v>
      </c>
      <c r="BG9" s="166" t="s">
        <v>73</v>
      </c>
      <c r="BH9" s="166" t="s">
        <v>74</v>
      </c>
      <c r="BI9" s="166" t="s">
        <v>75</v>
      </c>
      <c r="BJ9" s="79" t="s">
        <v>76</v>
      </c>
      <c r="BK9" s="79" t="s">
        <v>77</v>
      </c>
      <c r="BL9" s="79" t="s">
        <v>78</v>
      </c>
      <c r="BM9" s="79" t="s">
        <v>79</v>
      </c>
      <c r="BN9" s="79" t="s">
        <v>80</v>
      </c>
      <c r="BO9" s="79" t="s">
        <v>81</v>
      </c>
      <c r="BP9" s="79" t="s">
        <v>82</v>
      </c>
      <c r="BQ9" s="79" t="s">
        <v>83</v>
      </c>
      <c r="BR9" s="93" t="s">
        <v>84</v>
      </c>
      <c r="BS9" s="94" t="s">
        <v>85</v>
      </c>
    </row>
    <row r="10" spans="2:73" ht="54" x14ac:dyDescent="0.25">
      <c r="B10" s="16" t="s">
        <v>86</v>
      </c>
      <c r="C10" s="16" t="s">
        <v>87</v>
      </c>
      <c r="D10" s="253" t="s">
        <v>88</v>
      </c>
      <c r="E10" s="240"/>
      <c r="F10" s="253" t="s">
        <v>88</v>
      </c>
      <c r="G10" s="240"/>
      <c r="H10" s="16" t="s">
        <v>88</v>
      </c>
      <c r="I10" s="16" t="s">
        <v>88</v>
      </c>
      <c r="J10" s="16"/>
      <c r="K10" s="73" t="s">
        <v>88</v>
      </c>
      <c r="L10" s="6">
        <f t="shared" ref="L10:AQ10" si="0">L11+L44+L57+L60+L75+L83</f>
        <v>4126450.9</v>
      </c>
      <c r="M10" s="6">
        <f t="shared" si="0"/>
        <v>4047247.8</v>
      </c>
      <c r="N10" s="6">
        <f t="shared" si="0"/>
        <v>36200.700000000004</v>
      </c>
      <c r="O10" s="6">
        <f t="shared" si="0"/>
        <v>33410.6</v>
      </c>
      <c r="P10" s="6">
        <f t="shared" si="0"/>
        <v>472311.4</v>
      </c>
      <c r="Q10" s="6">
        <f t="shared" si="0"/>
        <v>466276.9</v>
      </c>
      <c r="R10" s="6">
        <f t="shared" si="0"/>
        <v>0</v>
      </c>
      <c r="S10" s="6">
        <f t="shared" si="0"/>
        <v>0</v>
      </c>
      <c r="T10" s="6">
        <f t="shared" si="0"/>
        <v>3617938.8</v>
      </c>
      <c r="U10" s="6">
        <f t="shared" si="0"/>
        <v>3547560.3</v>
      </c>
      <c r="V10" s="124">
        <f t="shared" si="0"/>
        <v>3755479.6999999997</v>
      </c>
      <c r="W10" s="124">
        <f t="shared" si="0"/>
        <v>25459.699999999997</v>
      </c>
      <c r="X10" s="124">
        <f t="shared" si="0"/>
        <v>511438.4</v>
      </c>
      <c r="Y10" s="124">
        <f t="shared" si="0"/>
        <v>0</v>
      </c>
      <c r="Z10" s="124">
        <f t="shared" si="0"/>
        <v>3218581.6</v>
      </c>
      <c r="AA10" s="6">
        <f t="shared" si="0"/>
        <v>2946144.0999999996</v>
      </c>
      <c r="AB10" s="6">
        <f t="shared" si="0"/>
        <v>29787.200000000001</v>
      </c>
      <c r="AC10" s="6">
        <f t="shared" si="0"/>
        <v>445800.79999999993</v>
      </c>
      <c r="AD10" s="6">
        <f t="shared" si="0"/>
        <v>0</v>
      </c>
      <c r="AE10" s="6">
        <f t="shared" si="0"/>
        <v>2470556.0999999996</v>
      </c>
      <c r="AF10" s="6">
        <f t="shared" si="0"/>
        <v>2951801.4000000004</v>
      </c>
      <c r="AG10" s="6">
        <f t="shared" si="0"/>
        <v>29508.600000000002</v>
      </c>
      <c r="AH10" s="6">
        <f t="shared" si="0"/>
        <v>446332.39999999997</v>
      </c>
      <c r="AI10" s="6">
        <f t="shared" si="0"/>
        <v>0</v>
      </c>
      <c r="AJ10" s="6">
        <f t="shared" si="0"/>
        <v>2475960.3999999994</v>
      </c>
      <c r="AK10" s="6">
        <f t="shared" si="0"/>
        <v>2951801.4000000004</v>
      </c>
      <c r="AL10" s="6">
        <f t="shared" si="0"/>
        <v>29508.600000000002</v>
      </c>
      <c r="AM10" s="6">
        <f t="shared" si="0"/>
        <v>446332.39999999997</v>
      </c>
      <c r="AN10" s="6">
        <f t="shared" si="0"/>
        <v>0</v>
      </c>
      <c r="AO10" s="6">
        <f t="shared" si="0"/>
        <v>2475960.3999999994</v>
      </c>
      <c r="AP10" s="6">
        <f t="shared" si="0"/>
        <v>3342919</v>
      </c>
      <c r="AQ10" s="6">
        <f t="shared" si="0"/>
        <v>3290802.6999999997</v>
      </c>
      <c r="AR10" s="6">
        <f t="shared" ref="AR10:BH10" si="1">AR11+AR44+AR57+AR60+AR75+AR83</f>
        <v>27182.3</v>
      </c>
      <c r="AS10" s="6">
        <f t="shared" si="1"/>
        <v>25627.8</v>
      </c>
      <c r="AT10" s="6">
        <f t="shared" si="1"/>
        <v>454243.2</v>
      </c>
      <c r="AU10" s="6">
        <f t="shared" si="1"/>
        <v>441517.80000000005</v>
      </c>
      <c r="AV10" s="6">
        <f t="shared" si="1"/>
        <v>0</v>
      </c>
      <c r="AW10" s="6">
        <f t="shared" si="1"/>
        <v>0</v>
      </c>
      <c r="AX10" s="6">
        <f t="shared" si="1"/>
        <v>2861493.5</v>
      </c>
      <c r="AY10" s="6">
        <f t="shared" si="1"/>
        <v>2843833.1</v>
      </c>
      <c r="AZ10" s="170">
        <f t="shared" si="1"/>
        <v>3354447.3</v>
      </c>
      <c r="BA10" s="170">
        <f t="shared" si="1"/>
        <v>25390.1</v>
      </c>
      <c r="BB10" s="170">
        <f t="shared" si="1"/>
        <v>487615.6</v>
      </c>
      <c r="BC10" s="170">
        <f t="shared" si="1"/>
        <v>0</v>
      </c>
      <c r="BD10" s="170">
        <f t="shared" si="1"/>
        <v>2841441.6</v>
      </c>
      <c r="BE10" s="157">
        <f>BE11+BE44+BE57+BE60+BE75+BE83</f>
        <v>2837049.3</v>
      </c>
      <c r="BF10" s="157">
        <f t="shared" si="1"/>
        <v>29717.600000000002</v>
      </c>
      <c r="BG10" s="157">
        <f t="shared" si="1"/>
        <v>435734.79999999993</v>
      </c>
      <c r="BH10" s="157">
        <f t="shared" si="1"/>
        <v>0</v>
      </c>
      <c r="BI10" s="157">
        <f>BI11+BI44+BI57+BI60+BI75+BI83</f>
        <v>2371596.8999999994</v>
      </c>
      <c r="BJ10" s="124">
        <f>BK10+BL10+BM10+BN10</f>
        <v>2901493.3</v>
      </c>
      <c r="BK10" s="124">
        <f>BK11+BK44+BK57+BK60+BK75+BK83</f>
        <v>29440.800000000003</v>
      </c>
      <c r="BL10" s="124">
        <f>BL11+BL44+BL57+BL60+BL75+BL83</f>
        <v>436264.39999999997</v>
      </c>
      <c r="BM10" s="124">
        <f>BM11+BM44+BM57+BM60+BM75+BM83</f>
        <v>0</v>
      </c>
      <c r="BN10" s="124">
        <f>BN11+BN44+BN57+BN60+BN75+BN83</f>
        <v>2435788.1</v>
      </c>
      <c r="BO10" s="124">
        <f>BP10+BQ10+BR10+BS10</f>
        <v>2901493.3</v>
      </c>
      <c r="BP10" s="124">
        <f>BP11+BP44+BP57+BP60+BP75+BP83</f>
        <v>29440.800000000003</v>
      </c>
      <c r="BQ10" s="124">
        <f>BQ11+BQ44+BQ57+BQ60+BQ75+BQ83</f>
        <v>436264.39999999997</v>
      </c>
      <c r="BR10" s="124">
        <f>BR11+BR44+BR57+BR60+BR75+BR83</f>
        <v>0</v>
      </c>
      <c r="BS10" s="124">
        <f>BS11+BS44+BS57+BS60+BS75+BS83</f>
        <v>2435788.1</v>
      </c>
      <c r="BU10" s="87"/>
    </row>
    <row r="11" spans="2:73" ht="40.5" x14ac:dyDescent="0.25">
      <c r="B11" s="16" t="s">
        <v>89</v>
      </c>
      <c r="C11" s="16" t="s">
        <v>90</v>
      </c>
      <c r="D11" s="253" t="s">
        <v>88</v>
      </c>
      <c r="E11" s="240"/>
      <c r="F11" s="253" t="s">
        <v>88</v>
      </c>
      <c r="G11" s="240"/>
      <c r="H11" s="16" t="s">
        <v>88</v>
      </c>
      <c r="I11" s="16" t="s">
        <v>88</v>
      </c>
      <c r="J11" s="16"/>
      <c r="K11" s="73" t="s">
        <v>88</v>
      </c>
      <c r="L11" s="6">
        <f t="shared" ref="L11:BS11" si="2">L12</f>
        <v>2576848.7999999998</v>
      </c>
      <c r="M11" s="6">
        <f t="shared" si="2"/>
        <v>2524267.7999999998</v>
      </c>
      <c r="N11" s="6">
        <f t="shared" si="2"/>
        <v>27909</v>
      </c>
      <c r="O11" s="6">
        <f t="shared" si="2"/>
        <v>26673.399999999998</v>
      </c>
      <c r="P11" s="6">
        <f t="shared" si="2"/>
        <v>48656.799999999996</v>
      </c>
      <c r="Q11" s="6">
        <f t="shared" si="2"/>
        <v>48462.1</v>
      </c>
      <c r="R11" s="6">
        <f t="shared" si="2"/>
        <v>0</v>
      </c>
      <c r="S11" s="6">
        <f t="shared" si="2"/>
        <v>0</v>
      </c>
      <c r="T11" s="6">
        <f t="shared" si="2"/>
        <v>2500282.9999999995</v>
      </c>
      <c r="U11" s="6">
        <f t="shared" si="2"/>
        <v>2449132.2999999998</v>
      </c>
      <c r="V11" s="124">
        <f t="shared" si="2"/>
        <v>2181662.7999999998</v>
      </c>
      <c r="W11" s="124">
        <f t="shared" si="2"/>
        <v>17644.099999999999</v>
      </c>
      <c r="X11" s="124">
        <f t="shared" si="2"/>
        <v>24008.9</v>
      </c>
      <c r="Y11" s="124">
        <f t="shared" si="2"/>
        <v>0</v>
      </c>
      <c r="Z11" s="124">
        <f t="shared" si="2"/>
        <v>2140009.7999999998</v>
      </c>
      <c r="AA11" s="6">
        <f t="shared" si="2"/>
        <v>1571358.5999999999</v>
      </c>
      <c r="AB11" s="6">
        <f t="shared" si="2"/>
        <v>18858.3</v>
      </c>
      <c r="AC11" s="6">
        <f t="shared" si="2"/>
        <v>2156.3000000000002</v>
      </c>
      <c r="AD11" s="6">
        <f t="shared" si="2"/>
        <v>0</v>
      </c>
      <c r="AE11" s="6">
        <f t="shared" si="2"/>
        <v>1550344</v>
      </c>
      <c r="AF11" s="6">
        <f t="shared" si="2"/>
        <v>1507925.6999999997</v>
      </c>
      <c r="AG11" s="6">
        <f t="shared" si="2"/>
        <v>18856.5</v>
      </c>
      <c r="AH11" s="6">
        <f t="shared" si="2"/>
        <v>2327</v>
      </c>
      <c r="AI11" s="6">
        <f t="shared" si="2"/>
        <v>0</v>
      </c>
      <c r="AJ11" s="6">
        <f t="shared" si="2"/>
        <v>1486742.1999999997</v>
      </c>
      <c r="AK11" s="6">
        <f t="shared" si="2"/>
        <v>1507925.6999999997</v>
      </c>
      <c r="AL11" s="6">
        <f t="shared" si="2"/>
        <v>18856.5</v>
      </c>
      <c r="AM11" s="6">
        <f t="shared" si="2"/>
        <v>2327</v>
      </c>
      <c r="AN11" s="6">
        <f t="shared" si="2"/>
        <v>0</v>
      </c>
      <c r="AO11" s="6">
        <f t="shared" si="2"/>
        <v>1486742.1999999997</v>
      </c>
      <c r="AP11" s="6">
        <f t="shared" si="2"/>
        <v>1855297.4</v>
      </c>
      <c r="AQ11" s="6">
        <f t="shared" si="2"/>
        <v>1821512.2</v>
      </c>
      <c r="AR11" s="6">
        <f t="shared" si="2"/>
        <v>18890.599999999999</v>
      </c>
      <c r="AS11" s="6">
        <f t="shared" si="2"/>
        <v>18890.599999999999</v>
      </c>
      <c r="AT11" s="6">
        <f t="shared" si="2"/>
        <v>34414</v>
      </c>
      <c r="AU11" s="6">
        <f t="shared" si="2"/>
        <v>27669.999999999996</v>
      </c>
      <c r="AV11" s="6">
        <f t="shared" si="2"/>
        <v>0</v>
      </c>
      <c r="AW11" s="6">
        <f t="shared" si="2"/>
        <v>0</v>
      </c>
      <c r="AX11" s="6">
        <f t="shared" si="2"/>
        <v>1801992.7999999998</v>
      </c>
      <c r="AY11" s="6">
        <f t="shared" si="2"/>
        <v>1795127.5999999999</v>
      </c>
      <c r="AZ11" s="170">
        <f t="shared" si="2"/>
        <v>1827993.4</v>
      </c>
      <c r="BA11" s="170">
        <f t="shared" si="2"/>
        <v>17574.5</v>
      </c>
      <c r="BB11" s="170">
        <f t="shared" si="2"/>
        <v>6356</v>
      </c>
      <c r="BC11" s="170">
        <f t="shared" si="2"/>
        <v>0</v>
      </c>
      <c r="BD11" s="170">
        <f t="shared" si="2"/>
        <v>1804062.9</v>
      </c>
      <c r="BE11" s="157">
        <f t="shared" si="2"/>
        <v>1473590.8999999997</v>
      </c>
      <c r="BF11" s="157">
        <f t="shared" si="2"/>
        <v>18788.7</v>
      </c>
      <c r="BG11" s="157">
        <f t="shared" si="2"/>
        <v>2015.3000000000002</v>
      </c>
      <c r="BH11" s="157">
        <f t="shared" si="2"/>
        <v>0</v>
      </c>
      <c r="BI11" s="157">
        <f t="shared" si="2"/>
        <v>1452786.8999999997</v>
      </c>
      <c r="BJ11" s="124">
        <f t="shared" si="2"/>
        <v>1469016</v>
      </c>
      <c r="BK11" s="124">
        <f t="shared" si="2"/>
        <v>18788.7</v>
      </c>
      <c r="BL11" s="124">
        <f t="shared" si="2"/>
        <v>2184</v>
      </c>
      <c r="BM11" s="124">
        <f t="shared" si="2"/>
        <v>0</v>
      </c>
      <c r="BN11" s="124">
        <f t="shared" si="2"/>
        <v>1448043.3</v>
      </c>
      <c r="BO11" s="124">
        <f t="shared" si="2"/>
        <v>1469016</v>
      </c>
      <c r="BP11" s="124">
        <f t="shared" si="2"/>
        <v>18788.7</v>
      </c>
      <c r="BQ11" s="124">
        <f t="shared" si="2"/>
        <v>2184</v>
      </c>
      <c r="BR11" s="124">
        <f t="shared" si="2"/>
        <v>0</v>
      </c>
      <c r="BS11" s="124">
        <f t="shared" si="2"/>
        <v>1448043.3</v>
      </c>
      <c r="BU11" s="87"/>
    </row>
    <row r="12" spans="2:73" ht="40.5" x14ac:dyDescent="0.25">
      <c r="B12" s="16" t="s">
        <v>91</v>
      </c>
      <c r="C12" s="16" t="s">
        <v>92</v>
      </c>
      <c r="D12" s="253" t="s">
        <v>88</v>
      </c>
      <c r="E12" s="240"/>
      <c r="F12" s="253" t="s">
        <v>88</v>
      </c>
      <c r="G12" s="240"/>
      <c r="H12" s="16" t="s">
        <v>88</v>
      </c>
      <c r="I12" s="16" t="s">
        <v>88</v>
      </c>
      <c r="J12" s="16"/>
      <c r="K12" s="73" t="s">
        <v>88</v>
      </c>
      <c r="L12" s="7">
        <f t="shared" ref="L12:AQ12" si="3">SUM(L13:L43)</f>
        <v>2576848.7999999998</v>
      </c>
      <c r="M12" s="7">
        <f t="shared" si="3"/>
        <v>2524267.7999999998</v>
      </c>
      <c r="N12" s="7">
        <f t="shared" si="3"/>
        <v>27909</v>
      </c>
      <c r="O12" s="7">
        <f t="shared" si="3"/>
        <v>26673.399999999998</v>
      </c>
      <c r="P12" s="7">
        <f t="shared" si="3"/>
        <v>48656.799999999996</v>
      </c>
      <c r="Q12" s="7">
        <f t="shared" si="3"/>
        <v>48462.1</v>
      </c>
      <c r="R12" s="7">
        <f t="shared" si="3"/>
        <v>0</v>
      </c>
      <c r="S12" s="7">
        <f t="shared" si="3"/>
        <v>0</v>
      </c>
      <c r="T12" s="7">
        <f t="shared" si="3"/>
        <v>2500282.9999999995</v>
      </c>
      <c r="U12" s="7">
        <f t="shared" si="3"/>
        <v>2449132.2999999998</v>
      </c>
      <c r="V12" s="80">
        <f t="shared" si="3"/>
        <v>2181662.7999999998</v>
      </c>
      <c r="W12" s="80">
        <f t="shared" si="3"/>
        <v>17644.099999999999</v>
      </c>
      <c r="X12" s="80">
        <f t="shared" si="3"/>
        <v>24008.9</v>
      </c>
      <c r="Y12" s="80">
        <f t="shared" si="3"/>
        <v>0</v>
      </c>
      <c r="Z12" s="80">
        <f t="shared" si="3"/>
        <v>2140009.7999999998</v>
      </c>
      <c r="AA12" s="7">
        <f t="shared" si="3"/>
        <v>1571358.5999999999</v>
      </c>
      <c r="AB12" s="7">
        <f t="shared" si="3"/>
        <v>18858.3</v>
      </c>
      <c r="AC12" s="7">
        <f t="shared" si="3"/>
        <v>2156.3000000000002</v>
      </c>
      <c r="AD12" s="7">
        <f t="shared" si="3"/>
        <v>0</v>
      </c>
      <c r="AE12" s="7">
        <f t="shared" si="3"/>
        <v>1550344</v>
      </c>
      <c r="AF12" s="7">
        <f t="shared" si="3"/>
        <v>1507925.6999999997</v>
      </c>
      <c r="AG12" s="7">
        <f t="shared" si="3"/>
        <v>18856.5</v>
      </c>
      <c r="AH12" s="7">
        <f t="shared" si="3"/>
        <v>2327</v>
      </c>
      <c r="AI12" s="7">
        <f t="shared" si="3"/>
        <v>0</v>
      </c>
      <c r="AJ12" s="7">
        <f t="shared" si="3"/>
        <v>1486742.1999999997</v>
      </c>
      <c r="AK12" s="7">
        <f t="shared" si="3"/>
        <v>1507925.6999999997</v>
      </c>
      <c r="AL12" s="7">
        <f t="shared" si="3"/>
        <v>18856.5</v>
      </c>
      <c r="AM12" s="7">
        <f t="shared" si="3"/>
        <v>2327</v>
      </c>
      <c r="AN12" s="7">
        <f t="shared" si="3"/>
        <v>0</v>
      </c>
      <c r="AO12" s="7">
        <f t="shared" si="3"/>
        <v>1486742.1999999997</v>
      </c>
      <c r="AP12" s="7">
        <f t="shared" si="3"/>
        <v>1855297.4</v>
      </c>
      <c r="AQ12" s="7">
        <f t="shared" si="3"/>
        <v>1821512.2</v>
      </c>
      <c r="AR12" s="7">
        <f t="shared" ref="AR12:BS12" si="4">SUM(AR13:AR43)</f>
        <v>18890.599999999999</v>
      </c>
      <c r="AS12" s="7">
        <f t="shared" si="4"/>
        <v>18890.599999999999</v>
      </c>
      <c r="AT12" s="7">
        <f t="shared" si="4"/>
        <v>34414</v>
      </c>
      <c r="AU12" s="7">
        <f t="shared" si="4"/>
        <v>27669.999999999996</v>
      </c>
      <c r="AV12" s="7">
        <f t="shared" si="4"/>
        <v>0</v>
      </c>
      <c r="AW12" s="7">
        <f t="shared" si="4"/>
        <v>0</v>
      </c>
      <c r="AX12" s="7">
        <f t="shared" si="4"/>
        <v>1801992.7999999998</v>
      </c>
      <c r="AY12" s="7">
        <f t="shared" si="4"/>
        <v>1795127.5999999999</v>
      </c>
      <c r="AZ12" s="7">
        <f t="shared" si="4"/>
        <v>1827993.4</v>
      </c>
      <c r="BA12" s="7">
        <f t="shared" si="4"/>
        <v>17574.5</v>
      </c>
      <c r="BB12" s="7">
        <f t="shared" si="4"/>
        <v>6356</v>
      </c>
      <c r="BC12" s="7">
        <f t="shared" si="4"/>
        <v>0</v>
      </c>
      <c r="BD12" s="7">
        <f t="shared" si="4"/>
        <v>1804062.9</v>
      </c>
      <c r="BE12" s="7">
        <f>SUM(BE13:BE43)</f>
        <v>1473590.8999999997</v>
      </c>
      <c r="BF12" s="7">
        <f t="shared" si="4"/>
        <v>18788.7</v>
      </c>
      <c r="BG12" s="7">
        <f t="shared" si="4"/>
        <v>2015.3000000000002</v>
      </c>
      <c r="BH12" s="7">
        <f t="shared" si="4"/>
        <v>0</v>
      </c>
      <c r="BI12" s="7">
        <f>SUM(BI13:BI43)</f>
        <v>1452786.8999999997</v>
      </c>
      <c r="BJ12" s="80">
        <f t="shared" si="4"/>
        <v>1469016</v>
      </c>
      <c r="BK12" s="80">
        <f t="shared" si="4"/>
        <v>18788.7</v>
      </c>
      <c r="BL12" s="80">
        <f t="shared" si="4"/>
        <v>2184</v>
      </c>
      <c r="BM12" s="80">
        <f t="shared" si="4"/>
        <v>0</v>
      </c>
      <c r="BN12" s="80">
        <f t="shared" si="4"/>
        <v>1448043.3</v>
      </c>
      <c r="BO12" s="80">
        <f t="shared" si="4"/>
        <v>1469016</v>
      </c>
      <c r="BP12" s="80">
        <f t="shared" si="4"/>
        <v>18788.7</v>
      </c>
      <c r="BQ12" s="80">
        <f t="shared" si="4"/>
        <v>2184</v>
      </c>
      <c r="BR12" s="80">
        <f t="shared" si="4"/>
        <v>0</v>
      </c>
      <c r="BS12" s="80">
        <f t="shared" si="4"/>
        <v>1448043.3</v>
      </c>
      <c r="BU12" s="87"/>
    </row>
    <row r="13" spans="2:73" s="8" customFormat="1" ht="52.5" customHeight="1" x14ac:dyDescent="0.25">
      <c r="B13" s="16" t="s">
        <v>117</v>
      </c>
      <c r="C13" s="16" t="s">
        <v>163</v>
      </c>
      <c r="D13" s="239" t="s">
        <v>235</v>
      </c>
      <c r="E13" s="240"/>
      <c r="F13" s="241"/>
      <c r="G13" s="242"/>
      <c r="H13" s="25" t="s">
        <v>210</v>
      </c>
      <c r="I13" s="44" t="s">
        <v>211</v>
      </c>
      <c r="J13" s="26" t="s">
        <v>213</v>
      </c>
      <c r="K13" s="75" t="s">
        <v>233</v>
      </c>
      <c r="L13" s="40">
        <f>N13+P13+R13+T13</f>
        <v>1345.5</v>
      </c>
      <c r="M13" s="40">
        <f>O13+Q13+S13+U13</f>
        <v>1298.4000000000001</v>
      </c>
      <c r="N13" s="25"/>
      <c r="O13" s="25"/>
      <c r="P13" s="25"/>
      <c r="Q13" s="25"/>
      <c r="R13" s="25"/>
      <c r="S13" s="25"/>
      <c r="T13" s="100">
        <v>1345.5</v>
      </c>
      <c r="U13" s="100">
        <v>1298.4000000000001</v>
      </c>
      <c r="V13" s="80">
        <f>W13+X13+Y13+Z13</f>
        <v>4478.1000000000004</v>
      </c>
      <c r="W13" s="65"/>
      <c r="X13" s="65"/>
      <c r="Y13" s="65"/>
      <c r="Z13" s="80">
        <v>4478.1000000000004</v>
      </c>
      <c r="AA13" s="7">
        <f>AB13+AC13+AD13+AE13</f>
        <v>10088</v>
      </c>
      <c r="AB13" s="139"/>
      <c r="AC13" s="139"/>
      <c r="AD13" s="139"/>
      <c r="AE13" s="6">
        <v>10088</v>
      </c>
      <c r="AF13" s="6">
        <f t="shared" ref="AF13:AJ15" si="5">AA13</f>
        <v>10088</v>
      </c>
      <c r="AG13" s="6">
        <f t="shared" si="5"/>
        <v>0</v>
      </c>
      <c r="AH13" s="6">
        <f t="shared" si="5"/>
        <v>0</v>
      </c>
      <c r="AI13" s="6">
        <f t="shared" si="5"/>
        <v>0</v>
      </c>
      <c r="AJ13" s="6">
        <f t="shared" si="5"/>
        <v>10088</v>
      </c>
      <c r="AK13" s="6">
        <f>AL13+AM13+AN13+AO13</f>
        <v>10088</v>
      </c>
      <c r="AL13" s="6">
        <f>AG13</f>
        <v>0</v>
      </c>
      <c r="AM13" s="6">
        <f t="shared" ref="AM13:BH13" si="6">AH13</f>
        <v>0</v>
      </c>
      <c r="AN13" s="6">
        <f t="shared" si="6"/>
        <v>0</v>
      </c>
      <c r="AO13" s="140">
        <f t="shared" si="6"/>
        <v>10088</v>
      </c>
      <c r="AP13" s="6">
        <f>AK13</f>
        <v>10088</v>
      </c>
      <c r="AQ13" s="6">
        <f>AL13</f>
        <v>0</v>
      </c>
      <c r="AR13" s="6">
        <f>AM13</f>
        <v>0</v>
      </c>
      <c r="AS13" s="6">
        <f>AN13</f>
        <v>0</v>
      </c>
      <c r="AT13" s="6">
        <f>AO13</f>
        <v>10088</v>
      </c>
      <c r="AU13" s="6">
        <f t="shared" si="6"/>
        <v>10088</v>
      </c>
      <c r="AV13" s="6">
        <f t="shared" si="6"/>
        <v>0</v>
      </c>
      <c r="AW13" s="6">
        <f t="shared" si="6"/>
        <v>0</v>
      </c>
      <c r="AX13" s="6">
        <f t="shared" si="6"/>
        <v>0</v>
      </c>
      <c r="AY13" s="6">
        <f t="shared" si="6"/>
        <v>10088</v>
      </c>
      <c r="AZ13" s="170">
        <f>BA13+BB13+BC13+BD13</f>
        <v>3724</v>
      </c>
      <c r="BA13" s="170">
        <f t="shared" si="6"/>
        <v>0</v>
      </c>
      <c r="BB13" s="170">
        <f t="shared" si="6"/>
        <v>0</v>
      </c>
      <c r="BC13" s="170">
        <f t="shared" si="6"/>
        <v>0</v>
      </c>
      <c r="BD13" s="170">
        <v>3724</v>
      </c>
      <c r="BE13" s="157">
        <f>BI13</f>
        <v>1400</v>
      </c>
      <c r="BF13" s="157">
        <f t="shared" si="6"/>
        <v>0</v>
      </c>
      <c r="BG13" s="157">
        <f t="shared" si="6"/>
        <v>0</v>
      </c>
      <c r="BH13" s="157">
        <f t="shared" si="6"/>
        <v>0</v>
      </c>
      <c r="BI13" s="157">
        <v>1400</v>
      </c>
      <c r="BJ13" s="124">
        <f>BK13+BL13+BM13+BN13</f>
        <v>1400</v>
      </c>
      <c r="BK13" s="124">
        <f>BF13</f>
        <v>0</v>
      </c>
      <c r="BL13" s="124">
        <f>BG13</f>
        <v>0</v>
      </c>
      <c r="BM13" s="124">
        <f>BH13</f>
        <v>0</v>
      </c>
      <c r="BN13" s="124">
        <f>BI13</f>
        <v>1400</v>
      </c>
      <c r="BO13" s="124">
        <f>BP13+BQ13+BR13+BS13</f>
        <v>1400</v>
      </c>
      <c r="BP13" s="124">
        <f t="shared" ref="BP13:BS14" si="7">BK13</f>
        <v>0</v>
      </c>
      <c r="BQ13" s="124">
        <f t="shared" si="7"/>
        <v>0</v>
      </c>
      <c r="BR13" s="124">
        <f t="shared" si="7"/>
        <v>0</v>
      </c>
      <c r="BS13" s="121">
        <f t="shared" si="7"/>
        <v>1400</v>
      </c>
      <c r="BU13" s="87"/>
    </row>
    <row r="14" spans="2:73" s="8" customFormat="1" ht="81" x14ac:dyDescent="0.25">
      <c r="B14" s="16" t="s">
        <v>118</v>
      </c>
      <c r="C14" s="16" t="s">
        <v>164</v>
      </c>
      <c r="D14" s="253" t="s">
        <v>236</v>
      </c>
      <c r="E14" s="240"/>
      <c r="F14" s="241"/>
      <c r="G14" s="242"/>
      <c r="H14" s="46" t="s">
        <v>326</v>
      </c>
      <c r="I14" s="71" t="s">
        <v>348</v>
      </c>
      <c r="J14" s="26" t="s">
        <v>214</v>
      </c>
      <c r="K14" s="75" t="s">
        <v>234</v>
      </c>
      <c r="L14" s="40">
        <f>N14+P14+R14+T14</f>
        <v>44955.1</v>
      </c>
      <c r="M14" s="40">
        <f t="shared" ref="M14:M34" si="8">O14+Q14+S14+U14</f>
        <v>44955.1</v>
      </c>
      <c r="N14" s="25"/>
      <c r="O14" s="25"/>
      <c r="P14" s="25"/>
      <c r="Q14" s="25"/>
      <c r="R14" s="25"/>
      <c r="S14" s="25"/>
      <c r="T14" s="100">
        <v>44955.1</v>
      </c>
      <c r="U14" s="100">
        <v>44955.1</v>
      </c>
      <c r="V14" s="80">
        <f t="shared" ref="V14:V34" si="9">W14+X14+Y14+Z14</f>
        <v>42011.199999999997</v>
      </c>
      <c r="W14" s="65"/>
      <c r="X14" s="65"/>
      <c r="Y14" s="65"/>
      <c r="Z14" s="80">
        <v>42011.199999999997</v>
      </c>
      <c r="AA14" s="7">
        <f t="shared" ref="AA14:AA34" si="10">AB14+AC14+AD14+AE14</f>
        <v>43863.3</v>
      </c>
      <c r="AB14" s="139"/>
      <c r="AC14" s="139"/>
      <c r="AD14" s="139"/>
      <c r="AE14" s="6">
        <v>43863.3</v>
      </c>
      <c r="AF14" s="6">
        <f>AG14+AH14+AJ14</f>
        <v>45513</v>
      </c>
      <c r="AG14" s="6">
        <f t="shared" si="5"/>
        <v>0</v>
      </c>
      <c r="AH14" s="6">
        <f t="shared" si="5"/>
        <v>0</v>
      </c>
      <c r="AI14" s="6">
        <f t="shared" si="5"/>
        <v>0</v>
      </c>
      <c r="AJ14" s="6">
        <v>45513</v>
      </c>
      <c r="AK14" s="6">
        <f>AL14+AM14+AN14+AO14</f>
        <v>45513</v>
      </c>
      <c r="AL14" s="6">
        <f t="shared" ref="AL14:AL15" si="11">AG14</f>
        <v>0</v>
      </c>
      <c r="AM14" s="6">
        <f t="shared" ref="AM14:AM15" si="12">AH14</f>
        <v>0</v>
      </c>
      <c r="AN14" s="6">
        <f t="shared" ref="AN14:AN15" si="13">AI14</f>
        <v>0</v>
      </c>
      <c r="AO14" s="140">
        <v>45513</v>
      </c>
      <c r="AP14" s="40">
        <f>AR14+AT14+AV14+AX14</f>
        <v>35051.300000000003</v>
      </c>
      <c r="AQ14" s="40">
        <f t="shared" ref="AQ14:AQ15" si="14">AS14+AU14+AW14+AY14</f>
        <v>35051.300000000003</v>
      </c>
      <c r="AR14" s="25"/>
      <c r="AS14" s="25"/>
      <c r="AT14" s="25"/>
      <c r="AU14" s="25"/>
      <c r="AV14" s="25"/>
      <c r="AW14" s="25"/>
      <c r="AX14" s="100">
        <v>35051.300000000003</v>
      </c>
      <c r="AY14" s="100">
        <v>35051.300000000003</v>
      </c>
      <c r="AZ14" s="175">
        <f t="shared" ref="AZ14:AZ34" si="15">BA14+BB14+BC14+BD14</f>
        <v>42011.199999999997</v>
      </c>
      <c r="BA14" s="176"/>
      <c r="BB14" s="176"/>
      <c r="BC14" s="176"/>
      <c r="BD14" s="175">
        <v>42011.199999999997</v>
      </c>
      <c r="BE14" s="157">
        <f t="shared" ref="BE14:BE34" si="16">BF14+BG14+BH14+BI14</f>
        <v>43863.3</v>
      </c>
      <c r="BF14" s="159"/>
      <c r="BG14" s="159"/>
      <c r="BH14" s="159"/>
      <c r="BI14" s="157">
        <v>43863.3</v>
      </c>
      <c r="BJ14" s="124">
        <f>BK14+BL14+BM14+BN14</f>
        <v>45513</v>
      </c>
      <c r="BK14" s="124">
        <f>BF14</f>
        <v>0</v>
      </c>
      <c r="BL14" s="124">
        <f>BG14</f>
        <v>0</v>
      </c>
      <c r="BM14" s="124">
        <f>BH14</f>
        <v>0</v>
      </c>
      <c r="BN14" s="124">
        <v>45513</v>
      </c>
      <c r="BO14" s="124">
        <f>BP14+BQ14+BR14+BS14</f>
        <v>45513</v>
      </c>
      <c r="BP14" s="124">
        <f t="shared" si="7"/>
        <v>0</v>
      </c>
      <c r="BQ14" s="124">
        <f t="shared" si="7"/>
        <v>0</v>
      </c>
      <c r="BR14" s="124">
        <f t="shared" si="7"/>
        <v>0</v>
      </c>
      <c r="BS14" s="121">
        <f t="shared" si="7"/>
        <v>45513</v>
      </c>
      <c r="BU14" s="87"/>
    </row>
    <row r="15" spans="2:73" s="8" customFormat="1" x14ac:dyDescent="0.25">
      <c r="B15" s="187" t="s">
        <v>119</v>
      </c>
      <c r="C15" s="211" t="s">
        <v>165</v>
      </c>
      <c r="D15" s="233" t="s">
        <v>269</v>
      </c>
      <c r="E15" s="234"/>
      <c r="F15" s="22"/>
      <c r="G15" s="61"/>
      <c r="H15" s="184" t="s">
        <v>237</v>
      </c>
      <c r="I15" s="187" t="s">
        <v>372</v>
      </c>
      <c r="J15" s="205" t="s">
        <v>215</v>
      </c>
      <c r="K15" s="248" t="s">
        <v>324</v>
      </c>
      <c r="L15" s="199">
        <f t="shared" ref="L15:M34" si="17">N15+P15+R15+T15</f>
        <v>30745.3</v>
      </c>
      <c r="M15" s="199">
        <f t="shared" si="8"/>
        <v>16953.8</v>
      </c>
      <c r="N15" s="205"/>
      <c r="O15" s="205"/>
      <c r="P15" s="199">
        <v>1452.5</v>
      </c>
      <c r="Q15" s="199">
        <v>1308.4000000000001</v>
      </c>
      <c r="R15" s="205"/>
      <c r="S15" s="205"/>
      <c r="T15" s="199">
        <v>29292.799999999999</v>
      </c>
      <c r="U15" s="199">
        <v>15645.4</v>
      </c>
      <c r="V15" s="208">
        <f t="shared" si="9"/>
        <v>28682</v>
      </c>
      <c r="W15" s="214"/>
      <c r="X15" s="208">
        <v>2531.6</v>
      </c>
      <c r="Y15" s="214"/>
      <c r="Z15" s="208">
        <v>26150.400000000001</v>
      </c>
      <c r="AA15" s="220">
        <f t="shared" si="10"/>
        <v>13624</v>
      </c>
      <c r="AB15" s="211"/>
      <c r="AC15" s="220">
        <v>1519</v>
      </c>
      <c r="AD15" s="211"/>
      <c r="AE15" s="220">
        <v>12105</v>
      </c>
      <c r="AF15" s="220">
        <f>AG15+AH15+AI15+AJ15</f>
        <v>12056.599999999999</v>
      </c>
      <c r="AG15" s="220">
        <f t="shared" si="5"/>
        <v>0</v>
      </c>
      <c r="AH15" s="220">
        <v>1687.8</v>
      </c>
      <c r="AI15" s="220">
        <f t="shared" si="5"/>
        <v>0</v>
      </c>
      <c r="AJ15" s="220">
        <v>10368.799999999999</v>
      </c>
      <c r="AK15" s="220">
        <f>AL15+AM15+AN15+AO15</f>
        <v>12056.599999999999</v>
      </c>
      <c r="AL15" s="220">
        <f t="shared" si="11"/>
        <v>0</v>
      </c>
      <c r="AM15" s="220">
        <f t="shared" si="12"/>
        <v>1687.8</v>
      </c>
      <c r="AN15" s="220">
        <f t="shared" si="13"/>
        <v>0</v>
      </c>
      <c r="AO15" s="220">
        <v>10368.799999999999</v>
      </c>
      <c r="AP15" s="199">
        <f t="shared" ref="AP15" si="18">AR15+AT15+AV15+AX15</f>
        <v>16881.900000000001</v>
      </c>
      <c r="AQ15" s="199">
        <f t="shared" si="14"/>
        <v>15721.8</v>
      </c>
      <c r="AR15" s="205"/>
      <c r="AS15" s="205"/>
      <c r="AT15" s="199">
        <v>1382.4</v>
      </c>
      <c r="AU15" s="199">
        <v>1238.4000000000001</v>
      </c>
      <c r="AV15" s="205"/>
      <c r="AW15" s="205"/>
      <c r="AX15" s="199">
        <v>15499.5</v>
      </c>
      <c r="AY15" s="199">
        <v>14483.4</v>
      </c>
      <c r="AZ15" s="202">
        <f t="shared" si="15"/>
        <v>15727</v>
      </c>
      <c r="BA15" s="178"/>
      <c r="BB15" s="202">
        <v>2531.6</v>
      </c>
      <c r="BC15" s="178"/>
      <c r="BD15" s="202">
        <v>13195.4</v>
      </c>
      <c r="BE15" s="220">
        <f t="shared" si="16"/>
        <v>13624</v>
      </c>
      <c r="BF15" s="211"/>
      <c r="BG15" s="220">
        <v>1519</v>
      </c>
      <c r="BH15" s="211"/>
      <c r="BI15" s="220">
        <v>12105</v>
      </c>
      <c r="BJ15" s="208">
        <f>BK15+BL15+BM15+BN15</f>
        <v>12056.599999999999</v>
      </c>
      <c r="BK15" s="214">
        <f>BF15</f>
        <v>0</v>
      </c>
      <c r="BL15" s="208">
        <v>1687.8</v>
      </c>
      <c r="BM15" s="214">
        <f>BH15</f>
        <v>0</v>
      </c>
      <c r="BN15" s="208">
        <v>10368.799999999999</v>
      </c>
      <c r="BO15" s="208">
        <f>BP15+BQ15+BR15+BS15</f>
        <v>12056.599999999999</v>
      </c>
      <c r="BP15" s="196">
        <f>BK15</f>
        <v>0</v>
      </c>
      <c r="BQ15" s="181">
        <f>BL15</f>
        <v>1687.8</v>
      </c>
      <c r="BR15" s="196">
        <f>BM15</f>
        <v>0</v>
      </c>
      <c r="BS15" s="208">
        <f t="shared" ref="BS15" si="19">BN15</f>
        <v>10368.799999999999</v>
      </c>
      <c r="BU15" s="87"/>
    </row>
    <row r="16" spans="2:73" s="8" customFormat="1" x14ac:dyDescent="0.25">
      <c r="B16" s="188"/>
      <c r="C16" s="212"/>
      <c r="D16" s="237"/>
      <c r="E16" s="238"/>
      <c r="F16" s="50"/>
      <c r="G16" s="48"/>
      <c r="H16" s="185"/>
      <c r="I16" s="188"/>
      <c r="J16" s="206"/>
      <c r="K16" s="249"/>
      <c r="L16" s="200"/>
      <c r="M16" s="200"/>
      <c r="N16" s="206"/>
      <c r="O16" s="206"/>
      <c r="P16" s="200"/>
      <c r="Q16" s="200"/>
      <c r="R16" s="206"/>
      <c r="S16" s="206"/>
      <c r="T16" s="200"/>
      <c r="U16" s="200"/>
      <c r="V16" s="209"/>
      <c r="W16" s="215"/>
      <c r="X16" s="209"/>
      <c r="Y16" s="215"/>
      <c r="Z16" s="209"/>
      <c r="AA16" s="221"/>
      <c r="AB16" s="212"/>
      <c r="AC16" s="221"/>
      <c r="AD16" s="212"/>
      <c r="AE16" s="221"/>
      <c r="AF16" s="221"/>
      <c r="AG16" s="221"/>
      <c r="AH16" s="221"/>
      <c r="AI16" s="221"/>
      <c r="AJ16" s="221"/>
      <c r="AK16" s="221"/>
      <c r="AL16" s="221"/>
      <c r="AM16" s="221"/>
      <c r="AN16" s="221"/>
      <c r="AO16" s="221"/>
      <c r="AP16" s="200"/>
      <c r="AQ16" s="200"/>
      <c r="AR16" s="206"/>
      <c r="AS16" s="206"/>
      <c r="AT16" s="200"/>
      <c r="AU16" s="200"/>
      <c r="AV16" s="206"/>
      <c r="AW16" s="206"/>
      <c r="AX16" s="200"/>
      <c r="AY16" s="200"/>
      <c r="AZ16" s="203"/>
      <c r="BA16" s="179"/>
      <c r="BB16" s="203"/>
      <c r="BC16" s="179"/>
      <c r="BD16" s="203"/>
      <c r="BE16" s="221"/>
      <c r="BF16" s="212"/>
      <c r="BG16" s="221"/>
      <c r="BH16" s="212"/>
      <c r="BI16" s="221"/>
      <c r="BJ16" s="209"/>
      <c r="BK16" s="215"/>
      <c r="BL16" s="209"/>
      <c r="BM16" s="215"/>
      <c r="BN16" s="209"/>
      <c r="BO16" s="209"/>
      <c r="BP16" s="197"/>
      <c r="BQ16" s="182"/>
      <c r="BR16" s="197"/>
      <c r="BS16" s="209"/>
      <c r="BU16" s="87"/>
    </row>
    <row r="17" spans="2:73" s="8" customFormat="1" ht="118.5" customHeight="1" x14ac:dyDescent="0.25">
      <c r="B17" s="189"/>
      <c r="C17" s="213"/>
      <c r="D17" s="235"/>
      <c r="E17" s="236"/>
      <c r="F17" s="49"/>
      <c r="G17" s="47"/>
      <c r="H17" s="186"/>
      <c r="I17" s="189"/>
      <c r="J17" s="207"/>
      <c r="K17" s="250"/>
      <c r="L17" s="201"/>
      <c r="M17" s="201"/>
      <c r="N17" s="207"/>
      <c r="O17" s="207"/>
      <c r="P17" s="201"/>
      <c r="Q17" s="201"/>
      <c r="R17" s="207"/>
      <c r="S17" s="207"/>
      <c r="T17" s="201"/>
      <c r="U17" s="201"/>
      <c r="V17" s="210"/>
      <c r="W17" s="216"/>
      <c r="X17" s="210"/>
      <c r="Y17" s="216"/>
      <c r="Z17" s="210"/>
      <c r="AA17" s="222"/>
      <c r="AB17" s="213"/>
      <c r="AC17" s="222"/>
      <c r="AD17" s="213"/>
      <c r="AE17" s="222"/>
      <c r="AF17" s="222"/>
      <c r="AG17" s="222"/>
      <c r="AH17" s="222"/>
      <c r="AI17" s="222"/>
      <c r="AJ17" s="222"/>
      <c r="AK17" s="222"/>
      <c r="AL17" s="222"/>
      <c r="AM17" s="222"/>
      <c r="AN17" s="222"/>
      <c r="AO17" s="222"/>
      <c r="AP17" s="201"/>
      <c r="AQ17" s="201"/>
      <c r="AR17" s="207"/>
      <c r="AS17" s="207"/>
      <c r="AT17" s="201"/>
      <c r="AU17" s="201"/>
      <c r="AV17" s="207"/>
      <c r="AW17" s="207"/>
      <c r="AX17" s="201"/>
      <c r="AY17" s="201"/>
      <c r="AZ17" s="204"/>
      <c r="BA17" s="180"/>
      <c r="BB17" s="204"/>
      <c r="BC17" s="180"/>
      <c r="BD17" s="204"/>
      <c r="BE17" s="222"/>
      <c r="BF17" s="213"/>
      <c r="BG17" s="222"/>
      <c r="BH17" s="213"/>
      <c r="BI17" s="222"/>
      <c r="BJ17" s="210"/>
      <c r="BK17" s="216"/>
      <c r="BL17" s="210"/>
      <c r="BM17" s="216"/>
      <c r="BN17" s="210"/>
      <c r="BO17" s="210"/>
      <c r="BP17" s="198"/>
      <c r="BQ17" s="183"/>
      <c r="BR17" s="198"/>
      <c r="BS17" s="210"/>
      <c r="BU17" s="87"/>
    </row>
    <row r="18" spans="2:73" s="86" customFormat="1" ht="58.5" customHeight="1" x14ac:dyDescent="0.25">
      <c r="B18" s="65" t="s">
        <v>322</v>
      </c>
      <c r="C18" s="84">
        <v>1018</v>
      </c>
      <c r="D18" s="254" t="s">
        <v>323</v>
      </c>
      <c r="E18" s="255"/>
      <c r="F18" s="251"/>
      <c r="G18" s="252"/>
      <c r="H18" s="42"/>
      <c r="I18" s="65" t="s">
        <v>371</v>
      </c>
      <c r="J18" s="83" t="s">
        <v>219</v>
      </c>
      <c r="K18" s="85" t="s">
        <v>247</v>
      </c>
      <c r="L18" s="40">
        <f t="shared" si="17"/>
        <v>200</v>
      </c>
      <c r="M18" s="40">
        <f t="shared" si="17"/>
        <v>200</v>
      </c>
      <c r="N18" s="25"/>
      <c r="O18" s="25"/>
      <c r="P18" s="100"/>
      <c r="Q18" s="100"/>
      <c r="R18" s="25"/>
      <c r="S18" s="25"/>
      <c r="T18" s="100">
        <v>200</v>
      </c>
      <c r="U18" s="100">
        <v>200</v>
      </c>
      <c r="V18" s="80"/>
      <c r="W18" s="65"/>
      <c r="X18" s="80"/>
      <c r="Y18" s="65"/>
      <c r="Z18" s="80"/>
      <c r="AA18" s="7"/>
      <c r="AB18" s="139"/>
      <c r="AC18" s="6"/>
      <c r="AD18" s="139"/>
      <c r="AE18" s="6"/>
      <c r="AF18" s="7"/>
      <c r="AG18" s="139"/>
      <c r="AH18" s="6"/>
      <c r="AI18" s="139"/>
      <c r="AJ18" s="6"/>
      <c r="AK18" s="7"/>
      <c r="AL18" s="139"/>
      <c r="AM18" s="6"/>
      <c r="AN18" s="139"/>
      <c r="AO18" s="140"/>
      <c r="AP18" s="40">
        <f t="shared" ref="AP18:AP26" si="20">AR18+AT18+AV18+AX18</f>
        <v>200</v>
      </c>
      <c r="AQ18" s="40">
        <f t="shared" ref="AQ18:AQ26" si="21">AS18+AU18+AW18+AY18</f>
        <v>200</v>
      </c>
      <c r="AR18" s="25"/>
      <c r="AS18" s="25"/>
      <c r="AT18" s="100"/>
      <c r="AU18" s="100"/>
      <c r="AV18" s="25"/>
      <c r="AW18" s="25"/>
      <c r="AX18" s="100">
        <v>200</v>
      </c>
      <c r="AY18" s="100">
        <v>200</v>
      </c>
      <c r="AZ18" s="175">
        <f>BA18+BB18+BC18+BD18</f>
        <v>0</v>
      </c>
      <c r="BA18" s="176"/>
      <c r="BB18" s="175"/>
      <c r="BC18" s="176"/>
      <c r="BD18" s="175"/>
      <c r="BE18" s="157"/>
      <c r="BF18" s="159"/>
      <c r="BG18" s="157"/>
      <c r="BH18" s="159"/>
      <c r="BI18" s="157"/>
      <c r="BJ18" s="124"/>
      <c r="BK18" s="126"/>
      <c r="BL18" s="124"/>
      <c r="BM18" s="126"/>
      <c r="BN18" s="124">
        <f>BI18</f>
        <v>0</v>
      </c>
      <c r="BO18" s="127"/>
      <c r="BP18" s="128"/>
      <c r="BQ18" s="127"/>
      <c r="BR18" s="128"/>
      <c r="BS18" s="127">
        <f t="shared" ref="BS18:BS26" si="22">BN18</f>
        <v>0</v>
      </c>
      <c r="BU18" s="87"/>
    </row>
    <row r="19" spans="2:73" s="8" customFormat="1" ht="121.5" x14ac:dyDescent="0.25">
      <c r="B19" s="16" t="s">
        <v>120</v>
      </c>
      <c r="C19" s="16" t="s">
        <v>166</v>
      </c>
      <c r="D19" s="239" t="s">
        <v>238</v>
      </c>
      <c r="E19" s="240"/>
      <c r="F19" s="241"/>
      <c r="G19" s="242"/>
      <c r="H19" s="16" t="s">
        <v>302</v>
      </c>
      <c r="I19" s="43" t="s">
        <v>349</v>
      </c>
      <c r="J19" s="26" t="s">
        <v>216</v>
      </c>
      <c r="K19" s="75" t="s">
        <v>239</v>
      </c>
      <c r="L19" s="40">
        <f t="shared" si="17"/>
        <v>99639.5</v>
      </c>
      <c r="M19" s="40">
        <f t="shared" si="8"/>
        <v>97744.7</v>
      </c>
      <c r="N19" s="25"/>
      <c r="O19" s="25"/>
      <c r="P19" s="100">
        <v>54.8</v>
      </c>
      <c r="Q19" s="100">
        <v>54.8</v>
      </c>
      <c r="R19" s="25"/>
      <c r="S19" s="25"/>
      <c r="T19" s="100">
        <v>99584.7</v>
      </c>
      <c r="U19" s="100">
        <v>97689.9</v>
      </c>
      <c r="V19" s="80">
        <f t="shared" si="9"/>
        <v>87309.9</v>
      </c>
      <c r="W19" s="65"/>
      <c r="X19" s="65"/>
      <c r="Y19" s="65"/>
      <c r="Z19" s="80">
        <v>87309.9</v>
      </c>
      <c r="AA19" s="7">
        <f t="shared" si="10"/>
        <v>90389.4</v>
      </c>
      <c r="AB19" s="139"/>
      <c r="AC19" s="139"/>
      <c r="AD19" s="139"/>
      <c r="AE19" s="6">
        <v>90389.4</v>
      </c>
      <c r="AF19" s="7">
        <f>AG19+AH19+AI19+AJ19</f>
        <v>90389.4</v>
      </c>
      <c r="AG19" s="7">
        <f t="shared" ref="AG19:AJ25" si="23">AB19</f>
        <v>0</v>
      </c>
      <c r="AH19" s="7">
        <f t="shared" si="23"/>
        <v>0</v>
      </c>
      <c r="AI19" s="7">
        <f t="shared" si="23"/>
        <v>0</v>
      </c>
      <c r="AJ19" s="7">
        <v>90389.4</v>
      </c>
      <c r="AK19" s="7">
        <f>AL19+AM19+AN19+AO19</f>
        <v>90389.4</v>
      </c>
      <c r="AL19" s="7">
        <f t="shared" ref="AL19:AL25" si="24">AG19</f>
        <v>0</v>
      </c>
      <c r="AM19" s="7">
        <f t="shared" ref="AM19" si="25">AH19</f>
        <v>0</v>
      </c>
      <c r="AN19" s="7">
        <f t="shared" ref="AN19:AN25" si="26">AI19</f>
        <v>0</v>
      </c>
      <c r="AO19" s="140">
        <f>AJ19</f>
        <v>90389.4</v>
      </c>
      <c r="AP19" s="40">
        <f t="shared" si="20"/>
        <v>96132.3</v>
      </c>
      <c r="AQ19" s="40">
        <f t="shared" si="21"/>
        <v>93316.7</v>
      </c>
      <c r="AR19" s="25"/>
      <c r="AS19" s="25"/>
      <c r="AT19" s="100">
        <v>54.8</v>
      </c>
      <c r="AU19" s="100">
        <v>54.8</v>
      </c>
      <c r="AV19" s="25"/>
      <c r="AW19" s="25"/>
      <c r="AX19" s="100">
        <v>96077.5</v>
      </c>
      <c r="AY19" s="100">
        <v>93261.9</v>
      </c>
      <c r="AZ19" s="175">
        <f t="shared" si="15"/>
        <v>85053</v>
      </c>
      <c r="BA19" s="176"/>
      <c r="BB19" s="175"/>
      <c r="BC19" s="176"/>
      <c r="BD19" s="175">
        <v>85053</v>
      </c>
      <c r="BE19" s="157">
        <f t="shared" si="16"/>
        <v>88660.3</v>
      </c>
      <c r="BF19" s="159"/>
      <c r="BG19" s="159"/>
      <c r="BH19" s="159"/>
      <c r="BI19" s="157">
        <v>88660.3</v>
      </c>
      <c r="BJ19" s="124">
        <f t="shared" ref="BJ19:BJ25" si="27">BK19+BL19+BM19+BN19</f>
        <v>88660.3</v>
      </c>
      <c r="BK19" s="126">
        <f>BF19</f>
        <v>0</v>
      </c>
      <c r="BL19" s="126">
        <f>BG19</f>
        <v>0</v>
      </c>
      <c r="BM19" s="126">
        <f>BH19</f>
        <v>0</v>
      </c>
      <c r="BN19" s="124">
        <v>88660.3</v>
      </c>
      <c r="BO19" s="127">
        <f>BP19+BQ19+BR19+BS19</f>
        <v>88660.3</v>
      </c>
      <c r="BP19" s="128">
        <f t="shared" ref="BP19:BR22" si="28">BK19</f>
        <v>0</v>
      </c>
      <c r="BQ19" s="128">
        <f t="shared" si="28"/>
        <v>0</v>
      </c>
      <c r="BR19" s="128">
        <f t="shared" si="28"/>
        <v>0</v>
      </c>
      <c r="BS19" s="127">
        <f t="shared" si="22"/>
        <v>88660.3</v>
      </c>
      <c r="BU19" s="87"/>
    </row>
    <row r="20" spans="2:73" s="8" customFormat="1" ht="121.5" x14ac:dyDescent="0.25">
      <c r="B20" s="16" t="s">
        <v>121</v>
      </c>
      <c r="C20" s="16" t="s">
        <v>167</v>
      </c>
      <c r="D20" s="239" t="s">
        <v>238</v>
      </c>
      <c r="E20" s="240"/>
      <c r="F20" s="241"/>
      <c r="G20" s="242"/>
      <c r="H20" s="16" t="s">
        <v>302</v>
      </c>
      <c r="I20" s="43" t="s">
        <v>350</v>
      </c>
      <c r="J20" s="26" t="s">
        <v>216</v>
      </c>
      <c r="K20" s="75" t="s">
        <v>240</v>
      </c>
      <c r="L20" s="40">
        <f t="shared" si="17"/>
        <v>202779.9</v>
      </c>
      <c r="M20" s="40">
        <f t="shared" si="8"/>
        <v>197041.8</v>
      </c>
      <c r="N20" s="25">
        <v>21198.799999999999</v>
      </c>
      <c r="O20" s="25">
        <v>20008.099999999999</v>
      </c>
      <c r="P20" s="100">
        <v>2148.1</v>
      </c>
      <c r="Q20" s="100">
        <v>2099.8000000000002</v>
      </c>
      <c r="R20" s="25"/>
      <c r="S20" s="25"/>
      <c r="T20" s="100">
        <v>179433</v>
      </c>
      <c r="U20" s="100">
        <v>174933.9</v>
      </c>
      <c r="V20" s="80">
        <f t="shared" si="9"/>
        <v>197759.4</v>
      </c>
      <c r="W20" s="80">
        <v>17574.5</v>
      </c>
      <c r="X20" s="80">
        <v>649.6</v>
      </c>
      <c r="Y20" s="65"/>
      <c r="Z20" s="80">
        <v>179535.3</v>
      </c>
      <c r="AA20" s="7">
        <f t="shared" si="10"/>
        <v>190999.4</v>
      </c>
      <c r="AB20" s="6">
        <v>18788.7</v>
      </c>
      <c r="AC20" s="6">
        <v>242.4</v>
      </c>
      <c r="AD20" s="139"/>
      <c r="AE20" s="6">
        <v>171968.3</v>
      </c>
      <c r="AF20" s="7">
        <f>AG20+AH20+AI20+AJ20</f>
        <v>174354.1</v>
      </c>
      <c r="AG20" s="7">
        <v>18788.7</v>
      </c>
      <c r="AH20" s="7">
        <v>242.3</v>
      </c>
      <c r="AI20" s="7">
        <f t="shared" si="23"/>
        <v>0</v>
      </c>
      <c r="AJ20" s="7">
        <v>155323.1</v>
      </c>
      <c r="AK20" s="7">
        <f>AL20+AM20+AN20+AO20</f>
        <v>174354.1</v>
      </c>
      <c r="AL20" s="7">
        <f t="shared" si="24"/>
        <v>18788.7</v>
      </c>
      <c r="AM20" s="7">
        <f>AH20</f>
        <v>242.3</v>
      </c>
      <c r="AN20" s="7">
        <f t="shared" si="26"/>
        <v>0</v>
      </c>
      <c r="AO20" s="140">
        <f>AJ20</f>
        <v>155323.1</v>
      </c>
      <c r="AP20" s="40">
        <f t="shared" si="20"/>
        <v>184480.6</v>
      </c>
      <c r="AQ20" s="40">
        <f t="shared" si="21"/>
        <v>181414</v>
      </c>
      <c r="AR20" s="25">
        <v>16761.099999999999</v>
      </c>
      <c r="AS20" s="25">
        <v>16761.099999999999</v>
      </c>
      <c r="AT20" s="100">
        <v>335.5</v>
      </c>
      <c r="AU20" s="100">
        <v>335.5</v>
      </c>
      <c r="AV20" s="25"/>
      <c r="AW20" s="25"/>
      <c r="AX20" s="100">
        <v>167384</v>
      </c>
      <c r="AY20" s="100">
        <v>164317.4</v>
      </c>
      <c r="AZ20" s="175">
        <f t="shared" si="15"/>
        <v>185860.1</v>
      </c>
      <c r="BA20" s="175">
        <v>17574.5</v>
      </c>
      <c r="BB20" s="176">
        <v>431.2</v>
      </c>
      <c r="BC20" s="176"/>
      <c r="BD20" s="175">
        <v>167854.4</v>
      </c>
      <c r="BE20" s="157">
        <f t="shared" si="16"/>
        <v>173077.1</v>
      </c>
      <c r="BF20" s="157">
        <v>18788.7</v>
      </c>
      <c r="BG20" s="157">
        <v>242.4</v>
      </c>
      <c r="BH20" s="159"/>
      <c r="BI20" s="157">
        <v>154046</v>
      </c>
      <c r="BJ20" s="124">
        <f t="shared" si="27"/>
        <v>173077</v>
      </c>
      <c r="BK20" s="126">
        <v>18788.7</v>
      </c>
      <c r="BL20" s="124">
        <v>242.3</v>
      </c>
      <c r="BM20" s="126">
        <f t="shared" ref="BM20:BM26" si="29">BH20</f>
        <v>0</v>
      </c>
      <c r="BN20" s="124">
        <v>154046</v>
      </c>
      <c r="BO20" s="127">
        <f t="shared" ref="BO20:BO25" si="30">BP20+BQ20+BR20+BS20</f>
        <v>173077</v>
      </c>
      <c r="BP20" s="128">
        <f t="shared" si="28"/>
        <v>18788.7</v>
      </c>
      <c r="BQ20" s="127">
        <f t="shared" si="28"/>
        <v>242.3</v>
      </c>
      <c r="BR20" s="128">
        <f t="shared" si="28"/>
        <v>0</v>
      </c>
      <c r="BS20" s="127">
        <f t="shared" si="22"/>
        <v>154046</v>
      </c>
      <c r="BU20" s="87"/>
    </row>
    <row r="21" spans="2:73" s="8" customFormat="1" ht="81" x14ac:dyDescent="0.25">
      <c r="B21" s="16" t="s">
        <v>122</v>
      </c>
      <c r="C21" s="16" t="s">
        <v>168</v>
      </c>
      <c r="D21" s="239" t="s">
        <v>238</v>
      </c>
      <c r="E21" s="240"/>
      <c r="F21" s="241"/>
      <c r="G21" s="242"/>
      <c r="H21" s="16"/>
      <c r="I21" s="43" t="s">
        <v>351</v>
      </c>
      <c r="J21" s="26" t="s">
        <v>216</v>
      </c>
      <c r="K21" s="75" t="s">
        <v>262</v>
      </c>
      <c r="L21" s="40">
        <f t="shared" si="17"/>
        <v>124761.5</v>
      </c>
      <c r="M21" s="40">
        <f t="shared" si="8"/>
        <v>122396.3</v>
      </c>
      <c r="N21" s="25"/>
      <c r="O21" s="25"/>
      <c r="P21" s="100"/>
      <c r="Q21" s="100"/>
      <c r="R21" s="25"/>
      <c r="S21" s="25"/>
      <c r="T21" s="100">
        <v>124761.5</v>
      </c>
      <c r="U21" s="100">
        <v>122396.3</v>
      </c>
      <c r="V21" s="80">
        <f t="shared" si="9"/>
        <v>144524.4</v>
      </c>
      <c r="W21" s="65"/>
      <c r="X21" s="65"/>
      <c r="Y21" s="65"/>
      <c r="Z21" s="80">
        <v>144524.4</v>
      </c>
      <c r="AA21" s="7">
        <f t="shared" si="10"/>
        <v>117603.7</v>
      </c>
      <c r="AB21" s="139"/>
      <c r="AC21" s="139"/>
      <c r="AD21" s="139"/>
      <c r="AE21" s="6">
        <v>117603.7</v>
      </c>
      <c r="AF21" s="7">
        <f>AG21+AH21+AI21+AJ21</f>
        <v>117603.7</v>
      </c>
      <c r="AG21" s="7">
        <f t="shared" si="23"/>
        <v>0</v>
      </c>
      <c r="AH21" s="7">
        <f t="shared" si="23"/>
        <v>0</v>
      </c>
      <c r="AI21" s="7">
        <f t="shared" si="23"/>
        <v>0</v>
      </c>
      <c r="AJ21" s="7">
        <v>117603.7</v>
      </c>
      <c r="AK21" s="7">
        <f>AF21</f>
        <v>117603.7</v>
      </c>
      <c r="AL21" s="7">
        <f t="shared" si="24"/>
        <v>0</v>
      </c>
      <c r="AM21" s="7">
        <f t="shared" ref="AM21:AM22" si="31">AH21</f>
        <v>0</v>
      </c>
      <c r="AN21" s="7">
        <f t="shared" si="26"/>
        <v>0</v>
      </c>
      <c r="AO21" s="140">
        <f t="shared" ref="AO21:AO22" si="32">AJ21</f>
        <v>117603.7</v>
      </c>
      <c r="AP21" s="40">
        <f t="shared" si="20"/>
        <v>113861</v>
      </c>
      <c r="AQ21" s="40">
        <f t="shared" si="21"/>
        <v>111698.1</v>
      </c>
      <c r="AR21" s="25"/>
      <c r="AS21" s="25"/>
      <c r="AT21" s="100"/>
      <c r="AU21" s="100"/>
      <c r="AV21" s="25"/>
      <c r="AW21" s="25"/>
      <c r="AX21" s="100">
        <v>113861</v>
      </c>
      <c r="AY21" s="100">
        <v>111698.1</v>
      </c>
      <c r="AZ21" s="175">
        <f t="shared" si="15"/>
        <v>139101.4</v>
      </c>
      <c r="BA21" s="176"/>
      <c r="BB21" s="176"/>
      <c r="BC21" s="176"/>
      <c r="BD21" s="175">
        <v>139101.4</v>
      </c>
      <c r="BE21" s="157">
        <f t="shared" si="16"/>
        <v>116323.7</v>
      </c>
      <c r="BF21" s="159"/>
      <c r="BG21" s="159"/>
      <c r="BH21" s="159"/>
      <c r="BI21" s="157">
        <v>116323.7</v>
      </c>
      <c r="BJ21" s="124">
        <f t="shared" si="27"/>
        <v>116321.7</v>
      </c>
      <c r="BK21" s="126">
        <f>BF21</f>
        <v>0</v>
      </c>
      <c r="BL21" s="124">
        <f>BG21</f>
        <v>0</v>
      </c>
      <c r="BM21" s="126">
        <f t="shared" si="29"/>
        <v>0</v>
      </c>
      <c r="BN21" s="124">
        <v>116321.7</v>
      </c>
      <c r="BO21" s="127">
        <f t="shared" si="30"/>
        <v>116321.7</v>
      </c>
      <c r="BP21" s="128">
        <f t="shared" si="28"/>
        <v>0</v>
      </c>
      <c r="BQ21" s="127">
        <f t="shared" si="28"/>
        <v>0</v>
      </c>
      <c r="BR21" s="128">
        <f t="shared" si="28"/>
        <v>0</v>
      </c>
      <c r="BS21" s="127">
        <f t="shared" si="22"/>
        <v>116321.7</v>
      </c>
      <c r="BU21" s="87"/>
    </row>
    <row r="22" spans="2:73" s="8" customFormat="1" ht="283.5" x14ac:dyDescent="0.25">
      <c r="B22" s="16" t="s">
        <v>123</v>
      </c>
      <c r="C22" s="16" t="s">
        <v>169</v>
      </c>
      <c r="D22" s="239" t="s">
        <v>260</v>
      </c>
      <c r="E22" s="240"/>
      <c r="F22" s="241"/>
      <c r="G22" s="242"/>
      <c r="H22" s="25" t="s">
        <v>259</v>
      </c>
      <c r="I22" s="45" t="s">
        <v>365</v>
      </c>
      <c r="J22" s="26" t="s">
        <v>216</v>
      </c>
      <c r="K22" s="75" t="s">
        <v>245</v>
      </c>
      <c r="L22" s="40">
        <f t="shared" si="17"/>
        <v>9431.9</v>
      </c>
      <c r="M22" s="40">
        <f t="shared" si="8"/>
        <v>9431.9</v>
      </c>
      <c r="N22" s="25"/>
      <c r="O22" s="25"/>
      <c r="P22" s="25"/>
      <c r="Q22" s="25"/>
      <c r="R22" s="25"/>
      <c r="S22" s="25"/>
      <c r="T22" s="100">
        <v>9431.9</v>
      </c>
      <c r="U22" s="100">
        <v>9431.9</v>
      </c>
      <c r="V22" s="80">
        <f t="shared" si="9"/>
        <v>8764.4</v>
      </c>
      <c r="W22" s="65"/>
      <c r="X22" s="65"/>
      <c r="Y22" s="65"/>
      <c r="Z22" s="80">
        <v>8764.4</v>
      </c>
      <c r="AA22" s="7">
        <f t="shared" si="10"/>
        <v>0</v>
      </c>
      <c r="AB22" s="139"/>
      <c r="AC22" s="139"/>
      <c r="AD22" s="139"/>
      <c r="AE22" s="6"/>
      <c r="AF22" s="7">
        <f t="shared" ref="AF22:AF24" si="33">AA22</f>
        <v>0</v>
      </c>
      <c r="AG22" s="7">
        <f t="shared" si="23"/>
        <v>0</v>
      </c>
      <c r="AH22" s="7">
        <f t="shared" si="23"/>
        <v>0</v>
      </c>
      <c r="AI22" s="7">
        <f t="shared" si="23"/>
        <v>0</v>
      </c>
      <c r="AJ22" s="7">
        <f t="shared" si="23"/>
        <v>0</v>
      </c>
      <c r="AK22" s="7">
        <f t="shared" ref="AK22" si="34">AF22</f>
        <v>0</v>
      </c>
      <c r="AL22" s="7">
        <f t="shared" si="24"/>
        <v>0</v>
      </c>
      <c r="AM22" s="7">
        <f t="shared" si="31"/>
        <v>0</v>
      </c>
      <c r="AN22" s="7">
        <f t="shared" si="26"/>
        <v>0</v>
      </c>
      <c r="AO22" s="140">
        <f t="shared" si="32"/>
        <v>0</v>
      </c>
      <c r="AP22" s="40">
        <f t="shared" si="20"/>
        <v>8704.9</v>
      </c>
      <c r="AQ22" s="40">
        <f t="shared" si="21"/>
        <v>8704.9</v>
      </c>
      <c r="AR22" s="25"/>
      <c r="AS22" s="25"/>
      <c r="AT22" s="25"/>
      <c r="AU22" s="25"/>
      <c r="AV22" s="25"/>
      <c r="AW22" s="25"/>
      <c r="AX22" s="100">
        <v>8704.9</v>
      </c>
      <c r="AY22" s="100">
        <v>8704.9</v>
      </c>
      <c r="AZ22" s="175">
        <f t="shared" si="15"/>
        <v>8506</v>
      </c>
      <c r="BA22" s="176"/>
      <c r="BB22" s="176"/>
      <c r="BC22" s="176"/>
      <c r="BD22" s="175">
        <v>8506</v>
      </c>
      <c r="BE22" s="157">
        <f t="shared" si="16"/>
        <v>0</v>
      </c>
      <c r="BF22" s="159"/>
      <c r="BG22" s="159"/>
      <c r="BH22" s="159"/>
      <c r="BI22" s="157"/>
      <c r="BJ22" s="124">
        <f t="shared" si="27"/>
        <v>0</v>
      </c>
      <c r="BK22" s="126">
        <f>BF22</f>
        <v>0</v>
      </c>
      <c r="BL22" s="124">
        <f>BG22</f>
        <v>0</v>
      </c>
      <c r="BM22" s="126">
        <f t="shared" si="29"/>
        <v>0</v>
      </c>
      <c r="BN22" s="124">
        <f>BI22</f>
        <v>0</v>
      </c>
      <c r="BO22" s="127">
        <f t="shared" si="30"/>
        <v>0</v>
      </c>
      <c r="BP22" s="128">
        <f t="shared" si="28"/>
        <v>0</v>
      </c>
      <c r="BQ22" s="127">
        <f t="shared" si="28"/>
        <v>0</v>
      </c>
      <c r="BR22" s="128">
        <f t="shared" si="28"/>
        <v>0</v>
      </c>
      <c r="BS22" s="127">
        <f t="shared" si="22"/>
        <v>0</v>
      </c>
      <c r="BU22" s="87"/>
    </row>
    <row r="23" spans="2:73" s="8" customFormat="1" ht="202.5" x14ac:dyDescent="0.25">
      <c r="B23" s="16" t="s">
        <v>124</v>
      </c>
      <c r="C23" s="16" t="s">
        <v>170</v>
      </c>
      <c r="D23" s="239" t="s">
        <v>260</v>
      </c>
      <c r="E23" s="240"/>
      <c r="F23" s="241"/>
      <c r="G23" s="242"/>
      <c r="H23" s="16" t="s">
        <v>302</v>
      </c>
      <c r="I23" s="43" t="s">
        <v>353</v>
      </c>
      <c r="J23" s="26" t="s">
        <v>216</v>
      </c>
      <c r="K23" s="75" t="s">
        <v>246</v>
      </c>
      <c r="L23" s="40">
        <f t="shared" si="17"/>
        <v>54011.9</v>
      </c>
      <c r="M23" s="40">
        <f t="shared" si="8"/>
        <v>52767.7</v>
      </c>
      <c r="N23" s="25"/>
      <c r="O23" s="25"/>
      <c r="P23" s="100"/>
      <c r="Q23" s="100"/>
      <c r="R23" s="25"/>
      <c r="S23" s="25"/>
      <c r="T23" s="100">
        <v>54011.9</v>
      </c>
      <c r="U23" s="100">
        <v>52767.7</v>
      </c>
      <c r="V23" s="80">
        <f t="shared" si="9"/>
        <v>59374.3</v>
      </c>
      <c r="W23" s="65"/>
      <c r="X23" s="65"/>
      <c r="Y23" s="65"/>
      <c r="Z23" s="80">
        <v>59374.3</v>
      </c>
      <c r="AA23" s="7">
        <f t="shared" si="10"/>
        <v>59476.2</v>
      </c>
      <c r="AB23" s="139"/>
      <c r="AC23" s="139"/>
      <c r="AD23" s="139"/>
      <c r="AE23" s="6">
        <v>59476.2</v>
      </c>
      <c r="AF23" s="7">
        <f>AG23+AH23+AI23+AJ23</f>
        <v>59476.2</v>
      </c>
      <c r="AG23" s="7">
        <f t="shared" si="23"/>
        <v>0</v>
      </c>
      <c r="AH23" s="7"/>
      <c r="AI23" s="7">
        <f t="shared" si="23"/>
        <v>0</v>
      </c>
      <c r="AJ23" s="7">
        <f>AE23</f>
        <v>59476.2</v>
      </c>
      <c r="AK23" s="7">
        <f>AL23+AM23+AN23+AO23</f>
        <v>59476.2</v>
      </c>
      <c r="AL23" s="7">
        <f t="shared" si="24"/>
        <v>0</v>
      </c>
      <c r="AM23" s="7"/>
      <c r="AN23" s="7">
        <f t="shared" si="26"/>
        <v>0</v>
      </c>
      <c r="AO23" s="140">
        <f>AJ23</f>
        <v>59476.2</v>
      </c>
      <c r="AP23" s="40">
        <f t="shared" si="20"/>
        <v>53543.9</v>
      </c>
      <c r="AQ23" s="40">
        <f t="shared" si="21"/>
        <v>52451</v>
      </c>
      <c r="AR23" s="25"/>
      <c r="AS23" s="25"/>
      <c r="AT23" s="100"/>
      <c r="AU23" s="100"/>
      <c r="AV23" s="25"/>
      <c r="AW23" s="25"/>
      <c r="AX23" s="100">
        <v>53543.9</v>
      </c>
      <c r="AY23" s="100">
        <v>52451</v>
      </c>
      <c r="AZ23" s="175">
        <f t="shared" si="15"/>
        <v>59198.9</v>
      </c>
      <c r="BA23" s="176"/>
      <c r="BB23" s="176"/>
      <c r="BC23" s="176"/>
      <c r="BD23" s="175">
        <v>59198.9</v>
      </c>
      <c r="BE23" s="157">
        <f t="shared" si="16"/>
        <v>58686.2</v>
      </c>
      <c r="BF23" s="159"/>
      <c r="BG23" s="159"/>
      <c r="BH23" s="159"/>
      <c r="BI23" s="157">
        <v>58686.2</v>
      </c>
      <c r="BJ23" s="124">
        <f t="shared" si="27"/>
        <v>58686.2</v>
      </c>
      <c r="BK23" s="126">
        <f>BF23</f>
        <v>0</v>
      </c>
      <c r="BL23" s="124"/>
      <c r="BM23" s="126">
        <f t="shared" si="29"/>
        <v>0</v>
      </c>
      <c r="BN23" s="124">
        <v>58686.2</v>
      </c>
      <c r="BO23" s="127">
        <f t="shared" si="30"/>
        <v>58686.2</v>
      </c>
      <c r="BP23" s="128">
        <f>BK23</f>
        <v>0</v>
      </c>
      <c r="BQ23" s="127"/>
      <c r="BR23" s="128">
        <f>BM23</f>
        <v>0</v>
      </c>
      <c r="BS23" s="127">
        <f t="shared" si="22"/>
        <v>58686.2</v>
      </c>
      <c r="BU23" s="87"/>
    </row>
    <row r="24" spans="2:73" s="8" customFormat="1" ht="121.5" x14ac:dyDescent="0.25">
      <c r="B24" s="16" t="s">
        <v>125</v>
      </c>
      <c r="C24" s="16" t="s">
        <v>171</v>
      </c>
      <c r="D24" s="239" t="s">
        <v>303</v>
      </c>
      <c r="E24" s="240"/>
      <c r="F24" s="241"/>
      <c r="G24" s="242"/>
      <c r="H24" s="16"/>
      <c r="I24" s="45" t="s">
        <v>258</v>
      </c>
      <c r="J24" s="26" t="s">
        <v>217</v>
      </c>
      <c r="K24" s="74" t="s">
        <v>274</v>
      </c>
      <c r="L24" s="40">
        <f t="shared" si="17"/>
        <v>2337.5</v>
      </c>
      <c r="M24" s="40">
        <f t="shared" si="8"/>
        <v>2337.5</v>
      </c>
      <c r="N24" s="25"/>
      <c r="O24" s="25"/>
      <c r="P24" s="100"/>
      <c r="Q24" s="100"/>
      <c r="R24" s="25"/>
      <c r="S24" s="25"/>
      <c r="T24" s="100">
        <v>2337.5</v>
      </c>
      <c r="U24" s="100">
        <v>2337.5</v>
      </c>
      <c r="V24" s="80">
        <f t="shared" si="9"/>
        <v>0</v>
      </c>
      <c r="W24" s="65"/>
      <c r="X24" s="65"/>
      <c r="Y24" s="65"/>
      <c r="Z24" s="65"/>
      <c r="AA24" s="7">
        <f t="shared" si="10"/>
        <v>0</v>
      </c>
      <c r="AB24" s="139"/>
      <c r="AC24" s="139"/>
      <c r="AD24" s="139"/>
      <c r="AE24" s="139"/>
      <c r="AF24" s="7">
        <f t="shared" si="33"/>
        <v>0</v>
      </c>
      <c r="AG24" s="7">
        <f t="shared" si="23"/>
        <v>0</v>
      </c>
      <c r="AH24" s="7">
        <f t="shared" si="23"/>
        <v>0</v>
      </c>
      <c r="AI24" s="7">
        <f t="shared" si="23"/>
        <v>0</v>
      </c>
      <c r="AJ24" s="7">
        <f t="shared" si="23"/>
        <v>0</v>
      </c>
      <c r="AK24" s="7">
        <f t="shared" ref="AK24" si="35">AF24</f>
        <v>0</v>
      </c>
      <c r="AL24" s="7">
        <f t="shared" si="24"/>
        <v>0</v>
      </c>
      <c r="AM24" s="7">
        <f t="shared" ref="AM24:AM25" si="36">AH24</f>
        <v>0</v>
      </c>
      <c r="AN24" s="7">
        <f t="shared" si="26"/>
        <v>0</v>
      </c>
      <c r="AO24" s="140">
        <f t="shared" ref="AO24" si="37">AJ24</f>
        <v>0</v>
      </c>
      <c r="AP24" s="40">
        <f t="shared" si="20"/>
        <v>0</v>
      </c>
      <c r="AQ24" s="40">
        <f t="shared" si="21"/>
        <v>0</v>
      </c>
      <c r="AR24" s="25"/>
      <c r="AS24" s="25"/>
      <c r="AT24" s="100"/>
      <c r="AU24" s="100"/>
      <c r="AV24" s="25"/>
      <c r="AW24" s="25"/>
      <c r="AX24" s="100"/>
      <c r="AY24" s="100"/>
      <c r="AZ24" s="175">
        <f t="shared" si="15"/>
        <v>0</v>
      </c>
      <c r="BA24" s="176"/>
      <c r="BB24" s="176"/>
      <c r="BC24" s="176"/>
      <c r="BD24" s="176"/>
      <c r="BE24" s="157">
        <f t="shared" si="16"/>
        <v>0</v>
      </c>
      <c r="BF24" s="159"/>
      <c r="BG24" s="159"/>
      <c r="BH24" s="159"/>
      <c r="BI24" s="159"/>
      <c r="BJ24" s="124">
        <f t="shared" si="27"/>
        <v>0</v>
      </c>
      <c r="BK24" s="126">
        <f>BF24</f>
        <v>0</v>
      </c>
      <c r="BL24" s="124">
        <f>BG24</f>
        <v>0</v>
      </c>
      <c r="BM24" s="126">
        <f t="shared" si="29"/>
        <v>0</v>
      </c>
      <c r="BN24" s="124">
        <f>BI24</f>
        <v>0</v>
      </c>
      <c r="BO24" s="127">
        <f t="shared" si="30"/>
        <v>0</v>
      </c>
      <c r="BP24" s="128">
        <f>BK24</f>
        <v>0</v>
      </c>
      <c r="BQ24" s="127">
        <f>BL24</f>
        <v>0</v>
      </c>
      <c r="BR24" s="128">
        <f>BM24</f>
        <v>0</v>
      </c>
      <c r="BS24" s="127">
        <f t="shared" si="22"/>
        <v>0</v>
      </c>
      <c r="BU24" s="87"/>
    </row>
    <row r="25" spans="2:73" s="8" customFormat="1" ht="148.5" x14ac:dyDescent="0.25">
      <c r="B25" s="16" t="s">
        <v>126</v>
      </c>
      <c r="C25" s="16" t="s">
        <v>172</v>
      </c>
      <c r="D25" s="239" t="s">
        <v>256</v>
      </c>
      <c r="E25" s="240"/>
      <c r="F25" s="241"/>
      <c r="G25" s="242"/>
      <c r="H25" s="25" t="s">
        <v>257</v>
      </c>
      <c r="I25" s="45" t="s">
        <v>264</v>
      </c>
      <c r="J25" s="26" t="s">
        <v>218</v>
      </c>
      <c r="K25" s="75" t="s">
        <v>247</v>
      </c>
      <c r="L25" s="40">
        <f t="shared" si="17"/>
        <v>2355.6999999999998</v>
      </c>
      <c r="M25" s="40">
        <f t="shared" si="8"/>
        <v>2355.6999999999998</v>
      </c>
      <c r="N25" s="25"/>
      <c r="O25" s="25"/>
      <c r="P25" s="25"/>
      <c r="Q25" s="25"/>
      <c r="R25" s="25"/>
      <c r="S25" s="25"/>
      <c r="T25" s="100">
        <v>2355.6999999999998</v>
      </c>
      <c r="U25" s="100">
        <v>2355.6999999999998</v>
      </c>
      <c r="V25" s="80">
        <f t="shared" si="9"/>
        <v>2948</v>
      </c>
      <c r="W25" s="65"/>
      <c r="X25" s="65"/>
      <c r="Y25" s="65"/>
      <c r="Z25" s="80">
        <v>2948</v>
      </c>
      <c r="AA25" s="7">
        <f t="shared" si="10"/>
        <v>4550</v>
      </c>
      <c r="AB25" s="139"/>
      <c r="AC25" s="139"/>
      <c r="AD25" s="139"/>
      <c r="AE25" s="6">
        <v>4550</v>
      </c>
      <c r="AF25" s="7">
        <f>AG25+AH25+AI25+AJ25</f>
        <v>4550</v>
      </c>
      <c r="AG25" s="7">
        <f t="shared" si="23"/>
        <v>0</v>
      </c>
      <c r="AH25" s="7">
        <f t="shared" si="23"/>
        <v>0</v>
      </c>
      <c r="AI25" s="7">
        <f t="shared" si="23"/>
        <v>0</v>
      </c>
      <c r="AJ25" s="7">
        <v>4550</v>
      </c>
      <c r="AK25" s="7">
        <f>AL25+AM25+AN25+AO25</f>
        <v>4550</v>
      </c>
      <c r="AL25" s="7">
        <f t="shared" si="24"/>
        <v>0</v>
      </c>
      <c r="AM25" s="7">
        <f t="shared" si="36"/>
        <v>0</v>
      </c>
      <c r="AN25" s="7">
        <f t="shared" si="26"/>
        <v>0</v>
      </c>
      <c r="AO25" s="140">
        <f>AJ25</f>
        <v>4550</v>
      </c>
      <c r="AP25" s="40">
        <f t="shared" si="20"/>
        <v>2355.6999999999998</v>
      </c>
      <c r="AQ25" s="40">
        <f t="shared" si="21"/>
        <v>2355.6999999999998</v>
      </c>
      <c r="AR25" s="25"/>
      <c r="AS25" s="25"/>
      <c r="AT25" s="25"/>
      <c r="AU25" s="25"/>
      <c r="AV25" s="25"/>
      <c r="AW25" s="25"/>
      <c r="AX25" s="100">
        <v>2355.6999999999998</v>
      </c>
      <c r="AY25" s="100">
        <v>2355.6999999999998</v>
      </c>
      <c r="AZ25" s="175">
        <f t="shared" si="15"/>
        <v>2948</v>
      </c>
      <c r="BA25" s="176"/>
      <c r="BB25" s="176"/>
      <c r="BC25" s="176"/>
      <c r="BD25" s="175">
        <v>2948</v>
      </c>
      <c r="BE25" s="157">
        <f t="shared" si="16"/>
        <v>4550</v>
      </c>
      <c r="BF25" s="159"/>
      <c r="BG25" s="159"/>
      <c r="BH25" s="159"/>
      <c r="BI25" s="157">
        <v>4550</v>
      </c>
      <c r="BJ25" s="124">
        <f t="shared" si="27"/>
        <v>4550</v>
      </c>
      <c r="BK25" s="126">
        <f>BF25</f>
        <v>0</v>
      </c>
      <c r="BL25" s="124">
        <f>BG25</f>
        <v>0</v>
      </c>
      <c r="BM25" s="126">
        <f t="shared" si="29"/>
        <v>0</v>
      </c>
      <c r="BN25" s="124">
        <f>BI25</f>
        <v>4550</v>
      </c>
      <c r="BO25" s="127">
        <f t="shared" si="30"/>
        <v>4550</v>
      </c>
      <c r="BP25" s="128">
        <f>BK25</f>
        <v>0</v>
      </c>
      <c r="BQ25" s="127">
        <f>BL25</f>
        <v>0</v>
      </c>
      <c r="BR25" s="128">
        <f>BM25</f>
        <v>0</v>
      </c>
      <c r="BS25" s="127">
        <f t="shared" si="22"/>
        <v>4550</v>
      </c>
      <c r="BU25" s="87"/>
    </row>
    <row r="26" spans="2:73" s="8" customFormat="1" x14ac:dyDescent="0.25">
      <c r="B26" s="187" t="s">
        <v>127</v>
      </c>
      <c r="C26" s="211" t="s">
        <v>173</v>
      </c>
      <c r="D26" s="233" t="s">
        <v>304</v>
      </c>
      <c r="E26" s="234"/>
      <c r="F26" s="231"/>
      <c r="G26" s="190"/>
      <c r="H26" s="205"/>
      <c r="I26" s="187" t="s">
        <v>378</v>
      </c>
      <c r="J26" s="205" t="s">
        <v>219</v>
      </c>
      <c r="K26" s="193" t="s">
        <v>247</v>
      </c>
      <c r="L26" s="199">
        <f t="shared" si="17"/>
        <v>102189.7</v>
      </c>
      <c r="M26" s="199">
        <f t="shared" si="8"/>
        <v>102189.7</v>
      </c>
      <c r="N26" s="205"/>
      <c r="O26" s="205"/>
      <c r="P26" s="205"/>
      <c r="Q26" s="205"/>
      <c r="R26" s="205"/>
      <c r="S26" s="205"/>
      <c r="T26" s="100">
        <v>102189.7</v>
      </c>
      <c r="U26" s="100">
        <v>102189.7</v>
      </c>
      <c r="V26" s="305">
        <f t="shared" si="9"/>
        <v>72624.600000000006</v>
      </c>
      <c r="W26" s="307"/>
      <c r="X26" s="307"/>
      <c r="Y26" s="307"/>
      <c r="Z26" s="305">
        <v>72624.600000000006</v>
      </c>
      <c r="AA26" s="225">
        <f t="shared" si="10"/>
        <v>32621.9</v>
      </c>
      <c r="AB26" s="223"/>
      <c r="AC26" s="223"/>
      <c r="AD26" s="223"/>
      <c r="AE26" s="225">
        <v>32621.9</v>
      </c>
      <c r="AF26" s="225">
        <f>AJ26</f>
        <v>32621.9</v>
      </c>
      <c r="AG26" s="223">
        <f>AB26</f>
        <v>0</v>
      </c>
      <c r="AH26" s="223">
        <f>AC26</f>
        <v>0</v>
      </c>
      <c r="AI26" s="223">
        <f>AD26</f>
        <v>0</v>
      </c>
      <c r="AJ26" s="225">
        <v>32621.9</v>
      </c>
      <c r="AK26" s="225">
        <f>AO26</f>
        <v>32621.9</v>
      </c>
      <c r="AL26" s="223">
        <f>AG26</f>
        <v>0</v>
      </c>
      <c r="AM26" s="223">
        <f>AH26</f>
        <v>0</v>
      </c>
      <c r="AN26" s="223">
        <f>AI26</f>
        <v>0</v>
      </c>
      <c r="AO26" s="225">
        <f t="shared" ref="AO26" si="38">AJ26</f>
        <v>32621.9</v>
      </c>
      <c r="AP26" s="303">
        <f t="shared" si="20"/>
        <v>98394</v>
      </c>
      <c r="AQ26" s="303">
        <f t="shared" si="21"/>
        <v>98394</v>
      </c>
      <c r="AR26" s="227"/>
      <c r="AS26" s="227"/>
      <c r="AT26" s="227"/>
      <c r="AU26" s="227"/>
      <c r="AV26" s="227"/>
      <c r="AW26" s="227"/>
      <c r="AX26" s="40">
        <v>98394</v>
      </c>
      <c r="AY26" s="40">
        <v>98394</v>
      </c>
      <c r="AZ26" s="217">
        <f>BA26+BB26+BC26+BD26</f>
        <v>72032.100000000006</v>
      </c>
      <c r="BA26" s="229"/>
      <c r="BB26" s="229"/>
      <c r="BC26" s="229"/>
      <c r="BD26" s="217">
        <v>72032.100000000006</v>
      </c>
      <c r="BE26" s="220">
        <f t="shared" si="16"/>
        <v>32621.9</v>
      </c>
      <c r="BF26" s="211"/>
      <c r="BG26" s="211"/>
      <c r="BH26" s="211"/>
      <c r="BI26" s="225">
        <v>32621.9</v>
      </c>
      <c r="BJ26" s="208">
        <f>BK26+BL26+BM26+BN26</f>
        <v>32621.9</v>
      </c>
      <c r="BK26" s="214">
        <f>BF26</f>
        <v>0</v>
      </c>
      <c r="BL26" s="214">
        <f>BG26</f>
        <v>0</v>
      </c>
      <c r="BM26" s="214">
        <f t="shared" si="29"/>
        <v>0</v>
      </c>
      <c r="BN26" s="208">
        <v>32621.9</v>
      </c>
      <c r="BO26" s="181">
        <f>BS26</f>
        <v>32621.9</v>
      </c>
      <c r="BP26" s="196">
        <f>BK26</f>
        <v>0</v>
      </c>
      <c r="BQ26" s="196">
        <f>BL26</f>
        <v>0</v>
      </c>
      <c r="BR26" s="42">
        <f>BM26</f>
        <v>0</v>
      </c>
      <c r="BS26" s="181">
        <f t="shared" si="22"/>
        <v>32621.9</v>
      </c>
      <c r="BU26" s="87"/>
    </row>
    <row r="27" spans="2:73" s="8" customFormat="1" ht="261" customHeight="1" x14ac:dyDescent="0.25">
      <c r="B27" s="189"/>
      <c r="C27" s="213"/>
      <c r="D27" s="235"/>
      <c r="E27" s="236"/>
      <c r="F27" s="232"/>
      <c r="G27" s="192"/>
      <c r="H27" s="207"/>
      <c r="I27" s="189"/>
      <c r="J27" s="207"/>
      <c r="K27" s="195"/>
      <c r="L27" s="201"/>
      <c r="M27" s="201"/>
      <c r="N27" s="207"/>
      <c r="O27" s="207"/>
      <c r="P27" s="207"/>
      <c r="Q27" s="207"/>
      <c r="R27" s="207"/>
      <c r="S27" s="207"/>
      <c r="T27" s="101"/>
      <c r="U27" s="101"/>
      <c r="V27" s="306"/>
      <c r="W27" s="308"/>
      <c r="X27" s="308"/>
      <c r="Y27" s="308"/>
      <c r="Z27" s="306"/>
      <c r="AA27" s="226"/>
      <c r="AB27" s="224"/>
      <c r="AC27" s="224"/>
      <c r="AD27" s="224"/>
      <c r="AE27" s="226"/>
      <c r="AF27" s="226"/>
      <c r="AG27" s="224"/>
      <c r="AH27" s="224"/>
      <c r="AI27" s="224"/>
      <c r="AJ27" s="226"/>
      <c r="AK27" s="226"/>
      <c r="AL27" s="224"/>
      <c r="AM27" s="224"/>
      <c r="AN27" s="224"/>
      <c r="AO27" s="226"/>
      <c r="AP27" s="304"/>
      <c r="AQ27" s="304"/>
      <c r="AR27" s="228"/>
      <c r="AS27" s="228"/>
      <c r="AT27" s="228"/>
      <c r="AU27" s="228"/>
      <c r="AV27" s="228"/>
      <c r="AW27" s="228"/>
      <c r="AX27" s="141"/>
      <c r="AY27" s="141"/>
      <c r="AZ27" s="219"/>
      <c r="BA27" s="230"/>
      <c r="BB27" s="230"/>
      <c r="BC27" s="230"/>
      <c r="BD27" s="219"/>
      <c r="BE27" s="222"/>
      <c r="BF27" s="213"/>
      <c r="BG27" s="213"/>
      <c r="BH27" s="213"/>
      <c r="BI27" s="226"/>
      <c r="BJ27" s="210"/>
      <c r="BK27" s="216"/>
      <c r="BL27" s="216"/>
      <c r="BM27" s="216"/>
      <c r="BN27" s="210"/>
      <c r="BO27" s="183"/>
      <c r="BP27" s="198"/>
      <c r="BQ27" s="198"/>
      <c r="BR27" s="96"/>
      <c r="BS27" s="183"/>
      <c r="BU27" s="87"/>
    </row>
    <row r="28" spans="2:73" s="8" customFormat="1" ht="63.75" customHeight="1" x14ac:dyDescent="0.25">
      <c r="B28" s="16" t="s">
        <v>137</v>
      </c>
      <c r="C28" s="16">
        <v>1033</v>
      </c>
      <c r="D28" s="239" t="s">
        <v>255</v>
      </c>
      <c r="E28" s="240"/>
      <c r="F28" s="241"/>
      <c r="G28" s="242"/>
      <c r="H28" s="25" t="s">
        <v>254</v>
      </c>
      <c r="I28" s="43" t="s">
        <v>352</v>
      </c>
      <c r="J28" s="26" t="s">
        <v>220</v>
      </c>
      <c r="K28" s="74" t="s">
        <v>248</v>
      </c>
      <c r="L28" s="40">
        <f>N28+P28+R28+T28</f>
        <v>56689.2</v>
      </c>
      <c r="M28" s="40">
        <f>O28+Q28+S28+U28</f>
        <v>56024.799999999996</v>
      </c>
      <c r="N28" s="100">
        <v>77.099999999999994</v>
      </c>
      <c r="O28" s="100">
        <v>77.099999999999994</v>
      </c>
      <c r="P28" s="100">
        <v>22733.5</v>
      </c>
      <c r="Q28" s="100">
        <v>22733.5</v>
      </c>
      <c r="R28" s="25"/>
      <c r="S28" s="25"/>
      <c r="T28" s="100">
        <v>33878.6</v>
      </c>
      <c r="U28" s="100">
        <v>33214.199999999997</v>
      </c>
      <c r="V28" s="80">
        <f>W28+X28+Y28+Z28</f>
        <v>30865.199999999997</v>
      </c>
      <c r="W28" s="65">
        <v>69.599999999999994</v>
      </c>
      <c r="X28" s="80">
        <v>141</v>
      </c>
      <c r="Y28" s="65"/>
      <c r="Z28" s="80">
        <v>30654.6</v>
      </c>
      <c r="AA28" s="7">
        <f>AB28+AC28+AD28+AE28</f>
        <v>27161.699999999997</v>
      </c>
      <c r="AB28" s="139">
        <v>69.599999999999994</v>
      </c>
      <c r="AC28" s="6">
        <v>141</v>
      </c>
      <c r="AD28" s="139"/>
      <c r="AE28" s="6">
        <v>26951.1</v>
      </c>
      <c r="AF28" s="7">
        <f>AH28+AJ28+AG28</f>
        <v>27161.8</v>
      </c>
      <c r="AG28" s="7">
        <v>67.8</v>
      </c>
      <c r="AH28" s="7">
        <v>143</v>
      </c>
      <c r="AI28" s="7">
        <f>AD28</f>
        <v>0</v>
      </c>
      <c r="AJ28" s="7">
        <v>26951</v>
      </c>
      <c r="AK28" s="7">
        <f>AM28+AO28+AL28</f>
        <v>27161.8</v>
      </c>
      <c r="AL28" s="7">
        <f>AG28</f>
        <v>67.8</v>
      </c>
      <c r="AM28" s="7">
        <f>AH28</f>
        <v>143</v>
      </c>
      <c r="AN28" s="7">
        <f>AI28</f>
        <v>0</v>
      </c>
      <c r="AO28" s="140">
        <f>AJ28</f>
        <v>26951</v>
      </c>
      <c r="AP28" s="40">
        <f>AR28+AT28+AV28+AX28</f>
        <v>35902.6</v>
      </c>
      <c r="AQ28" s="40">
        <f>AS28+AU28+AW28+AY28</f>
        <v>28638.1</v>
      </c>
      <c r="AR28" s="100"/>
      <c r="AS28" s="100"/>
      <c r="AT28" s="100">
        <v>7334.8</v>
      </c>
      <c r="AU28" s="100">
        <v>734.8</v>
      </c>
      <c r="AV28" s="25"/>
      <c r="AW28" s="25"/>
      <c r="AX28" s="100">
        <v>28567.8</v>
      </c>
      <c r="AY28" s="100">
        <v>27903.3</v>
      </c>
      <c r="AZ28" s="175">
        <f>BA28+BB28+BC28+BD28</f>
        <v>29104</v>
      </c>
      <c r="BA28" s="176"/>
      <c r="BB28" s="176"/>
      <c r="BC28" s="176"/>
      <c r="BD28" s="175">
        <v>29104</v>
      </c>
      <c r="BE28" s="157">
        <f>BF28+BG28+BH28+BI28</f>
        <v>26111.599999999999</v>
      </c>
      <c r="BF28" s="159"/>
      <c r="BG28" s="159"/>
      <c r="BH28" s="159"/>
      <c r="BI28" s="157">
        <v>26111.599999999999</v>
      </c>
      <c r="BJ28" s="124">
        <f>BK28+BL28+BM28+BN28</f>
        <v>26328</v>
      </c>
      <c r="BK28" s="124">
        <f>BF28</f>
        <v>0</v>
      </c>
      <c r="BL28" s="124">
        <f>BG28</f>
        <v>0</v>
      </c>
      <c r="BM28" s="126">
        <f>BH28</f>
        <v>0</v>
      </c>
      <c r="BN28" s="124">
        <v>26328</v>
      </c>
      <c r="BO28" s="127">
        <f t="shared" ref="BO28:BS29" si="39">BJ28</f>
        <v>26328</v>
      </c>
      <c r="BP28" s="127">
        <f t="shared" si="39"/>
        <v>0</v>
      </c>
      <c r="BQ28" s="127">
        <f t="shared" si="39"/>
        <v>0</v>
      </c>
      <c r="BR28" s="128">
        <f t="shared" si="39"/>
        <v>0</v>
      </c>
      <c r="BS28" s="127">
        <f t="shared" si="39"/>
        <v>26328</v>
      </c>
      <c r="BU28" s="87"/>
    </row>
    <row r="29" spans="2:73" s="8" customFormat="1" ht="148.5" x14ac:dyDescent="0.25">
      <c r="B29" s="16" t="s">
        <v>128</v>
      </c>
      <c r="C29" s="16" t="s">
        <v>174</v>
      </c>
      <c r="D29" s="253" t="s">
        <v>305</v>
      </c>
      <c r="E29" s="240"/>
      <c r="F29" s="241"/>
      <c r="G29" s="242"/>
      <c r="H29" s="25" t="s">
        <v>272</v>
      </c>
      <c r="I29" s="43" t="s">
        <v>368</v>
      </c>
      <c r="J29" s="26" t="s">
        <v>220</v>
      </c>
      <c r="K29" s="75" t="s">
        <v>248</v>
      </c>
      <c r="L29" s="40">
        <f t="shared" si="17"/>
        <v>144330.20000000001</v>
      </c>
      <c r="M29" s="40">
        <f t="shared" si="8"/>
        <v>141780.90000000002</v>
      </c>
      <c r="N29" s="25">
        <v>2792.7</v>
      </c>
      <c r="O29" s="25">
        <v>2792.7</v>
      </c>
      <c r="P29" s="100">
        <v>3387.5</v>
      </c>
      <c r="Q29" s="100">
        <v>3387.5</v>
      </c>
      <c r="R29" s="25"/>
      <c r="S29" s="25"/>
      <c r="T29" s="100">
        <v>138150</v>
      </c>
      <c r="U29" s="100">
        <v>135600.70000000001</v>
      </c>
      <c r="V29" s="80">
        <f t="shared" si="9"/>
        <v>137679</v>
      </c>
      <c r="W29" s="80"/>
      <c r="X29" s="80">
        <v>13142.7</v>
      </c>
      <c r="Y29" s="65"/>
      <c r="Z29" s="80">
        <v>124536.3</v>
      </c>
      <c r="AA29" s="7">
        <f t="shared" si="10"/>
        <v>105806.6</v>
      </c>
      <c r="AB29" s="6"/>
      <c r="AC29" s="6"/>
      <c r="AD29" s="139"/>
      <c r="AE29" s="6">
        <v>105806.6</v>
      </c>
      <c r="AF29" s="7">
        <f>AJ29</f>
        <v>112412.5</v>
      </c>
      <c r="AG29" s="7">
        <f t="shared" ref="AG29:AJ34" si="40">AB29</f>
        <v>0</v>
      </c>
      <c r="AH29" s="7">
        <f t="shared" si="40"/>
        <v>0</v>
      </c>
      <c r="AI29" s="7">
        <f t="shared" si="40"/>
        <v>0</v>
      </c>
      <c r="AJ29" s="7">
        <v>112412.5</v>
      </c>
      <c r="AK29" s="7">
        <f>AL29+AM29+AN29+AO29</f>
        <v>112412.5</v>
      </c>
      <c r="AL29" s="140">
        <f t="shared" ref="AL29:AN29" si="41">AG29</f>
        <v>0</v>
      </c>
      <c r="AM29" s="140">
        <f t="shared" si="41"/>
        <v>0</v>
      </c>
      <c r="AN29" s="140">
        <f t="shared" si="41"/>
        <v>0</v>
      </c>
      <c r="AO29" s="140">
        <f>AJ29</f>
        <v>112412.5</v>
      </c>
      <c r="AP29" s="40">
        <f t="shared" ref="AP29:AP34" si="42">AR29+AT29+AV29+AX29</f>
        <v>111848.6</v>
      </c>
      <c r="AQ29" s="40">
        <f t="shared" ref="AQ29:AQ34" si="43">AS29+AU29+AW29+AY29</f>
        <v>109763.70000000001</v>
      </c>
      <c r="AR29" s="25">
        <v>1281.5999999999999</v>
      </c>
      <c r="AS29" s="25">
        <v>1281.5999999999999</v>
      </c>
      <c r="AT29" s="100">
        <v>1223.5</v>
      </c>
      <c r="AU29" s="100">
        <v>1223.5</v>
      </c>
      <c r="AV29" s="25"/>
      <c r="AW29" s="25"/>
      <c r="AX29" s="100">
        <v>109343.5</v>
      </c>
      <c r="AY29" s="100">
        <v>107258.6</v>
      </c>
      <c r="AZ29" s="175">
        <f t="shared" si="15"/>
        <v>108227.1</v>
      </c>
      <c r="BA29" s="175"/>
      <c r="BB29" s="175"/>
      <c r="BC29" s="176"/>
      <c r="BD29" s="175">
        <v>108227.1</v>
      </c>
      <c r="BE29" s="157">
        <f t="shared" si="16"/>
        <v>101912.5</v>
      </c>
      <c r="BF29" s="157"/>
      <c r="BG29" s="157"/>
      <c r="BH29" s="159"/>
      <c r="BI29" s="157">
        <v>101912.5</v>
      </c>
      <c r="BJ29" s="124">
        <f>BK29+BL29+BM29+BN29</f>
        <v>101912.5</v>
      </c>
      <c r="BK29" s="124">
        <f t="shared" ref="BK29:BL35" si="44">BF29</f>
        <v>0</v>
      </c>
      <c r="BL29" s="124">
        <f t="shared" si="44"/>
        <v>0</v>
      </c>
      <c r="BM29" s="126">
        <f t="shared" ref="BM29:BM35" si="45">BH29</f>
        <v>0</v>
      </c>
      <c r="BN29" s="124">
        <v>101912.5</v>
      </c>
      <c r="BO29" s="127">
        <f t="shared" si="39"/>
        <v>101912.5</v>
      </c>
      <c r="BP29" s="127">
        <f t="shared" si="39"/>
        <v>0</v>
      </c>
      <c r="BQ29" s="127">
        <f t="shared" si="39"/>
        <v>0</v>
      </c>
      <c r="BR29" s="128">
        <f t="shared" si="39"/>
        <v>0</v>
      </c>
      <c r="BS29" s="127">
        <f t="shared" si="39"/>
        <v>101912.5</v>
      </c>
      <c r="BU29" s="87"/>
    </row>
    <row r="30" spans="2:73" s="8" customFormat="1" ht="108" x14ac:dyDescent="0.25">
      <c r="B30" s="16" t="s">
        <v>129</v>
      </c>
      <c r="C30" s="16" t="s">
        <v>175</v>
      </c>
      <c r="D30" s="239" t="s">
        <v>253</v>
      </c>
      <c r="E30" s="240"/>
      <c r="F30" s="241"/>
      <c r="G30" s="242"/>
      <c r="H30" s="16" t="s">
        <v>306</v>
      </c>
      <c r="I30" s="16" t="s">
        <v>252</v>
      </c>
      <c r="J30" s="26" t="s">
        <v>221</v>
      </c>
      <c r="K30" s="74" t="s">
        <v>247</v>
      </c>
      <c r="L30" s="40">
        <f t="shared" si="17"/>
        <v>637.9</v>
      </c>
      <c r="M30" s="40">
        <f t="shared" si="8"/>
        <v>637.9</v>
      </c>
      <c r="N30" s="25"/>
      <c r="O30" s="25"/>
      <c r="P30" s="25"/>
      <c r="Q30" s="25"/>
      <c r="R30" s="25"/>
      <c r="S30" s="25"/>
      <c r="T30" s="100">
        <v>637.9</v>
      </c>
      <c r="U30" s="100">
        <v>637.9</v>
      </c>
      <c r="V30" s="80">
        <f t="shared" si="9"/>
        <v>227.8</v>
      </c>
      <c r="W30" s="65"/>
      <c r="X30" s="65"/>
      <c r="Y30" s="65"/>
      <c r="Z30" s="80">
        <v>227.8</v>
      </c>
      <c r="AA30" s="7">
        <f t="shared" si="10"/>
        <v>500</v>
      </c>
      <c r="AB30" s="139"/>
      <c r="AC30" s="139"/>
      <c r="AD30" s="139"/>
      <c r="AE30" s="6">
        <v>500</v>
      </c>
      <c r="AF30" s="7">
        <f>AG30+AH30+AI30+AJ30</f>
        <v>500</v>
      </c>
      <c r="AG30" s="7">
        <f t="shared" si="40"/>
        <v>0</v>
      </c>
      <c r="AH30" s="7">
        <f t="shared" si="40"/>
        <v>0</v>
      </c>
      <c r="AI30" s="7">
        <f t="shared" si="40"/>
        <v>0</v>
      </c>
      <c r="AJ30" s="7">
        <f t="shared" si="40"/>
        <v>500</v>
      </c>
      <c r="AK30" s="7">
        <f>AL30+AM30+AN30+AO30</f>
        <v>500</v>
      </c>
      <c r="AL30" s="7">
        <f t="shared" ref="AL30:AL34" si="46">AG30</f>
        <v>0</v>
      </c>
      <c r="AM30" s="7">
        <f t="shared" ref="AM30:AM34" si="47">AH30</f>
        <v>0</v>
      </c>
      <c r="AN30" s="7">
        <f t="shared" ref="AN30:AN34" si="48">AI30</f>
        <v>0</v>
      </c>
      <c r="AO30" s="140">
        <f t="shared" ref="AO30:AO33" si="49">AJ30</f>
        <v>500</v>
      </c>
      <c r="AP30" s="40">
        <f t="shared" si="42"/>
        <v>637.9</v>
      </c>
      <c r="AQ30" s="40">
        <f t="shared" si="43"/>
        <v>637.9</v>
      </c>
      <c r="AR30" s="25"/>
      <c r="AS30" s="25"/>
      <c r="AT30" s="25"/>
      <c r="AU30" s="25"/>
      <c r="AV30" s="25"/>
      <c r="AW30" s="25"/>
      <c r="AX30" s="100">
        <v>637.9</v>
      </c>
      <c r="AY30" s="100">
        <v>637.9</v>
      </c>
      <c r="AZ30" s="175">
        <f t="shared" si="15"/>
        <v>227.8</v>
      </c>
      <c r="BA30" s="176"/>
      <c r="BB30" s="176"/>
      <c r="BC30" s="176"/>
      <c r="BD30" s="175">
        <v>227.8</v>
      </c>
      <c r="BE30" s="157">
        <f t="shared" si="16"/>
        <v>500</v>
      </c>
      <c r="BF30" s="159"/>
      <c r="BG30" s="159"/>
      <c r="BH30" s="159"/>
      <c r="BI30" s="157">
        <v>500</v>
      </c>
      <c r="BJ30" s="124">
        <f>BK30+BL30+BM30+BN30</f>
        <v>500</v>
      </c>
      <c r="BK30" s="124">
        <f t="shared" si="44"/>
        <v>0</v>
      </c>
      <c r="BL30" s="124">
        <f t="shared" si="44"/>
        <v>0</v>
      </c>
      <c r="BM30" s="126">
        <f t="shared" si="45"/>
        <v>0</v>
      </c>
      <c r="BN30" s="124">
        <v>500</v>
      </c>
      <c r="BO30" s="127">
        <f>BP30+BQ30+BR30+BS30</f>
        <v>500</v>
      </c>
      <c r="BP30" s="127">
        <f t="shared" ref="BP30:BS35" si="50">BK30</f>
        <v>0</v>
      </c>
      <c r="BQ30" s="127">
        <f t="shared" si="50"/>
        <v>0</v>
      </c>
      <c r="BR30" s="128">
        <f t="shared" si="50"/>
        <v>0</v>
      </c>
      <c r="BS30" s="127">
        <f t="shared" si="50"/>
        <v>500</v>
      </c>
      <c r="BU30" s="87"/>
    </row>
    <row r="31" spans="2:73" s="8" customFormat="1" ht="108" x14ac:dyDescent="0.25">
      <c r="B31" s="16" t="s">
        <v>130</v>
      </c>
      <c r="C31" s="16" t="s">
        <v>176</v>
      </c>
      <c r="D31" s="239" t="s">
        <v>251</v>
      </c>
      <c r="E31" s="240"/>
      <c r="F31" s="241"/>
      <c r="G31" s="242"/>
      <c r="H31" s="16" t="s">
        <v>307</v>
      </c>
      <c r="I31" s="16"/>
      <c r="J31" s="26" t="s">
        <v>221</v>
      </c>
      <c r="K31" s="74"/>
      <c r="L31" s="40">
        <f t="shared" si="17"/>
        <v>0</v>
      </c>
      <c r="M31" s="40">
        <f t="shared" si="8"/>
        <v>0</v>
      </c>
      <c r="N31" s="25"/>
      <c r="O31" s="25"/>
      <c r="P31" s="25"/>
      <c r="Q31" s="25"/>
      <c r="R31" s="25"/>
      <c r="S31" s="25"/>
      <c r="T31" s="25"/>
      <c r="U31" s="25"/>
      <c r="V31" s="80">
        <f t="shared" si="9"/>
        <v>0</v>
      </c>
      <c r="W31" s="65"/>
      <c r="X31" s="65"/>
      <c r="Y31" s="65"/>
      <c r="Z31" s="80"/>
      <c r="AA31" s="7">
        <f t="shared" si="10"/>
        <v>0</v>
      </c>
      <c r="AB31" s="139"/>
      <c r="AC31" s="139"/>
      <c r="AD31" s="139"/>
      <c r="AE31" s="6"/>
      <c r="AF31" s="7">
        <f>AA31</f>
        <v>0</v>
      </c>
      <c r="AG31" s="7">
        <f t="shared" si="40"/>
        <v>0</v>
      </c>
      <c r="AH31" s="7">
        <f t="shared" si="40"/>
        <v>0</v>
      </c>
      <c r="AI31" s="7">
        <f t="shared" si="40"/>
        <v>0</v>
      </c>
      <c r="AJ31" s="7">
        <f t="shared" si="40"/>
        <v>0</v>
      </c>
      <c r="AK31" s="7">
        <f>AF31</f>
        <v>0</v>
      </c>
      <c r="AL31" s="7">
        <f t="shared" si="46"/>
        <v>0</v>
      </c>
      <c r="AM31" s="7">
        <f t="shared" si="47"/>
        <v>0</v>
      </c>
      <c r="AN31" s="7">
        <f t="shared" si="48"/>
        <v>0</v>
      </c>
      <c r="AO31" s="140">
        <f t="shared" si="49"/>
        <v>0</v>
      </c>
      <c r="AP31" s="40">
        <f t="shared" si="42"/>
        <v>0</v>
      </c>
      <c r="AQ31" s="40">
        <f t="shared" si="43"/>
        <v>0</v>
      </c>
      <c r="AR31" s="25"/>
      <c r="AS31" s="25"/>
      <c r="AT31" s="25"/>
      <c r="AU31" s="25"/>
      <c r="AV31" s="25"/>
      <c r="AW31" s="25"/>
      <c r="AX31" s="25"/>
      <c r="AY31" s="25"/>
      <c r="AZ31" s="175">
        <f t="shared" si="15"/>
        <v>0</v>
      </c>
      <c r="BA31" s="176"/>
      <c r="BB31" s="176"/>
      <c r="BC31" s="176"/>
      <c r="BD31" s="175"/>
      <c r="BE31" s="157">
        <f t="shared" si="16"/>
        <v>0</v>
      </c>
      <c r="BF31" s="159"/>
      <c r="BG31" s="159"/>
      <c r="BH31" s="159"/>
      <c r="BI31" s="157"/>
      <c r="BJ31" s="124">
        <f>BE31</f>
        <v>0</v>
      </c>
      <c r="BK31" s="124">
        <f t="shared" si="44"/>
        <v>0</v>
      </c>
      <c r="BL31" s="124">
        <f t="shared" si="44"/>
        <v>0</v>
      </c>
      <c r="BM31" s="126">
        <f t="shared" si="45"/>
        <v>0</v>
      </c>
      <c r="BN31" s="124">
        <f>BI31</f>
        <v>0</v>
      </c>
      <c r="BO31" s="127">
        <f>BJ31</f>
        <v>0</v>
      </c>
      <c r="BP31" s="127">
        <f t="shared" si="50"/>
        <v>0</v>
      </c>
      <c r="BQ31" s="127">
        <f t="shared" si="50"/>
        <v>0</v>
      </c>
      <c r="BR31" s="128">
        <f t="shared" si="50"/>
        <v>0</v>
      </c>
      <c r="BS31" s="127">
        <f t="shared" si="50"/>
        <v>0</v>
      </c>
      <c r="BU31" s="87"/>
    </row>
    <row r="32" spans="2:73" s="8" customFormat="1" ht="67.5" x14ac:dyDescent="0.25">
      <c r="B32" s="16" t="s">
        <v>131</v>
      </c>
      <c r="C32" s="16" t="s">
        <v>177</v>
      </c>
      <c r="D32" s="239" t="s">
        <v>250</v>
      </c>
      <c r="E32" s="240"/>
      <c r="F32" s="241"/>
      <c r="G32" s="242"/>
      <c r="H32" s="16" t="s">
        <v>249</v>
      </c>
      <c r="I32" s="16" t="s">
        <v>354</v>
      </c>
      <c r="J32" s="26" t="s">
        <v>222</v>
      </c>
      <c r="K32" s="74" t="s">
        <v>261</v>
      </c>
      <c r="L32" s="40">
        <f t="shared" si="17"/>
        <v>90559.8</v>
      </c>
      <c r="M32" s="40">
        <f t="shared" si="8"/>
        <v>90051.199999999997</v>
      </c>
      <c r="N32" s="25">
        <v>2992.5</v>
      </c>
      <c r="O32" s="25">
        <v>2947.6</v>
      </c>
      <c r="P32" s="100">
        <v>6416.2</v>
      </c>
      <c r="Q32" s="100">
        <v>6413.9</v>
      </c>
      <c r="R32" s="100"/>
      <c r="S32" s="100"/>
      <c r="T32" s="100">
        <v>81151.100000000006</v>
      </c>
      <c r="U32" s="100">
        <v>80689.7</v>
      </c>
      <c r="V32" s="80">
        <f t="shared" si="9"/>
        <v>78378.3</v>
      </c>
      <c r="W32" s="65"/>
      <c r="X32" s="65">
        <v>934.1</v>
      </c>
      <c r="Y32" s="65"/>
      <c r="Z32" s="80">
        <v>77444.2</v>
      </c>
      <c r="AA32" s="7">
        <f t="shared" si="10"/>
        <v>74772.100000000006</v>
      </c>
      <c r="AB32" s="139"/>
      <c r="AC32" s="139"/>
      <c r="AD32" s="139"/>
      <c r="AE32" s="6">
        <v>74772.100000000006</v>
      </c>
      <c r="AF32" s="7">
        <f>AG32+AH32+AI32+AJ32</f>
        <v>81253.399999999994</v>
      </c>
      <c r="AG32" s="7">
        <f t="shared" si="40"/>
        <v>0</v>
      </c>
      <c r="AH32" s="7">
        <f t="shared" si="40"/>
        <v>0</v>
      </c>
      <c r="AI32" s="7">
        <f t="shared" si="40"/>
        <v>0</v>
      </c>
      <c r="AJ32" s="7">
        <v>81253.399999999994</v>
      </c>
      <c r="AK32" s="7">
        <f>AL32+AM32+AN32+AO32</f>
        <v>81253.399999999994</v>
      </c>
      <c r="AL32" s="7">
        <f t="shared" si="46"/>
        <v>0</v>
      </c>
      <c r="AM32" s="7">
        <f t="shared" si="47"/>
        <v>0</v>
      </c>
      <c r="AN32" s="7">
        <f t="shared" si="48"/>
        <v>0</v>
      </c>
      <c r="AO32" s="140">
        <f t="shared" si="49"/>
        <v>81253.399999999994</v>
      </c>
      <c r="AP32" s="40">
        <f t="shared" si="42"/>
        <v>76070.3</v>
      </c>
      <c r="AQ32" s="40">
        <f t="shared" si="43"/>
        <v>75614.2</v>
      </c>
      <c r="AR32" s="25">
        <v>0</v>
      </c>
      <c r="AS32" s="25"/>
      <c r="AT32" s="100">
        <v>1968.8</v>
      </c>
      <c r="AU32" s="100">
        <v>1968.8</v>
      </c>
      <c r="AV32" s="100"/>
      <c r="AW32" s="100"/>
      <c r="AX32" s="100">
        <v>74101.5</v>
      </c>
      <c r="AY32" s="100">
        <v>73645.399999999994</v>
      </c>
      <c r="AZ32" s="175">
        <f t="shared" si="15"/>
        <v>73688.3</v>
      </c>
      <c r="BA32" s="176"/>
      <c r="BB32" s="176"/>
      <c r="BC32" s="176"/>
      <c r="BD32" s="175">
        <v>73688.3</v>
      </c>
      <c r="BE32" s="157">
        <f t="shared" si="16"/>
        <v>74350.2</v>
      </c>
      <c r="BF32" s="159"/>
      <c r="BG32" s="159"/>
      <c r="BH32" s="159"/>
      <c r="BI32" s="157">
        <v>74350.2</v>
      </c>
      <c r="BJ32" s="124">
        <f>BK32+BL32+BM32+BN32</f>
        <v>72908.399999999994</v>
      </c>
      <c r="BK32" s="126">
        <f t="shared" si="44"/>
        <v>0</v>
      </c>
      <c r="BL32" s="126">
        <f t="shared" si="44"/>
        <v>0</v>
      </c>
      <c r="BM32" s="126">
        <f t="shared" si="45"/>
        <v>0</v>
      </c>
      <c r="BN32" s="124">
        <v>72908.399999999994</v>
      </c>
      <c r="BO32" s="127">
        <f>BP32+BQ32+BR32+BS32</f>
        <v>72908.399999999994</v>
      </c>
      <c r="BP32" s="128">
        <f t="shared" si="50"/>
        <v>0</v>
      </c>
      <c r="BQ32" s="128">
        <f t="shared" si="50"/>
        <v>0</v>
      </c>
      <c r="BR32" s="128">
        <f t="shared" si="50"/>
        <v>0</v>
      </c>
      <c r="BS32" s="127">
        <f t="shared" si="50"/>
        <v>72908.399999999994</v>
      </c>
      <c r="BU32" s="87"/>
    </row>
    <row r="33" spans="2:73" s="8" customFormat="1" ht="67.5" x14ac:dyDescent="0.25">
      <c r="B33" s="16" t="s">
        <v>132</v>
      </c>
      <c r="C33" s="16" t="s">
        <v>178</v>
      </c>
      <c r="D33" s="239" t="s">
        <v>250</v>
      </c>
      <c r="E33" s="240"/>
      <c r="F33" s="241"/>
      <c r="G33" s="242"/>
      <c r="H33" s="21" t="s">
        <v>249</v>
      </c>
      <c r="I33" s="21" t="s">
        <v>367</v>
      </c>
      <c r="J33" s="26" t="s">
        <v>222</v>
      </c>
      <c r="K33" s="74" t="s">
        <v>261</v>
      </c>
      <c r="L33" s="40">
        <f t="shared" si="17"/>
        <v>2163.9</v>
      </c>
      <c r="M33" s="40">
        <f t="shared" si="8"/>
        <v>2069</v>
      </c>
      <c r="N33" s="25"/>
      <c r="O33" s="25"/>
      <c r="P33" s="25"/>
      <c r="Q33" s="25"/>
      <c r="R33" s="25"/>
      <c r="S33" s="25"/>
      <c r="T33" s="100">
        <v>2163.9</v>
      </c>
      <c r="U33" s="100">
        <v>2069</v>
      </c>
      <c r="V33" s="80">
        <f t="shared" si="9"/>
        <v>3573.6</v>
      </c>
      <c r="W33" s="65"/>
      <c r="X33" s="65"/>
      <c r="Y33" s="65"/>
      <c r="Z33" s="80">
        <v>3573.6</v>
      </c>
      <c r="AA33" s="7">
        <f t="shared" si="10"/>
        <v>3969.2</v>
      </c>
      <c r="AB33" s="139"/>
      <c r="AC33" s="139"/>
      <c r="AD33" s="139"/>
      <c r="AE33" s="6">
        <v>3969.2</v>
      </c>
      <c r="AF33" s="7">
        <f t="shared" ref="AF33:AF34" si="51">AG33+AH33++AI33+AJ33</f>
        <v>3919.2</v>
      </c>
      <c r="AG33" s="7">
        <f t="shared" si="40"/>
        <v>0</v>
      </c>
      <c r="AH33" s="7">
        <f t="shared" si="40"/>
        <v>0</v>
      </c>
      <c r="AI33" s="7">
        <f t="shared" si="40"/>
        <v>0</v>
      </c>
      <c r="AJ33" s="7">
        <v>3919.2</v>
      </c>
      <c r="AK33" s="7">
        <f t="shared" ref="AK33:AK34" si="52">AL33+AM33++AN33+AO33</f>
        <v>3919.2</v>
      </c>
      <c r="AL33" s="7">
        <f t="shared" si="46"/>
        <v>0</v>
      </c>
      <c r="AM33" s="7">
        <f t="shared" si="47"/>
        <v>0</v>
      </c>
      <c r="AN33" s="7">
        <f t="shared" si="48"/>
        <v>0</v>
      </c>
      <c r="AO33" s="140">
        <f t="shared" si="49"/>
        <v>3919.2</v>
      </c>
      <c r="AP33" s="40">
        <f t="shared" si="42"/>
        <v>2163.9</v>
      </c>
      <c r="AQ33" s="40">
        <f t="shared" si="43"/>
        <v>2069</v>
      </c>
      <c r="AR33" s="25"/>
      <c r="AS33" s="25"/>
      <c r="AT33" s="25"/>
      <c r="AU33" s="25"/>
      <c r="AV33" s="25"/>
      <c r="AW33" s="25"/>
      <c r="AX33" s="100">
        <v>2163.9</v>
      </c>
      <c r="AY33" s="100">
        <v>2069</v>
      </c>
      <c r="AZ33" s="175">
        <f t="shared" si="15"/>
        <v>3573.6</v>
      </c>
      <c r="BA33" s="176"/>
      <c r="BB33" s="176"/>
      <c r="BC33" s="176"/>
      <c r="BD33" s="175">
        <v>3573.6</v>
      </c>
      <c r="BE33" s="157">
        <f t="shared" si="16"/>
        <v>3969.2</v>
      </c>
      <c r="BF33" s="159"/>
      <c r="BG33" s="159"/>
      <c r="BH33" s="159"/>
      <c r="BI33" s="157">
        <v>3969.2</v>
      </c>
      <c r="BJ33" s="124">
        <f>BK33+BL33+BM33+BN33</f>
        <v>3919.2</v>
      </c>
      <c r="BK33" s="126">
        <f t="shared" si="44"/>
        <v>0</v>
      </c>
      <c r="BL33" s="126">
        <f t="shared" si="44"/>
        <v>0</v>
      </c>
      <c r="BM33" s="126">
        <f t="shared" si="45"/>
        <v>0</v>
      </c>
      <c r="BN33" s="124">
        <v>3919.2</v>
      </c>
      <c r="BO33" s="127">
        <f>BJ33</f>
        <v>3919.2</v>
      </c>
      <c r="BP33" s="128">
        <f t="shared" si="50"/>
        <v>0</v>
      </c>
      <c r="BQ33" s="128">
        <f t="shared" si="50"/>
        <v>0</v>
      </c>
      <c r="BR33" s="128">
        <f t="shared" si="50"/>
        <v>0</v>
      </c>
      <c r="BS33" s="127">
        <f t="shared" si="50"/>
        <v>3919.2</v>
      </c>
      <c r="BU33" s="87"/>
    </row>
    <row r="34" spans="2:73" s="8" customFormat="1" ht="135" x14ac:dyDescent="0.25">
      <c r="B34" s="16" t="s">
        <v>133</v>
      </c>
      <c r="C34" s="16" t="s">
        <v>179</v>
      </c>
      <c r="D34" s="239" t="s">
        <v>263</v>
      </c>
      <c r="E34" s="240"/>
      <c r="F34" s="241"/>
      <c r="G34" s="242"/>
      <c r="H34" s="16" t="s">
        <v>267</v>
      </c>
      <c r="I34" s="21" t="s">
        <v>355</v>
      </c>
      <c r="J34" s="26" t="s">
        <v>216</v>
      </c>
      <c r="K34" s="74" t="s">
        <v>245</v>
      </c>
      <c r="L34" s="40">
        <f t="shared" si="17"/>
        <v>14247.1</v>
      </c>
      <c r="M34" s="40">
        <f t="shared" si="8"/>
        <v>14062.7</v>
      </c>
      <c r="N34" s="25"/>
      <c r="O34" s="25"/>
      <c r="P34" s="100">
        <v>951.1</v>
      </c>
      <c r="Q34" s="100">
        <v>951.1</v>
      </c>
      <c r="R34" s="25"/>
      <c r="S34" s="25"/>
      <c r="T34" s="100">
        <v>13296</v>
      </c>
      <c r="U34" s="100">
        <v>13111.6</v>
      </c>
      <c r="V34" s="80">
        <f t="shared" si="9"/>
        <v>15572</v>
      </c>
      <c r="W34" s="65"/>
      <c r="X34" s="80">
        <v>717.7</v>
      </c>
      <c r="Y34" s="65"/>
      <c r="Z34" s="80">
        <v>14854.3</v>
      </c>
      <c r="AA34" s="7">
        <f t="shared" si="10"/>
        <v>14750.6</v>
      </c>
      <c r="AB34" s="139"/>
      <c r="AC34" s="6">
        <v>253.9</v>
      </c>
      <c r="AD34" s="139"/>
      <c r="AE34" s="6">
        <v>14496.7</v>
      </c>
      <c r="AF34" s="7">
        <f t="shared" si="51"/>
        <v>14739.6</v>
      </c>
      <c r="AG34" s="7">
        <f t="shared" si="40"/>
        <v>0</v>
      </c>
      <c r="AH34" s="7">
        <f t="shared" si="40"/>
        <v>253.9</v>
      </c>
      <c r="AI34" s="7">
        <f t="shared" si="40"/>
        <v>0</v>
      </c>
      <c r="AJ34" s="7">
        <v>14485.7</v>
      </c>
      <c r="AK34" s="7">
        <f t="shared" si="52"/>
        <v>14739.6</v>
      </c>
      <c r="AL34" s="7">
        <f t="shared" si="46"/>
        <v>0</v>
      </c>
      <c r="AM34" s="7">
        <f t="shared" si="47"/>
        <v>253.9</v>
      </c>
      <c r="AN34" s="7">
        <f t="shared" si="48"/>
        <v>0</v>
      </c>
      <c r="AO34" s="140">
        <f>AJ34</f>
        <v>14485.7</v>
      </c>
      <c r="AP34" s="40">
        <f t="shared" si="42"/>
        <v>13466.2</v>
      </c>
      <c r="AQ34" s="40">
        <f t="shared" si="43"/>
        <v>13281.800000000001</v>
      </c>
      <c r="AR34" s="25"/>
      <c r="AS34" s="25"/>
      <c r="AT34" s="100">
        <v>533.1</v>
      </c>
      <c r="AU34" s="100">
        <v>533.1</v>
      </c>
      <c r="AV34" s="25"/>
      <c r="AW34" s="25"/>
      <c r="AX34" s="100">
        <v>12933.1</v>
      </c>
      <c r="AY34" s="100">
        <v>12748.7</v>
      </c>
      <c r="AZ34" s="175">
        <f t="shared" si="15"/>
        <v>14318.5</v>
      </c>
      <c r="BA34" s="176"/>
      <c r="BB34" s="175">
        <v>393.2</v>
      </c>
      <c r="BC34" s="176"/>
      <c r="BD34" s="175">
        <v>13925.3</v>
      </c>
      <c r="BE34" s="157">
        <f t="shared" si="16"/>
        <v>14750.6</v>
      </c>
      <c r="BF34" s="159"/>
      <c r="BG34" s="157">
        <v>253.9</v>
      </c>
      <c r="BH34" s="159"/>
      <c r="BI34" s="157">
        <v>14496.7</v>
      </c>
      <c r="BJ34" s="124">
        <f>BK34+BL34+BM34+BN34</f>
        <v>14739.6</v>
      </c>
      <c r="BK34" s="126">
        <f t="shared" si="44"/>
        <v>0</v>
      </c>
      <c r="BL34" s="124">
        <v>253.9</v>
      </c>
      <c r="BM34" s="126">
        <f t="shared" si="45"/>
        <v>0</v>
      </c>
      <c r="BN34" s="124">
        <v>14485.7</v>
      </c>
      <c r="BO34" s="127">
        <f>BP34+BQ34+BR34+BS34</f>
        <v>14739.6</v>
      </c>
      <c r="BP34" s="128">
        <f t="shared" si="50"/>
        <v>0</v>
      </c>
      <c r="BQ34" s="127">
        <f t="shared" si="50"/>
        <v>253.9</v>
      </c>
      <c r="BR34" s="128">
        <f t="shared" si="50"/>
        <v>0</v>
      </c>
      <c r="BS34" s="127">
        <f t="shared" si="50"/>
        <v>14485.7</v>
      </c>
      <c r="BU34" s="87"/>
    </row>
    <row r="35" spans="2:73" s="8" customFormat="1" x14ac:dyDescent="0.25">
      <c r="B35" s="187" t="s">
        <v>134</v>
      </c>
      <c r="C35" s="211" t="s">
        <v>180</v>
      </c>
      <c r="D35" s="233" t="s">
        <v>265</v>
      </c>
      <c r="E35" s="234"/>
      <c r="F35" s="22"/>
      <c r="G35" s="190"/>
      <c r="H35" s="184" t="s">
        <v>301</v>
      </c>
      <c r="I35" s="187" t="s">
        <v>376</v>
      </c>
      <c r="J35" s="184" t="s">
        <v>217</v>
      </c>
      <c r="K35" s="193" t="s">
        <v>297</v>
      </c>
      <c r="L35" s="199">
        <f>N35+P35+R35+T35</f>
        <v>835628.4</v>
      </c>
      <c r="M35" s="199">
        <f>O35+Q35+S35+U35</f>
        <v>834263.6</v>
      </c>
      <c r="N35" s="205"/>
      <c r="O35" s="205"/>
      <c r="P35" s="199"/>
      <c r="Q35" s="199"/>
      <c r="R35" s="199"/>
      <c r="S35" s="199"/>
      <c r="T35" s="199">
        <v>835628.4</v>
      </c>
      <c r="U35" s="199">
        <v>834263.6</v>
      </c>
      <c r="V35" s="208">
        <f>W35+X35+Y35+Z35</f>
        <v>814407.6</v>
      </c>
      <c r="W35" s="214"/>
      <c r="X35" s="214"/>
      <c r="Y35" s="214"/>
      <c r="Z35" s="208">
        <v>814407.6</v>
      </c>
      <c r="AA35" s="220">
        <f>AB35+AC35+AD35+AE35</f>
        <v>562874</v>
      </c>
      <c r="AB35" s="211"/>
      <c r="AC35" s="211"/>
      <c r="AD35" s="211"/>
      <c r="AE35" s="220">
        <v>562874</v>
      </c>
      <c r="AF35" s="220">
        <f>AJ35</f>
        <v>562874</v>
      </c>
      <c r="AG35" s="211">
        <f>AB35</f>
        <v>0</v>
      </c>
      <c r="AH35" s="211">
        <f>AC35</f>
        <v>0</v>
      </c>
      <c r="AI35" s="211">
        <f>AD35</f>
        <v>0</v>
      </c>
      <c r="AJ35" s="220">
        <v>562874</v>
      </c>
      <c r="AK35" s="220">
        <f>AO35</f>
        <v>562874</v>
      </c>
      <c r="AL35" s="211">
        <f>AG35</f>
        <v>0</v>
      </c>
      <c r="AM35" s="211">
        <f>AH35</f>
        <v>0</v>
      </c>
      <c r="AN35" s="211">
        <f>AI35</f>
        <v>0</v>
      </c>
      <c r="AO35" s="220">
        <f>AJ35</f>
        <v>562874</v>
      </c>
      <c r="AP35" s="199">
        <f>AR35+AT35+AV35+AX35</f>
        <v>696478.5</v>
      </c>
      <c r="AQ35" s="199">
        <f>AS35+AU35+AW35+AY35</f>
        <v>696231</v>
      </c>
      <c r="AR35" s="205"/>
      <c r="AS35" s="205"/>
      <c r="AT35" s="199"/>
      <c r="AU35" s="199"/>
      <c r="AV35" s="199"/>
      <c r="AW35" s="199"/>
      <c r="AX35" s="199">
        <v>696478.5</v>
      </c>
      <c r="AY35" s="199">
        <v>696231</v>
      </c>
      <c r="AZ35" s="202">
        <f>BA35+BB35+BC35+BD35</f>
        <v>776596.1</v>
      </c>
      <c r="BA35" s="178"/>
      <c r="BB35" s="178"/>
      <c r="BC35" s="178"/>
      <c r="BD35" s="217">
        <v>776596.1</v>
      </c>
      <c r="BE35" s="220">
        <f>BF35+BG35+BH35+BI35</f>
        <v>562874</v>
      </c>
      <c r="BF35" s="211"/>
      <c r="BG35" s="211"/>
      <c r="BH35" s="211"/>
      <c r="BI35" s="220">
        <v>562874</v>
      </c>
      <c r="BJ35" s="208">
        <f>BK35+BL35+BM35+BN35</f>
        <v>562874</v>
      </c>
      <c r="BK35" s="214">
        <f t="shared" si="44"/>
        <v>0</v>
      </c>
      <c r="BL35" s="214">
        <f t="shared" si="44"/>
        <v>0</v>
      </c>
      <c r="BM35" s="65">
        <f t="shared" si="45"/>
        <v>0</v>
      </c>
      <c r="BN35" s="208">
        <v>562874</v>
      </c>
      <c r="BO35" s="181">
        <f>BS35</f>
        <v>562874</v>
      </c>
      <c r="BP35" s="196">
        <f t="shared" si="50"/>
        <v>0</v>
      </c>
      <c r="BQ35" s="196">
        <f t="shared" si="50"/>
        <v>0</v>
      </c>
      <c r="BR35" s="42">
        <f t="shared" si="50"/>
        <v>0</v>
      </c>
      <c r="BS35" s="181">
        <f t="shared" si="50"/>
        <v>562874</v>
      </c>
      <c r="BU35" s="87"/>
    </row>
    <row r="36" spans="2:73" s="8" customFormat="1" x14ac:dyDescent="0.25">
      <c r="B36" s="188"/>
      <c r="C36" s="212"/>
      <c r="D36" s="237"/>
      <c r="E36" s="238"/>
      <c r="F36" s="49"/>
      <c r="G36" s="191"/>
      <c r="H36" s="185"/>
      <c r="I36" s="188"/>
      <c r="J36" s="185"/>
      <c r="K36" s="194"/>
      <c r="L36" s="200"/>
      <c r="M36" s="200"/>
      <c r="N36" s="206"/>
      <c r="O36" s="206"/>
      <c r="P36" s="200"/>
      <c r="Q36" s="200"/>
      <c r="R36" s="200"/>
      <c r="S36" s="200"/>
      <c r="T36" s="200"/>
      <c r="U36" s="200"/>
      <c r="V36" s="209"/>
      <c r="W36" s="215"/>
      <c r="X36" s="215"/>
      <c r="Y36" s="215"/>
      <c r="Z36" s="209"/>
      <c r="AA36" s="221"/>
      <c r="AB36" s="212"/>
      <c r="AC36" s="212"/>
      <c r="AD36" s="212"/>
      <c r="AE36" s="221"/>
      <c r="AF36" s="221"/>
      <c r="AG36" s="212"/>
      <c r="AH36" s="212"/>
      <c r="AI36" s="212"/>
      <c r="AJ36" s="221"/>
      <c r="AK36" s="221"/>
      <c r="AL36" s="212"/>
      <c r="AM36" s="212"/>
      <c r="AN36" s="212"/>
      <c r="AO36" s="221"/>
      <c r="AP36" s="200"/>
      <c r="AQ36" s="200"/>
      <c r="AR36" s="206"/>
      <c r="AS36" s="206"/>
      <c r="AT36" s="200"/>
      <c r="AU36" s="200"/>
      <c r="AV36" s="200"/>
      <c r="AW36" s="200"/>
      <c r="AX36" s="200"/>
      <c r="AY36" s="200"/>
      <c r="AZ36" s="203"/>
      <c r="BA36" s="179"/>
      <c r="BB36" s="179"/>
      <c r="BC36" s="179"/>
      <c r="BD36" s="218"/>
      <c r="BE36" s="221"/>
      <c r="BF36" s="212"/>
      <c r="BG36" s="212"/>
      <c r="BH36" s="212"/>
      <c r="BI36" s="221"/>
      <c r="BJ36" s="209"/>
      <c r="BK36" s="215"/>
      <c r="BL36" s="215"/>
      <c r="BM36" s="118"/>
      <c r="BN36" s="209"/>
      <c r="BO36" s="182"/>
      <c r="BP36" s="197"/>
      <c r="BQ36" s="197"/>
      <c r="BR36" s="95"/>
      <c r="BS36" s="182"/>
      <c r="BU36" s="87"/>
    </row>
    <row r="37" spans="2:73" s="8" customFormat="1" ht="246" customHeight="1" x14ac:dyDescent="0.25">
      <c r="B37" s="189"/>
      <c r="C37" s="213"/>
      <c r="D37" s="235"/>
      <c r="E37" s="236"/>
      <c r="F37" s="66"/>
      <c r="G37" s="192"/>
      <c r="H37" s="186"/>
      <c r="I37" s="189"/>
      <c r="J37" s="186"/>
      <c r="K37" s="195"/>
      <c r="L37" s="201"/>
      <c r="M37" s="201"/>
      <c r="N37" s="207"/>
      <c r="O37" s="207"/>
      <c r="P37" s="201"/>
      <c r="Q37" s="201"/>
      <c r="R37" s="201"/>
      <c r="S37" s="201"/>
      <c r="T37" s="201"/>
      <c r="U37" s="201"/>
      <c r="V37" s="210"/>
      <c r="W37" s="216"/>
      <c r="X37" s="216"/>
      <c r="Y37" s="216"/>
      <c r="Z37" s="210"/>
      <c r="AA37" s="222"/>
      <c r="AB37" s="213"/>
      <c r="AC37" s="213"/>
      <c r="AD37" s="213"/>
      <c r="AE37" s="222"/>
      <c r="AF37" s="222"/>
      <c r="AG37" s="213"/>
      <c r="AH37" s="213"/>
      <c r="AI37" s="213"/>
      <c r="AJ37" s="222"/>
      <c r="AK37" s="222"/>
      <c r="AL37" s="213"/>
      <c r="AM37" s="213"/>
      <c r="AN37" s="213"/>
      <c r="AO37" s="222"/>
      <c r="AP37" s="201"/>
      <c r="AQ37" s="201"/>
      <c r="AR37" s="207"/>
      <c r="AS37" s="207"/>
      <c r="AT37" s="201"/>
      <c r="AU37" s="201"/>
      <c r="AV37" s="201"/>
      <c r="AW37" s="201"/>
      <c r="AX37" s="201"/>
      <c r="AY37" s="201"/>
      <c r="AZ37" s="204"/>
      <c r="BA37" s="180"/>
      <c r="BB37" s="180"/>
      <c r="BC37" s="180"/>
      <c r="BD37" s="219"/>
      <c r="BE37" s="222"/>
      <c r="BF37" s="213"/>
      <c r="BG37" s="213"/>
      <c r="BH37" s="213"/>
      <c r="BI37" s="222"/>
      <c r="BJ37" s="210"/>
      <c r="BK37" s="216"/>
      <c r="BL37" s="216"/>
      <c r="BM37" s="119"/>
      <c r="BN37" s="210"/>
      <c r="BO37" s="183"/>
      <c r="BP37" s="198"/>
      <c r="BQ37" s="198"/>
      <c r="BR37" s="96"/>
      <c r="BS37" s="183"/>
      <c r="BU37" s="87"/>
    </row>
    <row r="38" spans="2:73" s="8" customFormat="1" ht="121.5" x14ac:dyDescent="0.25">
      <c r="B38" s="16" t="s">
        <v>135</v>
      </c>
      <c r="C38" s="16" t="s">
        <v>181</v>
      </c>
      <c r="D38" s="239" t="s">
        <v>308</v>
      </c>
      <c r="E38" s="240"/>
      <c r="F38" s="241"/>
      <c r="G38" s="242"/>
      <c r="H38" s="16" t="s">
        <v>268</v>
      </c>
      <c r="I38" s="44" t="s">
        <v>356</v>
      </c>
      <c r="J38" s="26" t="s">
        <v>223</v>
      </c>
      <c r="K38" s="74" t="s">
        <v>266</v>
      </c>
      <c r="L38" s="40">
        <f>N38+P38+R38+T38</f>
        <v>116242.8</v>
      </c>
      <c r="M38" s="40">
        <f>O38+Q38+S38+U38</f>
        <v>116242.8</v>
      </c>
      <c r="N38" s="100"/>
      <c r="O38" s="100"/>
      <c r="P38" s="100">
        <v>2865.1</v>
      </c>
      <c r="Q38" s="100">
        <v>2865.1</v>
      </c>
      <c r="R38" s="100"/>
      <c r="S38" s="100"/>
      <c r="T38" s="100">
        <v>113377.7</v>
      </c>
      <c r="U38" s="100">
        <v>113377.7</v>
      </c>
      <c r="V38" s="80">
        <f>W38+X38+Y38+Z38</f>
        <v>55043.4</v>
      </c>
      <c r="W38" s="65"/>
      <c r="X38" s="80"/>
      <c r="Y38" s="65"/>
      <c r="Z38" s="80">
        <v>55043.4</v>
      </c>
      <c r="AA38" s="7">
        <f>AB38+AC38+AD38+AE38</f>
        <v>53617.9</v>
      </c>
      <c r="AB38" s="139"/>
      <c r="AC38" s="6"/>
      <c r="AD38" s="139"/>
      <c r="AE38" s="6">
        <v>53617.9</v>
      </c>
      <c r="AF38" s="7">
        <f>AG38+AH38+AI38+AJ38</f>
        <v>53617.9</v>
      </c>
      <c r="AG38" s="7">
        <f t="shared" ref="AG38:AJ53" si="53">AB38</f>
        <v>0</v>
      </c>
      <c r="AH38" s="7">
        <f t="shared" si="53"/>
        <v>0</v>
      </c>
      <c r="AI38" s="7">
        <f t="shared" si="53"/>
        <v>0</v>
      </c>
      <c r="AJ38" s="7">
        <f>AE38</f>
        <v>53617.9</v>
      </c>
      <c r="AK38" s="7">
        <f>AL38+AM38+AN38+AO38</f>
        <v>53617.9</v>
      </c>
      <c r="AL38" s="7">
        <f t="shared" ref="AL38:AL42" si="54">AG38</f>
        <v>0</v>
      </c>
      <c r="AM38" s="7">
        <f t="shared" ref="AM38:AM43" si="55">AH38</f>
        <v>0</v>
      </c>
      <c r="AN38" s="7">
        <f t="shared" ref="AN38:AN43" si="56">AI38</f>
        <v>0</v>
      </c>
      <c r="AO38" s="140">
        <f>AJ38</f>
        <v>53617.9</v>
      </c>
      <c r="AP38" s="40">
        <f>AR38+AT38+AV38+AX38</f>
        <v>108021.8</v>
      </c>
      <c r="AQ38" s="40">
        <f>AS38+AU38+AW38+AY38</f>
        <v>108021.90000000001</v>
      </c>
      <c r="AR38" s="100"/>
      <c r="AS38" s="100"/>
      <c r="AT38" s="100">
        <v>2865.1</v>
      </c>
      <c r="AU38" s="100">
        <v>2865.1</v>
      </c>
      <c r="AV38" s="100"/>
      <c r="AW38" s="100"/>
      <c r="AX38" s="100">
        <v>105156.7</v>
      </c>
      <c r="AY38" s="100">
        <v>105156.8</v>
      </c>
      <c r="AZ38" s="175">
        <f>BA38+BB38+BC38+BD38</f>
        <v>55043.4</v>
      </c>
      <c r="BA38" s="176"/>
      <c r="BB38" s="175"/>
      <c r="BC38" s="176"/>
      <c r="BD38" s="175">
        <v>55043.4</v>
      </c>
      <c r="BE38" s="157">
        <f>BF38+BG38+BH38+BI38</f>
        <v>53617.9</v>
      </c>
      <c r="BF38" s="159"/>
      <c r="BG38" s="157"/>
      <c r="BH38" s="159"/>
      <c r="BI38" s="157">
        <v>53617.9</v>
      </c>
      <c r="BJ38" s="124">
        <f>BK38+BL38+BM38+BN38</f>
        <v>52458.5</v>
      </c>
      <c r="BK38" s="126">
        <f t="shared" ref="BK38:BS38" si="57">BF38</f>
        <v>0</v>
      </c>
      <c r="BL38" s="124">
        <f t="shared" si="57"/>
        <v>0</v>
      </c>
      <c r="BM38" s="126">
        <f t="shared" si="57"/>
        <v>0</v>
      </c>
      <c r="BN38" s="124">
        <v>52458.5</v>
      </c>
      <c r="BO38" s="127">
        <f t="shared" si="57"/>
        <v>52458.5</v>
      </c>
      <c r="BP38" s="128">
        <f t="shared" si="57"/>
        <v>0</v>
      </c>
      <c r="BQ38" s="127">
        <f t="shared" si="57"/>
        <v>0</v>
      </c>
      <c r="BR38" s="128">
        <f t="shared" si="57"/>
        <v>0</v>
      </c>
      <c r="BS38" s="127">
        <f t="shared" si="57"/>
        <v>52458.5</v>
      </c>
      <c r="BU38" s="87"/>
    </row>
    <row r="39" spans="2:73" s="8" customFormat="1" ht="121.5" x14ac:dyDescent="0.25">
      <c r="B39" s="16" t="s">
        <v>136</v>
      </c>
      <c r="C39" s="16" t="s">
        <v>182</v>
      </c>
      <c r="D39" s="253" t="s">
        <v>270</v>
      </c>
      <c r="E39" s="240"/>
      <c r="F39" s="241"/>
      <c r="G39" s="242"/>
      <c r="H39" s="16"/>
      <c r="I39" s="16" t="s">
        <v>357</v>
      </c>
      <c r="J39" s="26" t="s">
        <v>224</v>
      </c>
      <c r="K39" s="74" t="s">
        <v>271</v>
      </c>
      <c r="L39" s="40">
        <f t="shared" ref="L39:L43" si="58">N39+P39+R39+T39</f>
        <v>445071.60000000003</v>
      </c>
      <c r="M39" s="40">
        <f t="shared" ref="M39:M43" si="59">O39+Q39+S39+U39</f>
        <v>426078.60000000003</v>
      </c>
      <c r="N39" s="100">
        <v>847.9</v>
      </c>
      <c r="O39" s="100">
        <v>847.9</v>
      </c>
      <c r="P39" s="100">
        <v>2353.3000000000002</v>
      </c>
      <c r="Q39" s="100">
        <v>2353.3000000000002</v>
      </c>
      <c r="R39" s="25"/>
      <c r="S39" s="25"/>
      <c r="T39" s="100">
        <v>441870.4</v>
      </c>
      <c r="U39" s="100">
        <v>422877.4</v>
      </c>
      <c r="V39" s="80">
        <f t="shared" ref="V39:V43" si="60">W39+X39+Y39+Z39</f>
        <v>260155.2</v>
      </c>
      <c r="W39" s="80"/>
      <c r="X39" s="80"/>
      <c r="Y39" s="65"/>
      <c r="Z39" s="80">
        <v>260155.2</v>
      </c>
      <c r="AA39" s="7">
        <f>AB39+AC39+AD39+AE39</f>
        <v>75526</v>
      </c>
      <c r="AB39" s="6"/>
      <c r="AC39" s="6"/>
      <c r="AD39" s="139"/>
      <c r="AE39" s="6">
        <v>75526</v>
      </c>
      <c r="AF39" s="7">
        <f>AG39+AH39+AI39+AJ39</f>
        <v>17835.400000000001</v>
      </c>
      <c r="AG39" s="7"/>
      <c r="AH39" s="7"/>
      <c r="AI39" s="7">
        <f t="shared" si="53"/>
        <v>0</v>
      </c>
      <c r="AJ39" s="7">
        <v>17835.400000000001</v>
      </c>
      <c r="AK39" s="7">
        <f>AL39+AM39+AN39+AO39</f>
        <v>17835.400000000001</v>
      </c>
      <c r="AL39" s="7">
        <f t="shared" si="54"/>
        <v>0</v>
      </c>
      <c r="AM39" s="7">
        <f t="shared" si="55"/>
        <v>0</v>
      </c>
      <c r="AN39" s="7">
        <f t="shared" si="56"/>
        <v>0</v>
      </c>
      <c r="AO39" s="140">
        <f>AJ39</f>
        <v>17835.400000000001</v>
      </c>
      <c r="AP39" s="40">
        <f t="shared" ref="AP39:AP43" si="61">AR39+AT39+AV39+AX39</f>
        <v>42761.399999999994</v>
      </c>
      <c r="AQ39" s="40">
        <f t="shared" ref="AQ39:AQ43" si="62">AS39+AU39+AW39+AY39</f>
        <v>42290.6</v>
      </c>
      <c r="AR39" s="100">
        <v>847.9</v>
      </c>
      <c r="AS39" s="100">
        <v>847.9</v>
      </c>
      <c r="AT39" s="100">
        <v>2353.3000000000002</v>
      </c>
      <c r="AU39" s="100">
        <v>2353.3000000000002</v>
      </c>
      <c r="AV39" s="25"/>
      <c r="AW39" s="25"/>
      <c r="AX39" s="100">
        <v>39560.199999999997</v>
      </c>
      <c r="AY39" s="100">
        <v>39089.4</v>
      </c>
      <c r="AZ39" s="175">
        <f t="shared" ref="AZ39:AZ43" si="63">BA39+BB39+BC39+BD39</f>
        <v>28303.7</v>
      </c>
      <c r="BA39" s="175"/>
      <c r="BB39" s="175"/>
      <c r="BC39" s="176"/>
      <c r="BD39" s="175">
        <v>28303.7</v>
      </c>
      <c r="BE39" s="157">
        <f t="shared" ref="BE39:BE43" si="64">BF39+BG39+BH39+BI39</f>
        <v>13985.2</v>
      </c>
      <c r="BF39" s="157"/>
      <c r="BG39" s="157"/>
      <c r="BH39" s="159"/>
      <c r="BI39" s="157">
        <v>13985.2</v>
      </c>
      <c r="BJ39" s="124">
        <f>BK39+BL39+BM39+BN39</f>
        <v>13530.1</v>
      </c>
      <c r="BK39" s="124"/>
      <c r="BL39" s="124"/>
      <c r="BM39" s="126">
        <f>BH39</f>
        <v>0</v>
      </c>
      <c r="BN39" s="124">
        <v>13530.1</v>
      </c>
      <c r="BO39" s="127">
        <f t="shared" ref="BO39:BS39" si="65">BJ39</f>
        <v>13530.1</v>
      </c>
      <c r="BP39" s="127">
        <f t="shared" si="65"/>
        <v>0</v>
      </c>
      <c r="BQ39" s="127">
        <f t="shared" si="65"/>
        <v>0</v>
      </c>
      <c r="BR39" s="128">
        <f t="shared" si="65"/>
        <v>0</v>
      </c>
      <c r="BS39" s="127">
        <f t="shared" si="65"/>
        <v>13530.1</v>
      </c>
      <c r="BU39" s="87"/>
    </row>
    <row r="40" spans="2:73" s="8" customFormat="1" x14ac:dyDescent="0.25">
      <c r="V40" s="86"/>
      <c r="W40" s="86"/>
      <c r="X40" s="86"/>
      <c r="Y40" s="86"/>
      <c r="Z40" s="86"/>
      <c r="BJ40" s="86"/>
      <c r="BK40" s="86"/>
      <c r="BL40" s="86"/>
      <c r="BM40" s="86"/>
      <c r="BN40" s="86"/>
      <c r="BO40" s="86"/>
      <c r="BP40" s="86"/>
      <c r="BQ40" s="86"/>
      <c r="BR40" s="86"/>
      <c r="BS40" s="86"/>
      <c r="BU40" s="87"/>
    </row>
    <row r="41" spans="2:73" s="8" customFormat="1" ht="108" x14ac:dyDescent="0.25">
      <c r="B41" s="16" t="s">
        <v>138</v>
      </c>
      <c r="C41" s="16" t="s">
        <v>183</v>
      </c>
      <c r="D41" s="239" t="s">
        <v>309</v>
      </c>
      <c r="E41" s="240"/>
      <c r="F41" s="241"/>
      <c r="G41" s="242"/>
      <c r="H41" s="16"/>
      <c r="I41" s="41" t="s">
        <v>358</v>
      </c>
      <c r="J41" s="26" t="s">
        <v>225</v>
      </c>
      <c r="K41" s="74" t="s">
        <v>273</v>
      </c>
      <c r="L41" s="40">
        <f t="shared" si="58"/>
        <v>102531</v>
      </c>
      <c r="M41" s="40">
        <f t="shared" si="59"/>
        <v>100146.09999999999</v>
      </c>
      <c r="N41" s="100"/>
      <c r="O41" s="100"/>
      <c r="P41" s="100">
        <v>1274.7</v>
      </c>
      <c r="Q41" s="100">
        <v>1274.7</v>
      </c>
      <c r="R41" s="100"/>
      <c r="S41" s="100"/>
      <c r="T41" s="100">
        <v>101256.3</v>
      </c>
      <c r="U41" s="100">
        <v>98871.4</v>
      </c>
      <c r="V41" s="80">
        <f t="shared" si="60"/>
        <v>84633.099999999991</v>
      </c>
      <c r="W41" s="65"/>
      <c r="X41" s="65">
        <v>2812.2</v>
      </c>
      <c r="Y41" s="65"/>
      <c r="Z41" s="80">
        <v>81820.899999999994</v>
      </c>
      <c r="AA41" s="7">
        <f t="shared" ref="AA41:AA43" si="66">AB41+AC41+AD41+AE41</f>
        <v>36517.1</v>
      </c>
      <c r="AB41" s="139"/>
      <c r="AC41" s="139"/>
      <c r="AD41" s="139"/>
      <c r="AE41" s="6">
        <v>36517.1</v>
      </c>
      <c r="AF41" s="7">
        <f>AG41+AH41+AI41+AJ41</f>
        <v>34029</v>
      </c>
      <c r="AG41" s="7">
        <f t="shared" si="53"/>
        <v>0</v>
      </c>
      <c r="AH41" s="7">
        <f t="shared" si="53"/>
        <v>0</v>
      </c>
      <c r="AI41" s="7">
        <f t="shared" si="53"/>
        <v>0</v>
      </c>
      <c r="AJ41" s="7">
        <v>34029</v>
      </c>
      <c r="AK41" s="7">
        <f>AL41+AM41+AN41+AO41</f>
        <v>34029</v>
      </c>
      <c r="AL41" s="7">
        <f t="shared" si="54"/>
        <v>0</v>
      </c>
      <c r="AM41" s="7">
        <f t="shared" si="55"/>
        <v>0</v>
      </c>
      <c r="AN41" s="7">
        <f t="shared" si="56"/>
        <v>0</v>
      </c>
      <c r="AO41" s="140">
        <f>AJ41</f>
        <v>34029</v>
      </c>
      <c r="AP41" s="40">
        <f t="shared" si="61"/>
        <v>95394.3</v>
      </c>
      <c r="AQ41" s="40">
        <f t="shared" si="62"/>
        <v>93130.4</v>
      </c>
      <c r="AR41" s="100"/>
      <c r="AS41" s="100"/>
      <c r="AT41" s="100">
        <v>1274.7</v>
      </c>
      <c r="AU41" s="100">
        <v>1274.7</v>
      </c>
      <c r="AV41" s="100"/>
      <c r="AW41" s="100"/>
      <c r="AX41" s="100">
        <v>94119.6</v>
      </c>
      <c r="AY41" s="100">
        <v>91855.7</v>
      </c>
      <c r="AZ41" s="175">
        <f t="shared" si="63"/>
        <v>73124.3</v>
      </c>
      <c r="BA41" s="176"/>
      <c r="BB41" s="176"/>
      <c r="BC41" s="176"/>
      <c r="BD41" s="175">
        <v>73124.3</v>
      </c>
      <c r="BE41" s="157">
        <f t="shared" si="64"/>
        <v>36065.699999999997</v>
      </c>
      <c r="BF41" s="159"/>
      <c r="BG41" s="159"/>
      <c r="BH41" s="159"/>
      <c r="BI41" s="157">
        <v>36065.699999999997</v>
      </c>
      <c r="BJ41" s="124">
        <f>BK41+BL41+BM41+BN41</f>
        <v>34029</v>
      </c>
      <c r="BK41" s="124">
        <f t="shared" ref="BK41:BL41" si="67">BF41</f>
        <v>0</v>
      </c>
      <c r="BL41" s="124">
        <f t="shared" si="67"/>
        <v>0</v>
      </c>
      <c r="BM41" s="126">
        <f>BH41</f>
        <v>0</v>
      </c>
      <c r="BN41" s="124">
        <v>34029</v>
      </c>
      <c r="BO41" s="127">
        <f>BP41+BQ41+BR41+BS41</f>
        <v>34029</v>
      </c>
      <c r="BP41" s="127">
        <f>BK41</f>
        <v>0</v>
      </c>
      <c r="BQ41" s="127">
        <f>BL41</f>
        <v>0</v>
      </c>
      <c r="BR41" s="128">
        <f>BM41</f>
        <v>0</v>
      </c>
      <c r="BS41" s="127">
        <f>BN41</f>
        <v>34029</v>
      </c>
      <c r="BU41" s="87"/>
    </row>
    <row r="42" spans="2:73" s="8" customFormat="1" ht="108" x14ac:dyDescent="0.25">
      <c r="B42" s="16" t="s">
        <v>139</v>
      </c>
      <c r="C42" s="16" t="s">
        <v>184</v>
      </c>
      <c r="D42" s="239" t="s">
        <v>310</v>
      </c>
      <c r="E42" s="240"/>
      <c r="F42" s="283"/>
      <c r="G42" s="284"/>
      <c r="H42" s="24" t="s">
        <v>275</v>
      </c>
      <c r="I42" s="16" t="s">
        <v>359</v>
      </c>
      <c r="J42" s="26" t="s">
        <v>225</v>
      </c>
      <c r="K42" s="74" t="s">
        <v>274</v>
      </c>
      <c r="L42" s="40">
        <f t="shared" si="58"/>
        <v>49738.400000000001</v>
      </c>
      <c r="M42" s="40">
        <f t="shared" si="59"/>
        <v>49738.400000000001</v>
      </c>
      <c r="N42" s="25"/>
      <c r="O42" s="25"/>
      <c r="P42" s="25">
        <v>5000</v>
      </c>
      <c r="Q42" s="25">
        <v>5000</v>
      </c>
      <c r="R42" s="25"/>
      <c r="S42" s="25"/>
      <c r="T42" s="100">
        <v>44738.400000000001</v>
      </c>
      <c r="U42" s="100">
        <v>44738.400000000001</v>
      </c>
      <c r="V42" s="80">
        <f t="shared" si="60"/>
        <v>7423.9</v>
      </c>
      <c r="W42" s="65"/>
      <c r="X42" s="65">
        <v>3000</v>
      </c>
      <c r="Y42" s="65"/>
      <c r="Z42" s="80">
        <v>4423.8999999999996</v>
      </c>
      <c r="AA42" s="7">
        <f t="shared" si="66"/>
        <v>3612</v>
      </c>
      <c r="AB42" s="139"/>
      <c r="AC42" s="139"/>
      <c r="AD42" s="139"/>
      <c r="AE42" s="6">
        <v>3612</v>
      </c>
      <c r="AF42" s="7">
        <f>AG42+AH42+AI42+AJ42</f>
        <v>3612</v>
      </c>
      <c r="AG42" s="7">
        <f t="shared" si="53"/>
        <v>0</v>
      </c>
      <c r="AH42" s="7">
        <f t="shared" si="53"/>
        <v>0</v>
      </c>
      <c r="AI42" s="7">
        <f t="shared" si="53"/>
        <v>0</v>
      </c>
      <c r="AJ42" s="7">
        <f t="shared" si="53"/>
        <v>3612</v>
      </c>
      <c r="AK42" s="7">
        <f>AL42+AM42+AN42+AO42</f>
        <v>3612</v>
      </c>
      <c r="AL42" s="7">
        <f t="shared" si="54"/>
        <v>0</v>
      </c>
      <c r="AM42" s="7">
        <f t="shared" si="55"/>
        <v>0</v>
      </c>
      <c r="AN42" s="7">
        <f t="shared" si="56"/>
        <v>0</v>
      </c>
      <c r="AO42" s="140">
        <f t="shared" ref="AO42" si="68">AJ42</f>
        <v>3612</v>
      </c>
      <c r="AP42" s="40">
        <f t="shared" si="61"/>
        <v>9535.4</v>
      </c>
      <c r="AQ42" s="40">
        <f t="shared" si="62"/>
        <v>9535.4</v>
      </c>
      <c r="AR42" s="25"/>
      <c r="AS42" s="25"/>
      <c r="AT42" s="25">
        <v>5000</v>
      </c>
      <c r="AU42" s="25">
        <v>5000</v>
      </c>
      <c r="AV42" s="25"/>
      <c r="AW42" s="25"/>
      <c r="AX42" s="100">
        <v>4535.3999999999996</v>
      </c>
      <c r="AY42" s="100">
        <v>4535.3999999999996</v>
      </c>
      <c r="AZ42" s="175">
        <f t="shared" si="63"/>
        <v>7423.9</v>
      </c>
      <c r="BA42" s="176"/>
      <c r="BB42" s="176">
        <v>3000</v>
      </c>
      <c r="BC42" s="176"/>
      <c r="BD42" s="175">
        <v>4423.8999999999996</v>
      </c>
      <c r="BE42" s="157">
        <f t="shared" si="64"/>
        <v>3612</v>
      </c>
      <c r="BF42" s="159"/>
      <c r="BG42" s="159"/>
      <c r="BH42" s="159"/>
      <c r="BI42" s="157">
        <v>3612</v>
      </c>
      <c r="BJ42" s="124">
        <f>BK42+BL42+BM42+BN42</f>
        <v>3612</v>
      </c>
      <c r="BK42" s="124">
        <f>BF42</f>
        <v>0</v>
      </c>
      <c r="BL42" s="124">
        <f>BG42</f>
        <v>0</v>
      </c>
      <c r="BM42" s="126"/>
      <c r="BN42" s="124">
        <v>3612</v>
      </c>
      <c r="BO42" s="127">
        <f>BP42+BQ42+BR42+BS42</f>
        <v>3612</v>
      </c>
      <c r="BP42" s="127">
        <f>BK42</f>
        <v>0</v>
      </c>
      <c r="BQ42" s="127">
        <f>BL42</f>
        <v>0</v>
      </c>
      <c r="BR42" s="128"/>
      <c r="BS42" s="127">
        <f>BN42</f>
        <v>3612</v>
      </c>
      <c r="BU42" s="87"/>
    </row>
    <row r="43" spans="2:73" ht="148.5" x14ac:dyDescent="0.25">
      <c r="B43" s="16" t="s">
        <v>140</v>
      </c>
      <c r="C43" s="22" t="s">
        <v>185</v>
      </c>
      <c r="D43" s="239" t="s">
        <v>311</v>
      </c>
      <c r="E43" s="240"/>
      <c r="F43" s="293"/>
      <c r="G43" s="293"/>
      <c r="H43" s="31" t="s">
        <v>237</v>
      </c>
      <c r="I43" s="31" t="s">
        <v>325</v>
      </c>
      <c r="J43" s="26" t="s">
        <v>215</v>
      </c>
      <c r="K43" s="74" t="s">
        <v>276</v>
      </c>
      <c r="L43" s="40">
        <f t="shared" si="58"/>
        <v>44255</v>
      </c>
      <c r="M43" s="40">
        <f t="shared" si="59"/>
        <v>43499.199999999997</v>
      </c>
      <c r="N43" s="25"/>
      <c r="O43" s="25"/>
      <c r="P43" s="100">
        <v>20</v>
      </c>
      <c r="Q43" s="100">
        <v>20</v>
      </c>
      <c r="R43" s="100"/>
      <c r="S43" s="100"/>
      <c r="T43" s="100">
        <v>44235</v>
      </c>
      <c r="U43" s="100">
        <v>43479.199999999997</v>
      </c>
      <c r="V43" s="80">
        <f t="shared" si="60"/>
        <v>45227.4</v>
      </c>
      <c r="W43" s="65"/>
      <c r="X43" s="80">
        <v>80</v>
      </c>
      <c r="Y43" s="65"/>
      <c r="Z43" s="80">
        <v>45147.4</v>
      </c>
      <c r="AA43" s="7">
        <f t="shared" si="66"/>
        <v>49035.5</v>
      </c>
      <c r="AB43" s="139"/>
      <c r="AC43" s="6"/>
      <c r="AD43" s="139"/>
      <c r="AE43" s="6">
        <v>49035.5</v>
      </c>
      <c r="AF43" s="7">
        <f>AG43+AH43+AI43+AJ43</f>
        <v>49318</v>
      </c>
      <c r="AG43" s="7">
        <f t="shared" si="53"/>
        <v>0</v>
      </c>
      <c r="AH43" s="7">
        <f t="shared" si="53"/>
        <v>0</v>
      </c>
      <c r="AI43" s="7">
        <f t="shared" si="53"/>
        <v>0</v>
      </c>
      <c r="AJ43" s="7">
        <v>49318</v>
      </c>
      <c r="AK43" s="7">
        <f>AL43+AM43+AN43+AO43</f>
        <v>49318</v>
      </c>
      <c r="AL43" s="7">
        <f t="shared" ref="AL43" si="69">AG43</f>
        <v>0</v>
      </c>
      <c r="AM43" s="7">
        <f t="shared" si="55"/>
        <v>0</v>
      </c>
      <c r="AN43" s="7">
        <f t="shared" si="56"/>
        <v>0</v>
      </c>
      <c r="AO43" s="140">
        <f>AJ43</f>
        <v>49318</v>
      </c>
      <c r="AP43" s="40">
        <f t="shared" si="61"/>
        <v>43322.9</v>
      </c>
      <c r="AQ43" s="40">
        <f t="shared" si="62"/>
        <v>42990.7</v>
      </c>
      <c r="AR43" s="25"/>
      <c r="AS43" s="25"/>
      <c r="AT43" s="100"/>
      <c r="AU43" s="100"/>
      <c r="AV43" s="100"/>
      <c r="AW43" s="100"/>
      <c r="AX43" s="100">
        <v>43322.9</v>
      </c>
      <c r="AY43" s="100">
        <v>42990.7</v>
      </c>
      <c r="AZ43" s="175">
        <f t="shared" si="63"/>
        <v>44201</v>
      </c>
      <c r="BA43" s="176"/>
      <c r="BB43" s="176"/>
      <c r="BC43" s="176"/>
      <c r="BD43" s="175">
        <v>44201</v>
      </c>
      <c r="BE43" s="157">
        <f t="shared" si="64"/>
        <v>49035.5</v>
      </c>
      <c r="BF43" s="159"/>
      <c r="BG43" s="159"/>
      <c r="BH43" s="159"/>
      <c r="BI43" s="157">
        <v>49035.5</v>
      </c>
      <c r="BJ43" s="124">
        <f>BK43+BL43+BM43+BN43</f>
        <v>49318</v>
      </c>
      <c r="BK43" s="124">
        <f>BF43</f>
        <v>0</v>
      </c>
      <c r="BL43" s="124">
        <f>BG43</f>
        <v>0</v>
      </c>
      <c r="BM43" s="126"/>
      <c r="BN43" s="124">
        <v>49318</v>
      </c>
      <c r="BO43" s="127">
        <f>BP43+BQ43+BR43+BS43</f>
        <v>49318</v>
      </c>
      <c r="BP43" s="127">
        <f>BK43</f>
        <v>0</v>
      </c>
      <c r="BQ43" s="127">
        <f>BL43</f>
        <v>0</v>
      </c>
      <c r="BR43" s="128"/>
      <c r="BS43" s="127">
        <f>BN43</f>
        <v>49318</v>
      </c>
      <c r="BU43" s="87"/>
    </row>
    <row r="44" spans="2:73" s="109" customFormat="1" ht="94.5" x14ac:dyDescent="0.25">
      <c r="B44" s="107" t="s">
        <v>93</v>
      </c>
      <c r="C44" s="22" t="s">
        <v>94</v>
      </c>
      <c r="D44" s="294" t="s">
        <v>209</v>
      </c>
      <c r="E44" s="295"/>
      <c r="F44" s="294" t="s">
        <v>209</v>
      </c>
      <c r="G44" s="295"/>
      <c r="H44" s="108" t="s">
        <v>209</v>
      </c>
      <c r="I44" s="108" t="s">
        <v>209</v>
      </c>
      <c r="J44" s="106" t="s">
        <v>88</v>
      </c>
      <c r="K44" s="28"/>
      <c r="L44" s="40">
        <f>SUM(L45:L55)</f>
        <v>573821.1</v>
      </c>
      <c r="M44" s="40">
        <f t="shared" ref="M44:BS44" si="70">SUM(M45:M55)</f>
        <v>552183.1</v>
      </c>
      <c r="N44" s="40">
        <f t="shared" si="70"/>
        <v>7557.8</v>
      </c>
      <c r="O44" s="40">
        <f t="shared" si="70"/>
        <v>6042.9</v>
      </c>
      <c r="P44" s="40">
        <f t="shared" si="70"/>
        <v>3483.2</v>
      </c>
      <c r="Q44" s="40">
        <f t="shared" si="70"/>
        <v>2557.1999999999998</v>
      </c>
      <c r="R44" s="40">
        <f t="shared" si="70"/>
        <v>0</v>
      </c>
      <c r="S44" s="40">
        <f t="shared" si="70"/>
        <v>0</v>
      </c>
      <c r="T44" s="40">
        <f t="shared" si="70"/>
        <v>562780.1</v>
      </c>
      <c r="U44" s="40">
        <f t="shared" si="70"/>
        <v>543583</v>
      </c>
      <c r="V44" s="124">
        <f>SUM(V45:V56)</f>
        <v>734347.99999999977</v>
      </c>
      <c r="W44" s="124">
        <f t="shared" ref="W44:BD44" si="71">SUM(W45:W56)</f>
        <v>6159.3</v>
      </c>
      <c r="X44" s="124">
        <f t="shared" si="71"/>
        <v>4694.2</v>
      </c>
      <c r="Y44" s="124">
        <f t="shared" si="71"/>
        <v>0</v>
      </c>
      <c r="Z44" s="124">
        <f t="shared" si="71"/>
        <v>723494.49999999988</v>
      </c>
      <c r="AA44" s="6">
        <f t="shared" si="71"/>
        <v>536481.80000000005</v>
      </c>
      <c r="AB44" s="6">
        <f t="shared" si="71"/>
        <v>9031.1</v>
      </c>
      <c r="AC44" s="6">
        <f t="shared" si="71"/>
        <v>3688.7</v>
      </c>
      <c r="AD44" s="6">
        <f t="shared" si="71"/>
        <v>0</v>
      </c>
      <c r="AE44" s="6">
        <f t="shared" si="71"/>
        <v>523762</v>
      </c>
      <c r="AF44" s="6">
        <f t="shared" si="71"/>
        <v>534811.70000000007</v>
      </c>
      <c r="AG44" s="6">
        <f t="shared" si="71"/>
        <v>8722.5</v>
      </c>
      <c r="AH44" s="6">
        <f t="shared" si="71"/>
        <v>3918.8</v>
      </c>
      <c r="AI44" s="6">
        <f t="shared" si="71"/>
        <v>0</v>
      </c>
      <c r="AJ44" s="6">
        <f t="shared" si="71"/>
        <v>522170.4</v>
      </c>
      <c r="AK44" s="6">
        <f t="shared" si="71"/>
        <v>534811.70000000007</v>
      </c>
      <c r="AL44" s="6">
        <f t="shared" si="71"/>
        <v>8722.5</v>
      </c>
      <c r="AM44" s="6">
        <f t="shared" si="71"/>
        <v>3918.8</v>
      </c>
      <c r="AN44" s="6">
        <f t="shared" si="71"/>
        <v>0</v>
      </c>
      <c r="AO44" s="6">
        <f t="shared" si="71"/>
        <v>522170.4</v>
      </c>
      <c r="AP44" s="6">
        <f t="shared" si="71"/>
        <v>515665.99999999994</v>
      </c>
      <c r="AQ44" s="6">
        <f t="shared" si="71"/>
        <v>502460.60000000003</v>
      </c>
      <c r="AR44" s="6">
        <f t="shared" si="71"/>
        <v>7557.8</v>
      </c>
      <c r="AS44" s="6">
        <f t="shared" si="71"/>
        <v>6042.9</v>
      </c>
      <c r="AT44" s="6">
        <f t="shared" si="71"/>
        <v>3483.2</v>
      </c>
      <c r="AU44" s="6">
        <f t="shared" si="71"/>
        <v>2557.1999999999998</v>
      </c>
      <c r="AV44" s="6">
        <f t="shared" si="71"/>
        <v>0</v>
      </c>
      <c r="AW44" s="6">
        <f t="shared" si="71"/>
        <v>0</v>
      </c>
      <c r="AX44" s="6">
        <f t="shared" si="71"/>
        <v>504624.99999999994</v>
      </c>
      <c r="AY44" s="6">
        <f t="shared" si="71"/>
        <v>493860.50000000006</v>
      </c>
      <c r="AZ44" s="170">
        <f t="shared" si="71"/>
        <v>693154.89999999979</v>
      </c>
      <c r="BA44" s="170">
        <f t="shared" si="71"/>
        <v>6159.3</v>
      </c>
      <c r="BB44" s="170">
        <f t="shared" si="71"/>
        <v>4694.2</v>
      </c>
      <c r="BC44" s="170">
        <f t="shared" si="71"/>
        <v>0</v>
      </c>
      <c r="BD44" s="170">
        <f t="shared" si="71"/>
        <v>682301.39999999991</v>
      </c>
      <c r="BE44" s="157">
        <f>SUM(BE45:BE55)</f>
        <v>535079.70000000007</v>
      </c>
      <c r="BF44" s="157">
        <f t="shared" si="70"/>
        <v>9031.1</v>
      </c>
      <c r="BG44" s="157">
        <f t="shared" si="70"/>
        <v>3688.7</v>
      </c>
      <c r="BH44" s="157">
        <f t="shared" si="70"/>
        <v>0</v>
      </c>
      <c r="BI44" s="157">
        <f t="shared" si="70"/>
        <v>522359.9</v>
      </c>
      <c r="BJ44" s="124">
        <f t="shared" si="70"/>
        <v>533338.30000000005</v>
      </c>
      <c r="BK44" s="124">
        <f t="shared" si="70"/>
        <v>8722.5</v>
      </c>
      <c r="BL44" s="124">
        <f t="shared" si="70"/>
        <v>3918.8</v>
      </c>
      <c r="BM44" s="124">
        <f t="shared" si="70"/>
        <v>0</v>
      </c>
      <c r="BN44" s="124">
        <f t="shared" si="70"/>
        <v>520697</v>
      </c>
      <c r="BO44" s="127">
        <f t="shared" si="70"/>
        <v>533338.30000000005</v>
      </c>
      <c r="BP44" s="127">
        <f t="shared" si="70"/>
        <v>8722.5</v>
      </c>
      <c r="BQ44" s="127">
        <f t="shared" si="70"/>
        <v>3918.8</v>
      </c>
      <c r="BR44" s="127">
        <f t="shared" si="70"/>
        <v>0</v>
      </c>
      <c r="BS44" s="127">
        <f t="shared" si="70"/>
        <v>520697</v>
      </c>
      <c r="BU44" s="87"/>
    </row>
    <row r="45" spans="2:73" ht="243" x14ac:dyDescent="0.25">
      <c r="B45" s="21" t="s">
        <v>141</v>
      </c>
      <c r="C45" s="22" t="s">
        <v>186</v>
      </c>
      <c r="D45" s="296" t="s">
        <v>278</v>
      </c>
      <c r="E45" s="297"/>
      <c r="F45" s="294"/>
      <c r="G45" s="295"/>
      <c r="H45" s="31" t="s">
        <v>279</v>
      </c>
      <c r="I45" s="31" t="s">
        <v>370</v>
      </c>
      <c r="J45" s="26" t="s">
        <v>213</v>
      </c>
      <c r="K45" s="32" t="s">
        <v>277</v>
      </c>
      <c r="L45" s="40">
        <f>N45+P45+R45+T45</f>
        <v>194017.8</v>
      </c>
      <c r="M45" s="40">
        <f>O45+Q45+S45+U45</f>
        <v>180323</v>
      </c>
      <c r="N45" s="25"/>
      <c r="O45" s="25"/>
      <c r="P45" s="100"/>
      <c r="Q45" s="100"/>
      <c r="R45" s="25"/>
      <c r="S45" s="25"/>
      <c r="T45" s="100">
        <v>194017.8</v>
      </c>
      <c r="U45" s="100">
        <v>180323</v>
      </c>
      <c r="V45" s="80">
        <f>W45+X45+Y45+Z45</f>
        <v>183269.8</v>
      </c>
      <c r="W45" s="65"/>
      <c r="X45" s="65"/>
      <c r="Y45" s="65"/>
      <c r="Z45" s="80">
        <v>183269.8</v>
      </c>
      <c r="AA45" s="7">
        <f>AB45+AC45+AD45+AE45</f>
        <v>105641.5</v>
      </c>
      <c r="AB45" s="139"/>
      <c r="AC45" s="139"/>
      <c r="AD45" s="139"/>
      <c r="AE45" s="6">
        <v>105641.5</v>
      </c>
      <c r="AF45" s="7">
        <f t="shared" ref="AF45:AF55" si="72">AG45+AH45+AI45+AJ45</f>
        <v>105528.6</v>
      </c>
      <c r="AG45" s="7">
        <f t="shared" si="53"/>
        <v>0</v>
      </c>
      <c r="AH45" s="7">
        <f t="shared" si="53"/>
        <v>0</v>
      </c>
      <c r="AI45" s="7">
        <f t="shared" si="53"/>
        <v>0</v>
      </c>
      <c r="AJ45" s="7">
        <v>105528.6</v>
      </c>
      <c r="AK45" s="7">
        <f t="shared" ref="AK45:AK55" si="73">AL45+AM45+AN45+AO45</f>
        <v>105528.6</v>
      </c>
      <c r="AL45" s="7">
        <f t="shared" ref="AL45:AL55" si="74">AG45</f>
        <v>0</v>
      </c>
      <c r="AM45" s="7">
        <f t="shared" ref="AM45:AM55" si="75">AH45</f>
        <v>0</v>
      </c>
      <c r="AN45" s="7">
        <f t="shared" ref="AN45:AN55" si="76">AI45</f>
        <v>0</v>
      </c>
      <c r="AO45" s="7">
        <f>AJ45</f>
        <v>105528.6</v>
      </c>
      <c r="AP45" s="40">
        <f>AR45+AT45+AV45+AX45</f>
        <v>138270.39999999999</v>
      </c>
      <c r="AQ45" s="40">
        <f>AS45+AU45+AW45+AY45</f>
        <v>132986.70000000001</v>
      </c>
      <c r="AR45" s="25"/>
      <c r="AS45" s="25"/>
      <c r="AT45" s="100"/>
      <c r="AU45" s="100"/>
      <c r="AV45" s="25"/>
      <c r="AW45" s="25"/>
      <c r="AX45" s="100">
        <v>138270.39999999999</v>
      </c>
      <c r="AY45" s="100">
        <v>132986.70000000001</v>
      </c>
      <c r="AZ45" s="175">
        <f>BA45+BB45+BC45+BD45</f>
        <v>143714.20000000001</v>
      </c>
      <c r="BA45" s="176"/>
      <c r="BB45" s="176"/>
      <c r="BC45" s="176"/>
      <c r="BD45" s="175">
        <v>143714.20000000001</v>
      </c>
      <c r="BE45" s="157">
        <f>BF45+BG45+BH45+BI45</f>
        <v>105316.2</v>
      </c>
      <c r="BF45" s="159"/>
      <c r="BG45" s="159"/>
      <c r="BH45" s="159"/>
      <c r="BI45" s="157">
        <v>105316.2</v>
      </c>
      <c r="BJ45" s="124">
        <f t="shared" ref="BJ45:BJ55" si="77">BK45+BL45+BM45+BN45</f>
        <v>105203.2</v>
      </c>
      <c r="BK45" s="124">
        <f>BF45</f>
        <v>0</v>
      </c>
      <c r="BL45" s="124">
        <f>BG45</f>
        <v>0</v>
      </c>
      <c r="BM45" s="124">
        <f>SUM(BM46:BM57)</f>
        <v>0</v>
      </c>
      <c r="BN45" s="124">
        <v>105203.2</v>
      </c>
      <c r="BO45" s="127">
        <f t="shared" ref="BO45:BQ46" si="78">BJ45</f>
        <v>105203.2</v>
      </c>
      <c r="BP45" s="127">
        <f t="shared" si="78"/>
        <v>0</v>
      </c>
      <c r="BQ45" s="127">
        <f t="shared" si="78"/>
        <v>0</v>
      </c>
      <c r="BR45" s="127">
        <f t="shared" ref="BR45" si="79">SUM(BR46:BR57)</f>
        <v>0</v>
      </c>
      <c r="BS45" s="127">
        <f>BN45</f>
        <v>105203.2</v>
      </c>
      <c r="BU45" s="87"/>
    </row>
    <row r="46" spans="2:73" ht="270" x14ac:dyDescent="0.25">
      <c r="B46" s="16" t="s">
        <v>142</v>
      </c>
      <c r="C46" s="22" t="s">
        <v>187</v>
      </c>
      <c r="D46" s="296" t="s">
        <v>278</v>
      </c>
      <c r="E46" s="297"/>
      <c r="F46" s="294"/>
      <c r="G46" s="295"/>
      <c r="H46" s="31" t="s">
        <v>313</v>
      </c>
      <c r="I46" s="31" t="s">
        <v>360</v>
      </c>
      <c r="J46" s="26" t="s">
        <v>213</v>
      </c>
      <c r="K46" s="32" t="s">
        <v>277</v>
      </c>
      <c r="L46" s="40">
        <f t="shared" ref="L46:M55" si="80">N46+P46+R46+T46</f>
        <v>233278.9</v>
      </c>
      <c r="M46" s="40">
        <f t="shared" ref="M46:M54" si="81">O46+Q46+S46+U46</f>
        <v>231881.7</v>
      </c>
      <c r="N46" s="25"/>
      <c r="O46" s="25"/>
      <c r="P46" s="100"/>
      <c r="Q46" s="100"/>
      <c r="R46" s="25"/>
      <c r="S46" s="25"/>
      <c r="T46" s="100">
        <v>233278.9</v>
      </c>
      <c r="U46" s="100">
        <v>231881.7</v>
      </c>
      <c r="V46" s="80">
        <f t="shared" ref="V46:V55" si="82">W46+X46+Y46+Z46</f>
        <v>252480.4</v>
      </c>
      <c r="W46" s="65"/>
      <c r="X46" s="65"/>
      <c r="Y46" s="65"/>
      <c r="Z46" s="80">
        <v>252480.4</v>
      </c>
      <c r="AA46" s="7">
        <f t="shared" ref="AA46:AA55" si="83">AB46+AC46+AD46+AE46</f>
        <v>261008.7</v>
      </c>
      <c r="AB46" s="139"/>
      <c r="AC46" s="139"/>
      <c r="AD46" s="139"/>
      <c r="AE46" s="6">
        <v>261008.7</v>
      </c>
      <c r="AF46" s="7">
        <f t="shared" si="72"/>
        <v>261008.7</v>
      </c>
      <c r="AG46" s="7">
        <f t="shared" si="53"/>
        <v>0</v>
      </c>
      <c r="AH46" s="7">
        <f t="shared" si="53"/>
        <v>0</v>
      </c>
      <c r="AI46" s="7">
        <f t="shared" si="53"/>
        <v>0</v>
      </c>
      <c r="AJ46" s="7">
        <f t="shared" si="53"/>
        <v>261008.7</v>
      </c>
      <c r="AK46" s="7">
        <f t="shared" si="73"/>
        <v>261008.7</v>
      </c>
      <c r="AL46" s="7">
        <f t="shared" si="74"/>
        <v>0</v>
      </c>
      <c r="AM46" s="7">
        <f t="shared" si="75"/>
        <v>0</v>
      </c>
      <c r="AN46" s="7">
        <f t="shared" si="76"/>
        <v>0</v>
      </c>
      <c r="AO46" s="7">
        <f t="shared" ref="AO46" si="84">AJ46</f>
        <v>261008.7</v>
      </c>
      <c r="AP46" s="40">
        <f t="shared" ref="AP46:AQ55" si="85">AR46+AT46+AV46+AX46</f>
        <v>233278.9</v>
      </c>
      <c r="AQ46" s="40">
        <f t="shared" ref="AQ46:AQ54" si="86">AS46+AU46+AW46+AY46</f>
        <v>231881.7</v>
      </c>
      <c r="AR46" s="25"/>
      <c r="AS46" s="25"/>
      <c r="AT46" s="100"/>
      <c r="AU46" s="100"/>
      <c r="AV46" s="25"/>
      <c r="AW46" s="25"/>
      <c r="AX46" s="100">
        <v>233278.9</v>
      </c>
      <c r="AY46" s="100">
        <v>231881.7</v>
      </c>
      <c r="AZ46" s="175">
        <f t="shared" ref="AZ46:AZ54" si="87">BA46+BB46+BC46+BD46</f>
        <v>252480.4</v>
      </c>
      <c r="BA46" s="176"/>
      <c r="BB46" s="176"/>
      <c r="BC46" s="176"/>
      <c r="BD46" s="175">
        <v>252480.4</v>
      </c>
      <c r="BE46" s="157">
        <f t="shared" ref="BE46:BE54" si="88">BF46+BG46+BH46+BI46</f>
        <v>261008.7</v>
      </c>
      <c r="BF46" s="159"/>
      <c r="BG46" s="159"/>
      <c r="BH46" s="159"/>
      <c r="BI46" s="157">
        <v>261008.7</v>
      </c>
      <c r="BJ46" s="124">
        <f t="shared" si="77"/>
        <v>260937.3</v>
      </c>
      <c r="BK46" s="126">
        <f>BF46</f>
        <v>0</v>
      </c>
      <c r="BL46" s="124">
        <f>BG46</f>
        <v>0</v>
      </c>
      <c r="BM46" s="124">
        <f>SUM(BM47:BM57)</f>
        <v>0</v>
      </c>
      <c r="BN46" s="124">
        <v>260937.3</v>
      </c>
      <c r="BO46" s="127">
        <f t="shared" si="78"/>
        <v>260937.3</v>
      </c>
      <c r="BP46" s="128">
        <f t="shared" si="78"/>
        <v>0</v>
      </c>
      <c r="BQ46" s="127">
        <f t="shared" si="78"/>
        <v>0</v>
      </c>
      <c r="BR46" s="127">
        <f>SUM(BR47:BR57)</f>
        <v>0</v>
      </c>
      <c r="BS46" s="127">
        <f>BN46</f>
        <v>260937.3</v>
      </c>
      <c r="BU46" s="87"/>
    </row>
    <row r="47" spans="2:73" ht="81" x14ac:dyDescent="0.25">
      <c r="B47" s="16" t="s">
        <v>327</v>
      </c>
      <c r="C47" s="110">
        <v>1203</v>
      </c>
      <c r="D47" s="281" t="s">
        <v>312</v>
      </c>
      <c r="E47" s="282"/>
      <c r="F47" s="281"/>
      <c r="G47" s="282"/>
      <c r="H47" s="31" t="s">
        <v>314</v>
      </c>
      <c r="I47" s="31" t="s">
        <v>280</v>
      </c>
      <c r="J47" s="26" t="s">
        <v>226</v>
      </c>
      <c r="K47" s="32" t="s">
        <v>97</v>
      </c>
      <c r="L47" s="40">
        <f t="shared" si="80"/>
        <v>0</v>
      </c>
      <c r="M47" s="40">
        <f t="shared" si="81"/>
        <v>0</v>
      </c>
      <c r="N47" s="25"/>
      <c r="O47" s="25"/>
      <c r="P47" s="25"/>
      <c r="Q47" s="25"/>
      <c r="R47" s="25"/>
      <c r="S47" s="25"/>
      <c r="T47" s="100"/>
      <c r="U47" s="100"/>
      <c r="V47" s="80">
        <f t="shared" si="82"/>
        <v>25543.1</v>
      </c>
      <c r="W47" s="65"/>
      <c r="X47" s="65"/>
      <c r="Y47" s="65"/>
      <c r="Z47" s="80">
        <v>25543.1</v>
      </c>
      <c r="AA47" s="7">
        <f t="shared" si="83"/>
        <v>300</v>
      </c>
      <c r="AB47" s="139"/>
      <c r="AC47" s="139"/>
      <c r="AD47" s="139"/>
      <c r="AE47" s="139">
        <v>300</v>
      </c>
      <c r="AF47" s="7">
        <f t="shared" si="72"/>
        <v>0</v>
      </c>
      <c r="AG47" s="7">
        <f t="shared" si="53"/>
        <v>0</v>
      </c>
      <c r="AH47" s="7">
        <f t="shared" si="53"/>
        <v>0</v>
      </c>
      <c r="AI47" s="7">
        <f t="shared" si="53"/>
        <v>0</v>
      </c>
      <c r="AJ47" s="7"/>
      <c r="AK47" s="7">
        <f t="shared" si="73"/>
        <v>0</v>
      </c>
      <c r="AL47" s="7">
        <f t="shared" si="74"/>
        <v>0</v>
      </c>
      <c r="AM47" s="7">
        <f t="shared" si="75"/>
        <v>0</v>
      </c>
      <c r="AN47" s="7">
        <f t="shared" si="76"/>
        <v>0</v>
      </c>
      <c r="AO47" s="7"/>
      <c r="AP47" s="40">
        <f t="shared" si="85"/>
        <v>0</v>
      </c>
      <c r="AQ47" s="40">
        <f t="shared" si="86"/>
        <v>0</v>
      </c>
      <c r="AR47" s="25"/>
      <c r="AS47" s="25"/>
      <c r="AT47" s="25"/>
      <c r="AU47" s="25"/>
      <c r="AV47" s="25"/>
      <c r="AW47" s="25"/>
      <c r="AX47" s="100"/>
      <c r="AY47" s="100"/>
      <c r="AZ47" s="175">
        <f t="shared" si="87"/>
        <v>25543.1</v>
      </c>
      <c r="BA47" s="176"/>
      <c r="BB47" s="176"/>
      <c r="BC47" s="176"/>
      <c r="BD47" s="175">
        <v>25543.1</v>
      </c>
      <c r="BE47" s="157">
        <f t="shared" si="88"/>
        <v>300</v>
      </c>
      <c r="BF47" s="159"/>
      <c r="BG47" s="159"/>
      <c r="BH47" s="159"/>
      <c r="BI47" s="159">
        <v>300</v>
      </c>
      <c r="BJ47" s="124">
        <f t="shared" si="77"/>
        <v>0</v>
      </c>
      <c r="BK47" s="126"/>
      <c r="BL47" s="124"/>
      <c r="BM47" s="124"/>
      <c r="BN47" s="124"/>
      <c r="BO47" s="127"/>
      <c r="BP47" s="128"/>
      <c r="BQ47" s="127"/>
      <c r="BR47" s="127"/>
      <c r="BS47" s="127"/>
      <c r="BU47" s="87"/>
    </row>
    <row r="48" spans="2:73" ht="81" x14ac:dyDescent="0.25">
      <c r="B48" s="16" t="s">
        <v>143</v>
      </c>
      <c r="C48" s="22" t="s">
        <v>188</v>
      </c>
      <c r="D48" s="281" t="s">
        <v>312</v>
      </c>
      <c r="E48" s="282"/>
      <c r="F48" s="281"/>
      <c r="G48" s="282"/>
      <c r="H48" s="31" t="s">
        <v>314</v>
      </c>
      <c r="I48" s="31" t="s">
        <v>280</v>
      </c>
      <c r="J48" s="26" t="s">
        <v>227</v>
      </c>
      <c r="K48" s="32" t="s">
        <v>97</v>
      </c>
      <c r="L48" s="40">
        <f t="shared" si="80"/>
        <v>0</v>
      </c>
      <c r="M48" s="40">
        <f t="shared" si="81"/>
        <v>0</v>
      </c>
      <c r="N48" s="25"/>
      <c r="O48" s="25"/>
      <c r="P48" s="25"/>
      <c r="Q48" s="25"/>
      <c r="R48" s="25"/>
      <c r="S48" s="25"/>
      <c r="T48" s="25"/>
      <c r="U48" s="25"/>
      <c r="V48" s="80">
        <f t="shared" si="82"/>
        <v>55.1</v>
      </c>
      <c r="W48" s="65"/>
      <c r="X48" s="65"/>
      <c r="Y48" s="65"/>
      <c r="Z48" s="65">
        <v>55.1</v>
      </c>
      <c r="AA48" s="7">
        <f t="shared" si="83"/>
        <v>0</v>
      </c>
      <c r="AB48" s="139"/>
      <c r="AC48" s="139"/>
      <c r="AD48" s="139"/>
      <c r="AE48" s="139"/>
      <c r="AF48" s="7">
        <f t="shared" si="72"/>
        <v>0</v>
      </c>
      <c r="AG48" s="7">
        <f t="shared" si="53"/>
        <v>0</v>
      </c>
      <c r="AH48" s="7">
        <f t="shared" si="53"/>
        <v>0</v>
      </c>
      <c r="AI48" s="7">
        <f t="shared" si="53"/>
        <v>0</v>
      </c>
      <c r="AJ48" s="7">
        <f t="shared" si="53"/>
        <v>0</v>
      </c>
      <c r="AK48" s="7">
        <f t="shared" si="73"/>
        <v>0</v>
      </c>
      <c r="AL48" s="7">
        <f t="shared" si="74"/>
        <v>0</v>
      </c>
      <c r="AM48" s="7">
        <f t="shared" si="75"/>
        <v>0</v>
      </c>
      <c r="AN48" s="7">
        <f t="shared" si="76"/>
        <v>0</v>
      </c>
      <c r="AO48" s="7">
        <f t="shared" ref="AO48:AO50" si="89">AJ48</f>
        <v>0</v>
      </c>
      <c r="AP48" s="40">
        <f t="shared" si="85"/>
        <v>0</v>
      </c>
      <c r="AQ48" s="40">
        <f t="shared" si="86"/>
        <v>0</v>
      </c>
      <c r="AR48" s="25"/>
      <c r="AS48" s="25"/>
      <c r="AT48" s="25"/>
      <c r="AU48" s="25"/>
      <c r="AV48" s="25"/>
      <c r="AW48" s="25"/>
      <c r="AX48" s="25"/>
      <c r="AY48" s="25"/>
      <c r="AZ48" s="175">
        <f t="shared" si="87"/>
        <v>55.1</v>
      </c>
      <c r="BA48" s="176"/>
      <c r="BB48" s="176"/>
      <c r="BC48" s="176"/>
      <c r="BD48" s="176">
        <v>55.1</v>
      </c>
      <c r="BE48" s="157">
        <f t="shared" si="88"/>
        <v>0</v>
      </c>
      <c r="BF48" s="159"/>
      <c r="BG48" s="159"/>
      <c r="BH48" s="159"/>
      <c r="BI48" s="159"/>
      <c r="BJ48" s="124">
        <f t="shared" si="77"/>
        <v>0</v>
      </c>
      <c r="BK48" s="126">
        <f t="shared" ref="BK48:BL50" si="90">BF48</f>
        <v>0</v>
      </c>
      <c r="BL48" s="124">
        <f t="shared" si="90"/>
        <v>0</v>
      </c>
      <c r="BM48" s="124">
        <f t="shared" ref="BM48:BM53" si="91">SUM(BM49:BM58)</f>
        <v>0</v>
      </c>
      <c r="BN48" s="124"/>
      <c r="BO48" s="127">
        <f t="shared" ref="BO48:BQ50" si="92">BJ48</f>
        <v>0</v>
      </c>
      <c r="BP48" s="128">
        <f t="shared" si="92"/>
        <v>0</v>
      </c>
      <c r="BQ48" s="127">
        <f t="shared" si="92"/>
        <v>0</v>
      </c>
      <c r="BR48" s="127">
        <f t="shared" ref="BR48:BR53" si="93">SUM(BR49:BR58)</f>
        <v>0</v>
      </c>
      <c r="BS48" s="127">
        <f t="shared" ref="BS48:BS55" si="94">BN48</f>
        <v>0</v>
      </c>
      <c r="BU48" s="87"/>
    </row>
    <row r="49" spans="2:73" ht="90.75" customHeight="1" x14ac:dyDescent="0.25">
      <c r="B49" s="16" t="s">
        <v>144</v>
      </c>
      <c r="C49" s="22" t="s">
        <v>189</v>
      </c>
      <c r="D49" s="281" t="s">
        <v>286</v>
      </c>
      <c r="E49" s="282"/>
      <c r="F49" s="281"/>
      <c r="G49" s="282"/>
      <c r="H49" s="31"/>
      <c r="I49" s="31" t="s">
        <v>281</v>
      </c>
      <c r="J49" s="26" t="s">
        <v>213</v>
      </c>
      <c r="K49" s="32" t="s">
        <v>282</v>
      </c>
      <c r="L49" s="40">
        <f t="shared" si="80"/>
        <v>70194.600000000006</v>
      </c>
      <c r="M49" s="40">
        <f t="shared" si="81"/>
        <v>69699.3</v>
      </c>
      <c r="N49" s="25"/>
      <c r="O49" s="25"/>
      <c r="P49" s="100"/>
      <c r="Q49" s="100"/>
      <c r="R49" s="25"/>
      <c r="S49" s="25"/>
      <c r="T49" s="100">
        <v>70194.600000000006</v>
      </c>
      <c r="U49" s="100">
        <v>69699.3</v>
      </c>
      <c r="V49" s="80">
        <f t="shared" si="82"/>
        <v>82092.600000000006</v>
      </c>
      <c r="W49" s="65"/>
      <c r="X49" s="65"/>
      <c r="Y49" s="65"/>
      <c r="Z49" s="80">
        <v>82092.600000000006</v>
      </c>
      <c r="AA49" s="7">
        <f t="shared" si="83"/>
        <v>77673.7</v>
      </c>
      <c r="AB49" s="139"/>
      <c r="AC49" s="139"/>
      <c r="AD49" s="139"/>
      <c r="AE49" s="6">
        <v>77673.7</v>
      </c>
      <c r="AF49" s="7">
        <f t="shared" si="72"/>
        <v>75193.7</v>
      </c>
      <c r="AG49" s="7">
        <f t="shared" si="53"/>
        <v>0</v>
      </c>
      <c r="AH49" s="7">
        <f t="shared" si="53"/>
        <v>0</v>
      </c>
      <c r="AI49" s="7">
        <f t="shared" si="53"/>
        <v>0</v>
      </c>
      <c r="AJ49" s="7">
        <v>75193.7</v>
      </c>
      <c r="AK49" s="7">
        <f t="shared" si="73"/>
        <v>75193.7</v>
      </c>
      <c r="AL49" s="7">
        <f t="shared" si="74"/>
        <v>0</v>
      </c>
      <c r="AM49" s="7">
        <f t="shared" si="75"/>
        <v>0</v>
      </c>
      <c r="AN49" s="7">
        <f t="shared" si="76"/>
        <v>0</v>
      </c>
      <c r="AO49" s="7">
        <f t="shared" si="89"/>
        <v>75193.7</v>
      </c>
      <c r="AP49" s="40">
        <f t="shared" si="85"/>
        <v>69191.899999999994</v>
      </c>
      <c r="AQ49" s="40">
        <f t="shared" si="86"/>
        <v>68697.7</v>
      </c>
      <c r="AR49" s="25"/>
      <c r="AS49" s="25"/>
      <c r="AT49" s="100"/>
      <c r="AU49" s="100"/>
      <c r="AV49" s="25"/>
      <c r="AW49" s="25"/>
      <c r="AX49" s="100">
        <v>69191.899999999994</v>
      </c>
      <c r="AY49" s="100">
        <v>68697.7</v>
      </c>
      <c r="AZ49" s="175">
        <f t="shared" si="87"/>
        <v>81455.199999999997</v>
      </c>
      <c r="BA49" s="176"/>
      <c r="BB49" s="176"/>
      <c r="BC49" s="176"/>
      <c r="BD49" s="175">
        <v>81455.199999999997</v>
      </c>
      <c r="BE49" s="157">
        <f t="shared" si="88"/>
        <v>77596.899999999994</v>
      </c>
      <c r="BF49" s="159"/>
      <c r="BG49" s="159"/>
      <c r="BH49" s="159"/>
      <c r="BI49" s="157">
        <v>77596.899999999994</v>
      </c>
      <c r="BJ49" s="124">
        <f t="shared" si="77"/>
        <v>75116.899999999994</v>
      </c>
      <c r="BK49" s="126">
        <f t="shared" si="90"/>
        <v>0</v>
      </c>
      <c r="BL49" s="124">
        <f t="shared" si="90"/>
        <v>0</v>
      </c>
      <c r="BM49" s="124">
        <f t="shared" si="91"/>
        <v>0</v>
      </c>
      <c r="BN49" s="124">
        <v>75116.899999999994</v>
      </c>
      <c r="BO49" s="127">
        <f t="shared" si="92"/>
        <v>75116.899999999994</v>
      </c>
      <c r="BP49" s="128">
        <f t="shared" si="92"/>
        <v>0</v>
      </c>
      <c r="BQ49" s="127">
        <f t="shared" si="92"/>
        <v>0</v>
      </c>
      <c r="BR49" s="127">
        <f t="shared" si="93"/>
        <v>0</v>
      </c>
      <c r="BS49" s="127">
        <f t="shared" si="94"/>
        <v>75116.899999999994</v>
      </c>
      <c r="BU49" s="87"/>
    </row>
    <row r="50" spans="2:73" ht="55.5" customHeight="1" x14ac:dyDescent="0.25">
      <c r="B50" s="16" t="s">
        <v>145</v>
      </c>
      <c r="C50" s="22" t="s">
        <v>190</v>
      </c>
      <c r="D50" s="281" t="s">
        <v>316</v>
      </c>
      <c r="E50" s="282"/>
      <c r="F50" s="281"/>
      <c r="G50" s="282"/>
      <c r="H50" s="31"/>
      <c r="I50" s="31" t="s">
        <v>315</v>
      </c>
      <c r="J50" s="26" t="s">
        <v>219</v>
      </c>
      <c r="K50" s="32" t="s">
        <v>300</v>
      </c>
      <c r="L50" s="40">
        <f t="shared" si="80"/>
        <v>0</v>
      </c>
      <c r="M50" s="40">
        <f t="shared" si="81"/>
        <v>0</v>
      </c>
      <c r="N50" s="25"/>
      <c r="O50" s="25"/>
      <c r="P50" s="25"/>
      <c r="Q50" s="25"/>
      <c r="R50" s="25"/>
      <c r="S50" s="25"/>
      <c r="T50" s="100"/>
      <c r="U50" s="100"/>
      <c r="V50" s="115">
        <f t="shared" si="82"/>
        <v>0</v>
      </c>
      <c r="W50" s="115"/>
      <c r="X50" s="115"/>
      <c r="Y50" s="115"/>
      <c r="Z50" s="115"/>
      <c r="AA50" s="135">
        <f t="shared" si="83"/>
        <v>0</v>
      </c>
      <c r="AB50" s="142"/>
      <c r="AC50" s="142"/>
      <c r="AD50" s="142"/>
      <c r="AE50" s="142"/>
      <c r="AF50" s="7">
        <f t="shared" si="72"/>
        <v>0</v>
      </c>
      <c r="AG50" s="7">
        <f t="shared" si="53"/>
        <v>0</v>
      </c>
      <c r="AH50" s="7">
        <f t="shared" si="53"/>
        <v>0</v>
      </c>
      <c r="AI50" s="7">
        <f t="shared" si="53"/>
        <v>0</v>
      </c>
      <c r="AJ50" s="7">
        <f t="shared" si="53"/>
        <v>0</v>
      </c>
      <c r="AK50" s="7">
        <f t="shared" si="73"/>
        <v>0</v>
      </c>
      <c r="AL50" s="7">
        <f t="shared" si="74"/>
        <v>0</v>
      </c>
      <c r="AM50" s="7">
        <f t="shared" si="75"/>
        <v>0</v>
      </c>
      <c r="AN50" s="7">
        <f t="shared" si="76"/>
        <v>0</v>
      </c>
      <c r="AO50" s="7">
        <f t="shared" si="89"/>
        <v>0</v>
      </c>
      <c r="AP50" s="40">
        <f t="shared" si="85"/>
        <v>0</v>
      </c>
      <c r="AQ50" s="40">
        <f t="shared" si="86"/>
        <v>0</v>
      </c>
      <c r="AR50" s="25"/>
      <c r="AS50" s="25"/>
      <c r="AT50" s="25"/>
      <c r="AU50" s="25"/>
      <c r="AV50" s="25"/>
      <c r="AW50" s="25"/>
      <c r="AX50" s="100"/>
      <c r="AY50" s="100"/>
      <c r="AZ50" s="175">
        <f t="shared" si="87"/>
        <v>0</v>
      </c>
      <c r="BA50" s="176"/>
      <c r="BB50" s="176"/>
      <c r="BC50" s="176"/>
      <c r="BD50" s="176"/>
      <c r="BE50" s="157">
        <f t="shared" si="88"/>
        <v>0</v>
      </c>
      <c r="BF50" s="159"/>
      <c r="BG50" s="159"/>
      <c r="BH50" s="159"/>
      <c r="BI50" s="159"/>
      <c r="BJ50" s="124">
        <f t="shared" si="77"/>
        <v>0</v>
      </c>
      <c r="BK50" s="126">
        <f t="shared" si="90"/>
        <v>0</v>
      </c>
      <c r="BL50" s="124">
        <f t="shared" si="90"/>
        <v>0</v>
      </c>
      <c r="BM50" s="124">
        <f t="shared" si="91"/>
        <v>0</v>
      </c>
      <c r="BN50" s="124"/>
      <c r="BO50" s="127">
        <f t="shared" si="92"/>
        <v>0</v>
      </c>
      <c r="BP50" s="128">
        <f t="shared" si="92"/>
        <v>0</v>
      </c>
      <c r="BQ50" s="127">
        <f t="shared" si="92"/>
        <v>0</v>
      </c>
      <c r="BR50" s="127">
        <f t="shared" si="93"/>
        <v>0</v>
      </c>
      <c r="BS50" s="127">
        <f t="shared" si="94"/>
        <v>0</v>
      </c>
      <c r="BU50" s="87"/>
    </row>
    <row r="51" spans="2:73" ht="96" customHeight="1" x14ac:dyDescent="0.25">
      <c r="B51" s="16" t="s">
        <v>146</v>
      </c>
      <c r="C51" s="22" t="s">
        <v>191</v>
      </c>
      <c r="D51" s="281" t="s">
        <v>287</v>
      </c>
      <c r="E51" s="282"/>
      <c r="F51" s="281"/>
      <c r="G51" s="282"/>
      <c r="H51" s="31"/>
      <c r="I51" s="31" t="s">
        <v>283</v>
      </c>
      <c r="J51" s="26" t="s">
        <v>213</v>
      </c>
      <c r="K51" s="32" t="s">
        <v>187</v>
      </c>
      <c r="L51" s="40">
        <f t="shared" si="80"/>
        <v>34653.1</v>
      </c>
      <c r="M51" s="40">
        <f t="shared" si="81"/>
        <v>34035.599999999999</v>
      </c>
      <c r="N51" s="25"/>
      <c r="O51" s="25"/>
      <c r="P51" s="100"/>
      <c r="Q51" s="100"/>
      <c r="R51" s="25"/>
      <c r="S51" s="25"/>
      <c r="T51" s="100">
        <v>34653.1</v>
      </c>
      <c r="U51" s="100">
        <v>34035.599999999999</v>
      </c>
      <c r="V51" s="80">
        <f t="shared" si="82"/>
        <v>35272.400000000001</v>
      </c>
      <c r="W51" s="65"/>
      <c r="X51" s="65"/>
      <c r="Y51" s="65"/>
      <c r="Z51" s="80">
        <v>35272.400000000001</v>
      </c>
      <c r="AA51" s="7">
        <f t="shared" si="83"/>
        <v>34363.599999999999</v>
      </c>
      <c r="AB51" s="139"/>
      <c r="AC51" s="139"/>
      <c r="AD51" s="139"/>
      <c r="AE51" s="6">
        <v>34363.599999999999</v>
      </c>
      <c r="AF51" s="7">
        <f t="shared" si="72"/>
        <v>34363.699999999997</v>
      </c>
      <c r="AG51" s="7">
        <f t="shared" si="53"/>
        <v>0</v>
      </c>
      <c r="AH51" s="7">
        <f t="shared" si="53"/>
        <v>0</v>
      </c>
      <c r="AI51" s="7">
        <f t="shared" si="53"/>
        <v>0</v>
      </c>
      <c r="AJ51" s="7">
        <v>34363.699999999997</v>
      </c>
      <c r="AK51" s="7">
        <f t="shared" si="73"/>
        <v>34363.699999999997</v>
      </c>
      <c r="AL51" s="7">
        <f t="shared" si="74"/>
        <v>0</v>
      </c>
      <c r="AM51" s="7">
        <f t="shared" si="75"/>
        <v>0</v>
      </c>
      <c r="AN51" s="7">
        <f t="shared" si="76"/>
        <v>0</v>
      </c>
      <c r="AO51" s="7">
        <f>AJ51</f>
        <v>34363.699999999997</v>
      </c>
      <c r="AP51" s="40">
        <f t="shared" si="85"/>
        <v>33248.1</v>
      </c>
      <c r="AQ51" s="40">
        <f t="shared" si="86"/>
        <v>32651</v>
      </c>
      <c r="AR51" s="25"/>
      <c r="AS51" s="25"/>
      <c r="AT51" s="100"/>
      <c r="AU51" s="100"/>
      <c r="AV51" s="25"/>
      <c r="AW51" s="25"/>
      <c r="AX51" s="100">
        <v>33248.1</v>
      </c>
      <c r="AY51" s="100">
        <v>32651</v>
      </c>
      <c r="AZ51" s="175">
        <f t="shared" si="87"/>
        <v>34272.300000000003</v>
      </c>
      <c r="BA51" s="176"/>
      <c r="BB51" s="176"/>
      <c r="BC51" s="176"/>
      <c r="BD51" s="175">
        <v>34272.300000000003</v>
      </c>
      <c r="BE51" s="157">
        <f t="shared" si="88"/>
        <v>33363.599999999999</v>
      </c>
      <c r="BF51" s="159"/>
      <c r="BG51" s="159"/>
      <c r="BH51" s="159"/>
      <c r="BI51" s="157">
        <v>33363.599999999999</v>
      </c>
      <c r="BJ51" s="124">
        <f t="shared" si="77"/>
        <v>33363.699999999997</v>
      </c>
      <c r="BK51" s="126">
        <f t="shared" ref="BK51:BL54" si="95">BF51</f>
        <v>0</v>
      </c>
      <c r="BL51" s="124">
        <f t="shared" si="95"/>
        <v>0</v>
      </c>
      <c r="BM51" s="124">
        <f t="shared" si="91"/>
        <v>0</v>
      </c>
      <c r="BN51" s="124">
        <v>33363.699999999997</v>
      </c>
      <c r="BO51" s="127">
        <f>BP51+BQ51+BR51+BS51</f>
        <v>33363.699999999997</v>
      </c>
      <c r="BP51" s="128">
        <f t="shared" ref="BP51:BQ55" si="96">BK51</f>
        <v>0</v>
      </c>
      <c r="BQ51" s="127">
        <f t="shared" si="96"/>
        <v>0</v>
      </c>
      <c r="BR51" s="127">
        <f t="shared" si="93"/>
        <v>0</v>
      </c>
      <c r="BS51" s="127">
        <f t="shared" si="94"/>
        <v>33363.699999999997</v>
      </c>
      <c r="BU51" s="87"/>
    </row>
    <row r="52" spans="2:73" ht="324" x14ac:dyDescent="0.25">
      <c r="B52" s="16" t="s">
        <v>147</v>
      </c>
      <c r="C52" s="22" t="s">
        <v>192</v>
      </c>
      <c r="D52" s="281"/>
      <c r="E52" s="282"/>
      <c r="F52" s="281"/>
      <c r="G52" s="282"/>
      <c r="H52" s="31"/>
      <c r="I52" s="31" t="s">
        <v>319</v>
      </c>
      <c r="J52" s="26" t="s">
        <v>213</v>
      </c>
      <c r="K52" s="32" t="s">
        <v>328</v>
      </c>
      <c r="L52" s="40">
        <f t="shared" si="80"/>
        <v>2913.9</v>
      </c>
      <c r="M52" s="40">
        <f t="shared" si="81"/>
        <v>2890.4</v>
      </c>
      <c r="N52" s="100"/>
      <c r="O52" s="100"/>
      <c r="P52" s="25">
        <v>89</v>
      </c>
      <c r="Q52" s="25">
        <v>89</v>
      </c>
      <c r="R52" s="25"/>
      <c r="S52" s="25"/>
      <c r="T52" s="100">
        <v>2824.9</v>
      </c>
      <c r="U52" s="100">
        <v>2801.4</v>
      </c>
      <c r="V52" s="80">
        <f t="shared" si="82"/>
        <v>4392.7</v>
      </c>
      <c r="W52" s="65"/>
      <c r="X52" s="65">
        <v>19.899999999999999</v>
      </c>
      <c r="Y52" s="65"/>
      <c r="Z52" s="80">
        <v>4372.8</v>
      </c>
      <c r="AA52" s="7">
        <f t="shared" si="83"/>
        <v>3569.5</v>
      </c>
      <c r="AB52" s="139"/>
      <c r="AC52" s="139"/>
      <c r="AD52" s="139"/>
      <c r="AE52" s="6">
        <v>3569.5</v>
      </c>
      <c r="AF52" s="7">
        <f t="shared" si="72"/>
        <v>3569.5</v>
      </c>
      <c r="AG52" s="7">
        <f t="shared" si="53"/>
        <v>0</v>
      </c>
      <c r="AH52" s="7">
        <f t="shared" si="53"/>
        <v>0</v>
      </c>
      <c r="AI52" s="7">
        <f t="shared" si="53"/>
        <v>0</v>
      </c>
      <c r="AJ52" s="7">
        <v>3569.5</v>
      </c>
      <c r="AK52" s="7">
        <f t="shared" si="73"/>
        <v>3569.5</v>
      </c>
      <c r="AL52" s="7">
        <f t="shared" si="74"/>
        <v>0</v>
      </c>
      <c r="AM52" s="7">
        <f t="shared" si="75"/>
        <v>0</v>
      </c>
      <c r="AN52" s="7">
        <f t="shared" si="76"/>
        <v>0</v>
      </c>
      <c r="AO52" s="7">
        <f>AJ52</f>
        <v>3569.5</v>
      </c>
      <c r="AP52" s="40">
        <f t="shared" si="85"/>
        <v>2913.9</v>
      </c>
      <c r="AQ52" s="40">
        <f t="shared" si="86"/>
        <v>2890.4</v>
      </c>
      <c r="AR52" s="100"/>
      <c r="AS52" s="100"/>
      <c r="AT52" s="25">
        <v>89</v>
      </c>
      <c r="AU52" s="25">
        <v>89</v>
      </c>
      <c r="AV52" s="25"/>
      <c r="AW52" s="25"/>
      <c r="AX52" s="100">
        <v>2824.9</v>
      </c>
      <c r="AY52" s="100">
        <v>2801.4</v>
      </c>
      <c r="AZ52" s="175">
        <f t="shared" si="87"/>
        <v>4392.7</v>
      </c>
      <c r="BA52" s="176"/>
      <c r="BB52" s="176">
        <v>19.899999999999999</v>
      </c>
      <c r="BC52" s="176"/>
      <c r="BD52" s="175">
        <v>4372.8</v>
      </c>
      <c r="BE52" s="157">
        <f t="shared" si="88"/>
        <v>3569.5</v>
      </c>
      <c r="BF52" s="159"/>
      <c r="BG52" s="159"/>
      <c r="BH52" s="159"/>
      <c r="BI52" s="157">
        <v>3569.5</v>
      </c>
      <c r="BJ52" s="124">
        <f t="shared" si="77"/>
        <v>3569.5</v>
      </c>
      <c r="BK52" s="126">
        <f t="shared" si="95"/>
        <v>0</v>
      </c>
      <c r="BL52" s="124">
        <f t="shared" si="95"/>
        <v>0</v>
      </c>
      <c r="BM52" s="124">
        <f t="shared" si="91"/>
        <v>0</v>
      </c>
      <c r="BN52" s="124">
        <v>3569.5</v>
      </c>
      <c r="BO52" s="127">
        <f>BJ52</f>
        <v>3569.5</v>
      </c>
      <c r="BP52" s="128">
        <f t="shared" si="96"/>
        <v>0</v>
      </c>
      <c r="BQ52" s="127">
        <f t="shared" si="96"/>
        <v>0</v>
      </c>
      <c r="BR52" s="127">
        <f t="shared" si="93"/>
        <v>0</v>
      </c>
      <c r="BS52" s="127">
        <f t="shared" si="94"/>
        <v>3569.5</v>
      </c>
      <c r="BU52" s="87"/>
    </row>
    <row r="53" spans="2:73" ht="175.5" x14ac:dyDescent="0.25">
      <c r="B53" s="16" t="s">
        <v>148</v>
      </c>
      <c r="C53" s="22" t="s">
        <v>193</v>
      </c>
      <c r="D53" s="281"/>
      <c r="E53" s="282"/>
      <c r="F53" s="281"/>
      <c r="G53" s="282"/>
      <c r="H53" s="31"/>
      <c r="I53" s="31" t="s">
        <v>366</v>
      </c>
      <c r="J53" s="26" t="s">
        <v>228</v>
      </c>
      <c r="K53" s="32" t="s">
        <v>328</v>
      </c>
      <c r="L53" s="40">
        <f t="shared" si="80"/>
        <v>9667.2999999999993</v>
      </c>
      <c r="M53" s="40">
        <f t="shared" si="81"/>
        <v>9544</v>
      </c>
      <c r="N53" s="25"/>
      <c r="O53" s="25"/>
      <c r="P53" s="25"/>
      <c r="Q53" s="25"/>
      <c r="R53" s="25"/>
      <c r="S53" s="25"/>
      <c r="T53" s="100">
        <v>9667.2999999999993</v>
      </c>
      <c r="U53" s="100">
        <v>9544</v>
      </c>
      <c r="V53" s="80">
        <f t="shared" si="82"/>
        <v>12941.6</v>
      </c>
      <c r="W53" s="65"/>
      <c r="X53" s="65"/>
      <c r="Y53" s="65"/>
      <c r="Z53" s="80">
        <v>12941.6</v>
      </c>
      <c r="AA53" s="7">
        <f t="shared" si="83"/>
        <v>18652.400000000001</v>
      </c>
      <c r="AB53" s="139"/>
      <c r="AC53" s="139"/>
      <c r="AD53" s="139"/>
      <c r="AE53" s="6">
        <v>18652.400000000001</v>
      </c>
      <c r="AF53" s="7">
        <f t="shared" si="72"/>
        <v>19953.8</v>
      </c>
      <c r="AG53" s="7">
        <f t="shared" si="53"/>
        <v>0</v>
      </c>
      <c r="AH53" s="7">
        <f t="shared" si="53"/>
        <v>0</v>
      </c>
      <c r="AI53" s="7">
        <f t="shared" si="53"/>
        <v>0</v>
      </c>
      <c r="AJ53" s="7">
        <v>19953.8</v>
      </c>
      <c r="AK53" s="7">
        <f t="shared" si="73"/>
        <v>19953.8</v>
      </c>
      <c r="AL53" s="7">
        <f t="shared" si="74"/>
        <v>0</v>
      </c>
      <c r="AM53" s="7">
        <f t="shared" si="75"/>
        <v>0</v>
      </c>
      <c r="AN53" s="7">
        <f t="shared" si="76"/>
        <v>0</v>
      </c>
      <c r="AO53" s="7">
        <f>AJ53</f>
        <v>19953.8</v>
      </c>
      <c r="AP53" s="40">
        <f t="shared" si="85"/>
        <v>9667.2999999999993</v>
      </c>
      <c r="AQ53" s="40">
        <f t="shared" si="86"/>
        <v>9544</v>
      </c>
      <c r="AR53" s="25"/>
      <c r="AS53" s="25"/>
      <c r="AT53" s="25"/>
      <c r="AU53" s="25"/>
      <c r="AV53" s="25"/>
      <c r="AW53" s="25"/>
      <c r="AX53" s="100">
        <v>9667.2999999999993</v>
      </c>
      <c r="AY53" s="100">
        <v>9544</v>
      </c>
      <c r="AZ53" s="175">
        <f t="shared" si="87"/>
        <v>12941.6</v>
      </c>
      <c r="BA53" s="176"/>
      <c r="BB53" s="176"/>
      <c r="BC53" s="176"/>
      <c r="BD53" s="175">
        <v>12941.6</v>
      </c>
      <c r="BE53" s="157">
        <f t="shared" si="88"/>
        <v>18652.400000000001</v>
      </c>
      <c r="BF53" s="159"/>
      <c r="BG53" s="159"/>
      <c r="BH53" s="159"/>
      <c r="BI53" s="157">
        <v>18652.400000000001</v>
      </c>
      <c r="BJ53" s="124">
        <f t="shared" si="77"/>
        <v>19953.8</v>
      </c>
      <c r="BK53" s="126">
        <f t="shared" si="95"/>
        <v>0</v>
      </c>
      <c r="BL53" s="124">
        <f t="shared" si="95"/>
        <v>0</v>
      </c>
      <c r="BM53" s="124">
        <f t="shared" si="91"/>
        <v>0</v>
      </c>
      <c r="BN53" s="124">
        <v>19953.8</v>
      </c>
      <c r="BO53" s="127">
        <f>BJ53</f>
        <v>19953.8</v>
      </c>
      <c r="BP53" s="128">
        <f t="shared" si="96"/>
        <v>0</v>
      </c>
      <c r="BQ53" s="127">
        <f t="shared" si="96"/>
        <v>0</v>
      </c>
      <c r="BR53" s="127">
        <f t="shared" si="93"/>
        <v>0</v>
      </c>
      <c r="BS53" s="127">
        <f t="shared" si="94"/>
        <v>19953.8</v>
      </c>
      <c r="BU53" s="87"/>
    </row>
    <row r="54" spans="2:73" ht="81" x14ac:dyDescent="0.25">
      <c r="B54" s="16" t="s">
        <v>149</v>
      </c>
      <c r="C54" s="22" t="s">
        <v>194</v>
      </c>
      <c r="D54" s="281" t="s">
        <v>288</v>
      </c>
      <c r="E54" s="282"/>
      <c r="F54" s="281"/>
      <c r="G54" s="282"/>
      <c r="H54" s="31" t="s">
        <v>284</v>
      </c>
      <c r="I54" s="31" t="s">
        <v>285</v>
      </c>
      <c r="J54" s="26" t="s">
        <v>229</v>
      </c>
      <c r="K54" s="32" t="s">
        <v>90</v>
      </c>
      <c r="L54" s="40">
        <f t="shared" si="80"/>
        <v>2887</v>
      </c>
      <c r="M54" s="40">
        <f t="shared" si="81"/>
        <v>2887</v>
      </c>
      <c r="N54" s="25"/>
      <c r="O54" s="25"/>
      <c r="P54" s="25"/>
      <c r="Q54" s="25"/>
      <c r="R54" s="25"/>
      <c r="S54" s="25"/>
      <c r="T54" s="100">
        <v>2887</v>
      </c>
      <c r="U54" s="100">
        <v>2887</v>
      </c>
      <c r="V54" s="80">
        <f t="shared" si="82"/>
        <v>6557.2</v>
      </c>
      <c r="W54" s="65"/>
      <c r="X54" s="65"/>
      <c r="Y54" s="65"/>
      <c r="Z54" s="80">
        <v>6557.2</v>
      </c>
      <c r="AA54" s="7">
        <f t="shared" si="83"/>
        <v>11275.3</v>
      </c>
      <c r="AB54" s="139"/>
      <c r="AC54" s="139"/>
      <c r="AD54" s="139"/>
      <c r="AE54" s="6">
        <v>11275.3</v>
      </c>
      <c r="AF54" s="7">
        <f t="shared" si="72"/>
        <v>11275.3</v>
      </c>
      <c r="AG54" s="7">
        <f t="shared" ref="AF54:AJ83" si="97">AB54</f>
        <v>0</v>
      </c>
      <c r="AH54" s="7">
        <f t="shared" si="97"/>
        <v>0</v>
      </c>
      <c r="AI54" s="7">
        <f t="shared" si="97"/>
        <v>0</v>
      </c>
      <c r="AJ54" s="7">
        <v>11275.3</v>
      </c>
      <c r="AK54" s="7">
        <f t="shared" si="73"/>
        <v>11275.3</v>
      </c>
      <c r="AL54" s="7">
        <f t="shared" si="74"/>
        <v>0</v>
      </c>
      <c r="AM54" s="7">
        <f t="shared" si="75"/>
        <v>0</v>
      </c>
      <c r="AN54" s="7">
        <f t="shared" si="76"/>
        <v>0</v>
      </c>
      <c r="AO54" s="7">
        <f t="shared" ref="AO54:AO55" si="98">AJ54</f>
        <v>11275.3</v>
      </c>
      <c r="AP54" s="40">
        <f t="shared" si="85"/>
        <v>2887</v>
      </c>
      <c r="AQ54" s="40">
        <f t="shared" si="86"/>
        <v>2887</v>
      </c>
      <c r="AR54" s="25"/>
      <c r="AS54" s="25"/>
      <c r="AT54" s="25"/>
      <c r="AU54" s="25"/>
      <c r="AV54" s="25"/>
      <c r="AW54" s="25"/>
      <c r="AX54" s="100">
        <v>2887</v>
      </c>
      <c r="AY54" s="100">
        <v>2887</v>
      </c>
      <c r="AZ54" s="175">
        <f t="shared" si="87"/>
        <v>6557.2</v>
      </c>
      <c r="BA54" s="176"/>
      <c r="BB54" s="176"/>
      <c r="BC54" s="176"/>
      <c r="BD54" s="175">
        <v>6557.2</v>
      </c>
      <c r="BE54" s="157">
        <f t="shared" si="88"/>
        <v>11275.3</v>
      </c>
      <c r="BF54" s="159"/>
      <c r="BG54" s="159"/>
      <c r="BH54" s="159"/>
      <c r="BI54" s="157">
        <v>11275.3</v>
      </c>
      <c r="BJ54" s="124">
        <f t="shared" si="77"/>
        <v>11275.3</v>
      </c>
      <c r="BK54" s="126">
        <f t="shared" si="95"/>
        <v>0</v>
      </c>
      <c r="BL54" s="124">
        <f t="shared" si="95"/>
        <v>0</v>
      </c>
      <c r="BM54" s="124">
        <f>SUM(BM55:BM65)</f>
        <v>0</v>
      </c>
      <c r="BN54" s="124">
        <f>11275.3</f>
        <v>11275.3</v>
      </c>
      <c r="BO54" s="127">
        <f>BJ54</f>
        <v>11275.3</v>
      </c>
      <c r="BP54" s="128">
        <f t="shared" si="96"/>
        <v>0</v>
      </c>
      <c r="BQ54" s="127">
        <f t="shared" si="96"/>
        <v>0</v>
      </c>
      <c r="BR54" s="127">
        <f>SUM(BR55:BR65)</f>
        <v>0</v>
      </c>
      <c r="BS54" s="127">
        <f t="shared" si="94"/>
        <v>11275.3</v>
      </c>
      <c r="BU54" s="87"/>
    </row>
    <row r="55" spans="2:73" s="55" customFormat="1" ht="164.25" customHeight="1" x14ac:dyDescent="0.25">
      <c r="B55" s="56" t="s">
        <v>330</v>
      </c>
      <c r="C55" s="58">
        <v>1224</v>
      </c>
      <c r="D55" s="53"/>
      <c r="E55" s="54"/>
      <c r="F55" s="53"/>
      <c r="G55" s="54"/>
      <c r="H55" s="31"/>
      <c r="I55" s="31" t="s">
        <v>361</v>
      </c>
      <c r="J55" s="57" t="s">
        <v>216</v>
      </c>
      <c r="K55" s="32" t="s">
        <v>331</v>
      </c>
      <c r="L55" s="40">
        <f t="shared" si="80"/>
        <v>26208.5</v>
      </c>
      <c r="M55" s="40">
        <f t="shared" si="80"/>
        <v>20922.099999999999</v>
      </c>
      <c r="N55" s="102">
        <v>7557.8</v>
      </c>
      <c r="O55" s="102">
        <v>6042.9</v>
      </c>
      <c r="P55" s="102">
        <v>3394.2</v>
      </c>
      <c r="Q55" s="102">
        <v>2468.1999999999998</v>
      </c>
      <c r="R55" s="103"/>
      <c r="S55" s="103"/>
      <c r="T55" s="102">
        <v>15256.5</v>
      </c>
      <c r="U55" s="102">
        <v>12411</v>
      </c>
      <c r="V55" s="80">
        <f t="shared" si="82"/>
        <v>19790.400000000001</v>
      </c>
      <c r="W55" s="80">
        <v>6159.3</v>
      </c>
      <c r="X55" s="80">
        <v>3666</v>
      </c>
      <c r="Y55" s="65"/>
      <c r="Z55" s="80">
        <v>9965.1</v>
      </c>
      <c r="AA55" s="7">
        <f t="shared" si="83"/>
        <v>23997.1</v>
      </c>
      <c r="AB55" s="6">
        <v>9031.1</v>
      </c>
      <c r="AC55" s="6">
        <v>3688.7</v>
      </c>
      <c r="AD55" s="139"/>
      <c r="AE55" s="6">
        <v>11277.3</v>
      </c>
      <c r="AF55" s="7">
        <f t="shared" si="72"/>
        <v>23918.400000000001</v>
      </c>
      <c r="AG55" s="7">
        <v>8722.5</v>
      </c>
      <c r="AH55" s="7">
        <v>3918.8</v>
      </c>
      <c r="AI55" s="7">
        <f t="shared" si="97"/>
        <v>0</v>
      </c>
      <c r="AJ55" s="7">
        <v>11277.1</v>
      </c>
      <c r="AK55" s="7">
        <f t="shared" si="73"/>
        <v>23918.400000000001</v>
      </c>
      <c r="AL55" s="7">
        <f t="shared" si="74"/>
        <v>8722.5</v>
      </c>
      <c r="AM55" s="7">
        <f t="shared" si="75"/>
        <v>3918.8</v>
      </c>
      <c r="AN55" s="7">
        <f t="shared" si="76"/>
        <v>0</v>
      </c>
      <c r="AO55" s="7">
        <f t="shared" si="98"/>
        <v>11277.1</v>
      </c>
      <c r="AP55" s="40">
        <f t="shared" si="85"/>
        <v>26208.5</v>
      </c>
      <c r="AQ55" s="40">
        <f t="shared" si="85"/>
        <v>20922.099999999999</v>
      </c>
      <c r="AR55" s="143">
        <v>7557.8</v>
      </c>
      <c r="AS55" s="143">
        <v>6042.9</v>
      </c>
      <c r="AT55" s="143">
        <v>3394.2</v>
      </c>
      <c r="AU55" s="143">
        <v>2468.1999999999998</v>
      </c>
      <c r="AV55" s="144"/>
      <c r="AW55" s="144"/>
      <c r="AX55" s="143">
        <v>15256.5</v>
      </c>
      <c r="AY55" s="143">
        <v>12411</v>
      </c>
      <c r="AZ55" s="170">
        <f>BA55+BB55+BC55+BD55</f>
        <v>19790.400000000001</v>
      </c>
      <c r="BA55" s="170">
        <v>6159.3</v>
      </c>
      <c r="BB55" s="170">
        <v>3666</v>
      </c>
      <c r="BC55" s="172"/>
      <c r="BD55" s="170">
        <v>9965.1</v>
      </c>
      <c r="BE55" s="157">
        <f>BF55+BG55+BH55+BI55</f>
        <v>23997.1</v>
      </c>
      <c r="BF55" s="157">
        <v>9031.1</v>
      </c>
      <c r="BG55" s="157">
        <v>3688.7</v>
      </c>
      <c r="BH55" s="159"/>
      <c r="BI55" s="157">
        <v>11277.3</v>
      </c>
      <c r="BJ55" s="124">
        <f t="shared" si="77"/>
        <v>23918.6</v>
      </c>
      <c r="BK55" s="126">
        <v>8722.5</v>
      </c>
      <c r="BL55" s="124">
        <v>3918.8</v>
      </c>
      <c r="BM55" s="124">
        <f>SUM(BM57:BM66)</f>
        <v>0</v>
      </c>
      <c r="BN55" s="124">
        <v>11277.3</v>
      </c>
      <c r="BO55" s="127">
        <f>BP55+BQ55+BS55</f>
        <v>23918.6</v>
      </c>
      <c r="BP55" s="128">
        <f t="shared" si="96"/>
        <v>8722.5</v>
      </c>
      <c r="BQ55" s="127">
        <f t="shared" si="96"/>
        <v>3918.8</v>
      </c>
      <c r="BR55" s="127">
        <f>SUM(BR57:BR66)</f>
        <v>0</v>
      </c>
      <c r="BS55" s="127">
        <f t="shared" si="94"/>
        <v>11277.3</v>
      </c>
      <c r="BT55" s="72"/>
      <c r="BU55" s="87"/>
    </row>
    <row r="56" spans="2:73" s="114" customFormat="1" ht="290.25" customHeight="1" x14ac:dyDescent="0.25">
      <c r="B56" s="56" t="s">
        <v>369</v>
      </c>
      <c r="C56" s="58">
        <v>1225</v>
      </c>
      <c r="D56" s="112"/>
      <c r="E56" s="113"/>
      <c r="F56" s="112"/>
      <c r="G56" s="113"/>
      <c r="H56" s="31"/>
      <c r="I56" s="31" t="s">
        <v>373</v>
      </c>
      <c r="J56" s="120" t="s">
        <v>227</v>
      </c>
      <c r="K56" s="32" t="s">
        <v>374</v>
      </c>
      <c r="L56" s="40"/>
      <c r="M56" s="40"/>
      <c r="N56" s="102"/>
      <c r="O56" s="102"/>
      <c r="P56" s="102"/>
      <c r="Q56" s="102"/>
      <c r="R56" s="103"/>
      <c r="S56" s="103"/>
      <c r="T56" s="102"/>
      <c r="U56" s="102"/>
      <c r="V56" s="80">
        <f>W56+X56+Y56+Z56</f>
        <v>111952.7</v>
      </c>
      <c r="W56" s="80"/>
      <c r="X56" s="80">
        <v>1008.3</v>
      </c>
      <c r="Y56" s="65"/>
      <c r="Z56" s="80">
        <v>110944.4</v>
      </c>
      <c r="AA56" s="7"/>
      <c r="AB56" s="6"/>
      <c r="AC56" s="6"/>
      <c r="AD56" s="139"/>
      <c r="AE56" s="6"/>
      <c r="AF56" s="7"/>
      <c r="AG56" s="7"/>
      <c r="AH56" s="7"/>
      <c r="AI56" s="7"/>
      <c r="AJ56" s="7"/>
      <c r="AK56" s="7"/>
      <c r="AL56" s="7"/>
      <c r="AM56" s="7"/>
      <c r="AN56" s="7"/>
      <c r="AO56" s="7"/>
      <c r="AP56" s="40"/>
      <c r="AQ56" s="40"/>
      <c r="AR56" s="143"/>
      <c r="AS56" s="143"/>
      <c r="AT56" s="143"/>
      <c r="AU56" s="143"/>
      <c r="AV56" s="144"/>
      <c r="AW56" s="144"/>
      <c r="AX56" s="143"/>
      <c r="AY56" s="143"/>
      <c r="AZ56" s="170">
        <f>BA56+BB56+BC56+BD56</f>
        <v>111952.7</v>
      </c>
      <c r="BA56" s="170"/>
      <c r="BB56" s="170">
        <v>1008.3</v>
      </c>
      <c r="BC56" s="172"/>
      <c r="BD56" s="170">
        <v>110944.4</v>
      </c>
      <c r="BE56" s="157"/>
      <c r="BF56" s="157"/>
      <c r="BG56" s="157"/>
      <c r="BH56" s="159"/>
      <c r="BI56" s="157"/>
      <c r="BJ56" s="124"/>
      <c r="BK56" s="126"/>
      <c r="BL56" s="124"/>
      <c r="BM56" s="124"/>
      <c r="BN56" s="124"/>
      <c r="BO56" s="127"/>
      <c r="BP56" s="128"/>
      <c r="BQ56" s="127"/>
      <c r="BR56" s="127"/>
      <c r="BS56" s="127"/>
      <c r="BU56" s="87"/>
    </row>
    <row r="57" spans="2:73" ht="69.75" customHeight="1" x14ac:dyDescent="0.25">
      <c r="B57" s="111" t="s">
        <v>95</v>
      </c>
      <c r="C57" s="22" t="s">
        <v>96</v>
      </c>
      <c r="D57" s="281"/>
      <c r="E57" s="282"/>
      <c r="F57" s="281"/>
      <c r="G57" s="282"/>
      <c r="H57" s="31"/>
      <c r="I57" s="31"/>
      <c r="J57" s="26" t="s">
        <v>88</v>
      </c>
      <c r="K57" s="32"/>
      <c r="L57" s="40">
        <f>+L58</f>
        <v>26516.1</v>
      </c>
      <c r="M57" s="40">
        <f t="shared" ref="M57:BS57" si="99">+M58</f>
        <v>26485.4</v>
      </c>
      <c r="N57" s="40">
        <f t="shared" si="99"/>
        <v>0</v>
      </c>
      <c r="O57" s="40">
        <f t="shared" si="99"/>
        <v>0</v>
      </c>
      <c r="P57" s="40">
        <f t="shared" si="99"/>
        <v>0</v>
      </c>
      <c r="Q57" s="40">
        <f t="shared" si="99"/>
        <v>0</v>
      </c>
      <c r="R57" s="40">
        <f t="shared" si="99"/>
        <v>0</v>
      </c>
      <c r="S57" s="40">
        <f t="shared" si="99"/>
        <v>0</v>
      </c>
      <c r="T57" s="40">
        <f t="shared" si="99"/>
        <v>26516.1</v>
      </c>
      <c r="U57" s="40">
        <f t="shared" si="99"/>
        <v>26485.4</v>
      </c>
      <c r="V57" s="127">
        <f t="shared" si="99"/>
        <v>25122</v>
      </c>
      <c r="W57" s="127">
        <f t="shared" si="99"/>
        <v>834.6</v>
      </c>
      <c r="X57" s="127">
        <f t="shared" si="99"/>
        <v>2080.1999999999998</v>
      </c>
      <c r="Y57" s="127">
        <f t="shared" si="99"/>
        <v>0</v>
      </c>
      <c r="Z57" s="127">
        <f t="shared" si="99"/>
        <v>22207.200000000001</v>
      </c>
      <c r="AA57" s="40">
        <f t="shared" si="99"/>
        <v>26574.3</v>
      </c>
      <c r="AB57" s="40">
        <f t="shared" si="99"/>
        <v>1094.2</v>
      </c>
      <c r="AC57" s="40">
        <f t="shared" si="99"/>
        <v>2634.8</v>
      </c>
      <c r="AD57" s="40">
        <f t="shared" si="99"/>
        <v>0</v>
      </c>
      <c r="AE57" s="40">
        <f t="shared" si="99"/>
        <v>22845.3</v>
      </c>
      <c r="AF57" s="40">
        <f t="shared" si="99"/>
        <v>23267.5</v>
      </c>
      <c r="AG57" s="40">
        <f t="shared" si="99"/>
        <v>1096.2</v>
      </c>
      <c r="AH57" s="40">
        <f t="shared" si="99"/>
        <v>2765.5</v>
      </c>
      <c r="AI57" s="40">
        <f t="shared" si="99"/>
        <v>0</v>
      </c>
      <c r="AJ57" s="40">
        <f t="shared" si="99"/>
        <v>19405.8</v>
      </c>
      <c r="AK57" s="40">
        <f t="shared" si="99"/>
        <v>23267.5</v>
      </c>
      <c r="AL57" s="40">
        <f t="shared" si="99"/>
        <v>1096.2</v>
      </c>
      <c r="AM57" s="40">
        <f t="shared" si="99"/>
        <v>2765.5</v>
      </c>
      <c r="AN57" s="40">
        <f t="shared" si="99"/>
        <v>0</v>
      </c>
      <c r="AO57" s="40">
        <f t="shared" si="99"/>
        <v>19405.8</v>
      </c>
      <c r="AP57" s="40">
        <f t="shared" si="99"/>
        <v>26516.1</v>
      </c>
      <c r="AQ57" s="40">
        <f t="shared" si="99"/>
        <v>26485.4</v>
      </c>
      <c r="AR57" s="40">
        <f t="shared" si="99"/>
        <v>0</v>
      </c>
      <c r="AS57" s="40">
        <f t="shared" si="99"/>
        <v>0</v>
      </c>
      <c r="AT57" s="40">
        <f t="shared" si="99"/>
        <v>0</v>
      </c>
      <c r="AU57" s="40">
        <f t="shared" si="99"/>
        <v>0</v>
      </c>
      <c r="AV57" s="40">
        <f t="shared" si="99"/>
        <v>0</v>
      </c>
      <c r="AW57" s="40">
        <f t="shared" si="99"/>
        <v>0</v>
      </c>
      <c r="AX57" s="40">
        <f t="shared" si="99"/>
        <v>26516.1</v>
      </c>
      <c r="AY57" s="40">
        <f t="shared" si="99"/>
        <v>26485.4</v>
      </c>
      <c r="AZ57" s="171">
        <f t="shared" si="99"/>
        <v>25122</v>
      </c>
      <c r="BA57" s="171">
        <f t="shared" si="99"/>
        <v>834.6</v>
      </c>
      <c r="BB57" s="171">
        <f t="shared" si="99"/>
        <v>2080.1999999999998</v>
      </c>
      <c r="BC57" s="171">
        <f t="shared" si="99"/>
        <v>0</v>
      </c>
      <c r="BD57" s="171">
        <f t="shared" si="99"/>
        <v>22207.200000000001</v>
      </c>
      <c r="BE57" s="158">
        <f t="shared" si="99"/>
        <v>26574.3</v>
      </c>
      <c r="BF57" s="158">
        <f t="shared" si="99"/>
        <v>1094.2</v>
      </c>
      <c r="BG57" s="158">
        <f t="shared" si="99"/>
        <v>2634.8</v>
      </c>
      <c r="BH57" s="158">
        <f t="shared" si="99"/>
        <v>0</v>
      </c>
      <c r="BI57" s="158">
        <f t="shared" si="99"/>
        <v>22845.3</v>
      </c>
      <c r="BJ57" s="127">
        <f>BK57+BL57+BM57+BN57</f>
        <v>23267.5</v>
      </c>
      <c r="BK57" s="127">
        <f t="shared" si="99"/>
        <v>1096.2</v>
      </c>
      <c r="BL57" s="127">
        <f t="shared" si="99"/>
        <v>2765.5</v>
      </c>
      <c r="BM57" s="127">
        <f t="shared" si="99"/>
        <v>0</v>
      </c>
      <c r="BN57" s="127">
        <f t="shared" si="99"/>
        <v>19405.8</v>
      </c>
      <c r="BO57" s="127">
        <f t="shared" si="99"/>
        <v>19405.8</v>
      </c>
      <c r="BP57" s="127">
        <f t="shared" si="99"/>
        <v>1096.2</v>
      </c>
      <c r="BQ57" s="127">
        <f t="shared" si="99"/>
        <v>2765.5</v>
      </c>
      <c r="BR57" s="127">
        <f t="shared" si="99"/>
        <v>0</v>
      </c>
      <c r="BS57" s="127">
        <f t="shared" si="99"/>
        <v>19405.8</v>
      </c>
      <c r="BU57" s="87"/>
    </row>
    <row r="58" spans="2:73" ht="58.5" customHeight="1" x14ac:dyDescent="0.25">
      <c r="B58" s="16" t="s">
        <v>98</v>
      </c>
      <c r="C58" s="22" t="s">
        <v>99</v>
      </c>
      <c r="D58" s="291"/>
      <c r="E58" s="292"/>
      <c r="F58" s="291"/>
      <c r="G58" s="292"/>
      <c r="H58" s="31"/>
      <c r="I58" s="31"/>
      <c r="J58" s="26" t="s">
        <v>88</v>
      </c>
      <c r="K58" s="32"/>
      <c r="L58" s="40">
        <f>L59</f>
        <v>26516.1</v>
      </c>
      <c r="M58" s="40">
        <f t="shared" ref="M58:BS58" si="100">M59</f>
        <v>26485.4</v>
      </c>
      <c r="N58" s="40">
        <f t="shared" si="100"/>
        <v>0</v>
      </c>
      <c r="O58" s="40">
        <f t="shared" si="100"/>
        <v>0</v>
      </c>
      <c r="P58" s="40">
        <f t="shared" si="100"/>
        <v>0</v>
      </c>
      <c r="Q58" s="40">
        <f t="shared" si="100"/>
        <v>0</v>
      </c>
      <c r="R58" s="40">
        <f t="shared" si="100"/>
        <v>0</v>
      </c>
      <c r="S58" s="40">
        <f t="shared" si="100"/>
        <v>0</v>
      </c>
      <c r="T58" s="40">
        <f t="shared" si="100"/>
        <v>26516.1</v>
      </c>
      <c r="U58" s="40">
        <f t="shared" si="100"/>
        <v>26485.4</v>
      </c>
      <c r="V58" s="124">
        <f t="shared" si="100"/>
        <v>25122</v>
      </c>
      <c r="W58" s="124">
        <f t="shared" si="100"/>
        <v>834.6</v>
      </c>
      <c r="X58" s="124">
        <f t="shared" si="100"/>
        <v>2080.1999999999998</v>
      </c>
      <c r="Y58" s="124">
        <f t="shared" si="100"/>
        <v>0</v>
      </c>
      <c r="Z58" s="124">
        <f t="shared" si="100"/>
        <v>22207.200000000001</v>
      </c>
      <c r="AA58" s="6">
        <f t="shared" si="100"/>
        <v>26574.3</v>
      </c>
      <c r="AB58" s="6">
        <f t="shared" si="100"/>
        <v>1094.2</v>
      </c>
      <c r="AC58" s="6">
        <f t="shared" si="100"/>
        <v>2634.8</v>
      </c>
      <c r="AD58" s="6">
        <f t="shared" si="100"/>
        <v>0</v>
      </c>
      <c r="AE58" s="6">
        <f t="shared" si="100"/>
        <v>22845.3</v>
      </c>
      <c r="AF58" s="6">
        <f t="shared" si="100"/>
        <v>23267.5</v>
      </c>
      <c r="AG58" s="6">
        <f t="shared" si="100"/>
        <v>1096.2</v>
      </c>
      <c r="AH58" s="6">
        <f t="shared" si="100"/>
        <v>2765.5</v>
      </c>
      <c r="AI58" s="6">
        <f t="shared" si="100"/>
        <v>0</v>
      </c>
      <c r="AJ58" s="6">
        <f t="shared" si="100"/>
        <v>19405.8</v>
      </c>
      <c r="AK58" s="6">
        <f t="shared" si="100"/>
        <v>23267.5</v>
      </c>
      <c r="AL58" s="6">
        <f t="shared" si="100"/>
        <v>1096.2</v>
      </c>
      <c r="AM58" s="6">
        <f t="shared" si="100"/>
        <v>2765.5</v>
      </c>
      <c r="AN58" s="6">
        <f t="shared" si="100"/>
        <v>0</v>
      </c>
      <c r="AO58" s="6">
        <f t="shared" si="100"/>
        <v>19405.8</v>
      </c>
      <c r="AP58" s="40">
        <f t="shared" si="100"/>
        <v>26516.1</v>
      </c>
      <c r="AQ58" s="40">
        <f t="shared" si="100"/>
        <v>26485.4</v>
      </c>
      <c r="AR58" s="40">
        <f t="shared" si="100"/>
        <v>0</v>
      </c>
      <c r="AS58" s="40">
        <f t="shared" si="100"/>
        <v>0</v>
      </c>
      <c r="AT58" s="40">
        <f t="shared" si="100"/>
        <v>0</v>
      </c>
      <c r="AU58" s="40">
        <f t="shared" si="100"/>
        <v>0</v>
      </c>
      <c r="AV58" s="40">
        <f t="shared" si="100"/>
        <v>0</v>
      </c>
      <c r="AW58" s="40">
        <f t="shared" si="100"/>
        <v>0</v>
      </c>
      <c r="AX58" s="40">
        <f t="shared" si="100"/>
        <v>26516.1</v>
      </c>
      <c r="AY58" s="40">
        <f t="shared" si="100"/>
        <v>26485.4</v>
      </c>
      <c r="AZ58" s="170">
        <f t="shared" si="100"/>
        <v>25122</v>
      </c>
      <c r="BA58" s="170">
        <f t="shared" si="100"/>
        <v>834.6</v>
      </c>
      <c r="BB58" s="170">
        <f t="shared" si="100"/>
        <v>2080.1999999999998</v>
      </c>
      <c r="BC58" s="170">
        <f t="shared" si="100"/>
        <v>0</v>
      </c>
      <c r="BD58" s="170">
        <f t="shared" si="100"/>
        <v>22207.200000000001</v>
      </c>
      <c r="BE58" s="157">
        <f t="shared" si="100"/>
        <v>26574.3</v>
      </c>
      <c r="BF58" s="157">
        <f t="shared" si="100"/>
        <v>1094.2</v>
      </c>
      <c r="BG58" s="157">
        <f t="shared" si="100"/>
        <v>2634.8</v>
      </c>
      <c r="BH58" s="157">
        <f t="shared" si="100"/>
        <v>0</v>
      </c>
      <c r="BI58" s="157">
        <f t="shared" si="100"/>
        <v>22845.3</v>
      </c>
      <c r="BJ58" s="124">
        <f>BK58+BL58+BM58+BN58</f>
        <v>23267.5</v>
      </c>
      <c r="BK58" s="124">
        <f t="shared" si="100"/>
        <v>1096.2</v>
      </c>
      <c r="BL58" s="124">
        <f t="shared" si="100"/>
        <v>2765.5</v>
      </c>
      <c r="BM58" s="124">
        <f t="shared" si="100"/>
        <v>0</v>
      </c>
      <c r="BN58" s="124">
        <f t="shared" si="100"/>
        <v>19405.8</v>
      </c>
      <c r="BO58" s="127">
        <f t="shared" si="100"/>
        <v>19405.8</v>
      </c>
      <c r="BP58" s="127">
        <f t="shared" si="100"/>
        <v>1096.2</v>
      </c>
      <c r="BQ58" s="127">
        <f t="shared" si="100"/>
        <v>2765.5</v>
      </c>
      <c r="BR58" s="127">
        <f t="shared" si="100"/>
        <v>0</v>
      </c>
      <c r="BS58" s="127">
        <f t="shared" si="100"/>
        <v>19405.8</v>
      </c>
      <c r="BU58" s="87"/>
    </row>
    <row r="59" spans="2:73" ht="117" customHeight="1" x14ac:dyDescent="0.25">
      <c r="B59" s="16" t="s">
        <v>150</v>
      </c>
      <c r="C59" s="22" t="s">
        <v>195</v>
      </c>
      <c r="D59" s="281" t="s">
        <v>317</v>
      </c>
      <c r="E59" s="282"/>
      <c r="F59" s="281"/>
      <c r="G59" s="282"/>
      <c r="H59" s="31"/>
      <c r="I59" s="31" t="s">
        <v>364</v>
      </c>
      <c r="J59" s="26" t="s">
        <v>230</v>
      </c>
      <c r="K59" s="32" t="s">
        <v>289</v>
      </c>
      <c r="L59" s="40">
        <f>N59+P59+R59+T59</f>
        <v>26516.1</v>
      </c>
      <c r="M59" s="40">
        <f>O59+Q59+S59+U59</f>
        <v>26485.4</v>
      </c>
      <c r="N59" s="25"/>
      <c r="O59" s="25"/>
      <c r="P59" s="25"/>
      <c r="Q59" s="25"/>
      <c r="R59" s="25"/>
      <c r="S59" s="25"/>
      <c r="T59" s="100">
        <v>26516.1</v>
      </c>
      <c r="U59" s="100">
        <v>26485.4</v>
      </c>
      <c r="V59" s="80">
        <f>W59+X59+Y59+Z59</f>
        <v>25122</v>
      </c>
      <c r="W59" s="65">
        <v>834.6</v>
      </c>
      <c r="X59" s="65">
        <v>2080.1999999999998</v>
      </c>
      <c r="Y59" s="65"/>
      <c r="Z59" s="80">
        <v>22207.200000000001</v>
      </c>
      <c r="AA59" s="7">
        <f>AB59+AC59+AD59+AE59</f>
        <v>26574.3</v>
      </c>
      <c r="AB59" s="139">
        <v>1094.2</v>
      </c>
      <c r="AC59" s="139">
        <v>2634.8</v>
      </c>
      <c r="AD59" s="139"/>
      <c r="AE59" s="6">
        <v>22845.3</v>
      </c>
      <c r="AF59" s="7">
        <f>AG59+AH59+AI59+AJ59</f>
        <v>23267.5</v>
      </c>
      <c r="AG59" s="7">
        <v>1096.2</v>
      </c>
      <c r="AH59" s="7">
        <v>2765.5</v>
      </c>
      <c r="AI59" s="7">
        <f t="shared" si="97"/>
        <v>0</v>
      </c>
      <c r="AJ59" s="7">
        <v>19405.8</v>
      </c>
      <c r="AK59" s="7">
        <f>AL59+AM59+AN59+AO59</f>
        <v>23267.5</v>
      </c>
      <c r="AL59" s="7">
        <f t="shared" ref="AL59" si="101">AG59</f>
        <v>1096.2</v>
      </c>
      <c r="AM59" s="7">
        <f t="shared" ref="AM59" si="102">AH59</f>
        <v>2765.5</v>
      </c>
      <c r="AN59" s="7">
        <f t="shared" ref="AN59" si="103">AI59</f>
        <v>0</v>
      </c>
      <c r="AO59" s="7">
        <f>AJ59</f>
        <v>19405.8</v>
      </c>
      <c r="AP59" s="40">
        <f>AR59+AT59+AV59+AX59</f>
        <v>26516.1</v>
      </c>
      <c r="AQ59" s="40">
        <f>AS59+AU59+AW59+AY59</f>
        <v>26485.4</v>
      </c>
      <c r="AR59" s="25"/>
      <c r="AS59" s="25"/>
      <c r="AT59" s="25"/>
      <c r="AU59" s="25"/>
      <c r="AV59" s="25"/>
      <c r="AW59" s="25"/>
      <c r="AX59" s="100">
        <v>26516.1</v>
      </c>
      <c r="AY59" s="100">
        <v>26485.4</v>
      </c>
      <c r="AZ59" s="175">
        <f>BA59+BB59+BC59+BD59</f>
        <v>25122</v>
      </c>
      <c r="BA59" s="176">
        <v>834.6</v>
      </c>
      <c r="BB59" s="176">
        <v>2080.1999999999998</v>
      </c>
      <c r="BC59" s="176"/>
      <c r="BD59" s="175">
        <v>22207.200000000001</v>
      </c>
      <c r="BE59" s="157">
        <f>BF59+BG59+BH59+BI59</f>
        <v>26574.3</v>
      </c>
      <c r="BF59" s="159">
        <v>1094.2</v>
      </c>
      <c r="BG59" s="159">
        <v>2634.8</v>
      </c>
      <c r="BH59" s="159"/>
      <c r="BI59" s="157">
        <v>22845.3</v>
      </c>
      <c r="BJ59" s="124">
        <f>BK59+BL59+BM59+BN59</f>
        <v>23267.5</v>
      </c>
      <c r="BK59" s="126">
        <v>1096.2</v>
      </c>
      <c r="BL59" s="124">
        <v>2765.5</v>
      </c>
      <c r="BM59" s="124">
        <f>SUM(BM60:BM70)</f>
        <v>0</v>
      </c>
      <c r="BN59" s="124">
        <v>19405.8</v>
      </c>
      <c r="BO59" s="127">
        <f>BS59</f>
        <v>19405.8</v>
      </c>
      <c r="BP59" s="128">
        <f>BK59</f>
        <v>1096.2</v>
      </c>
      <c r="BQ59" s="127">
        <f>BL59</f>
        <v>2765.5</v>
      </c>
      <c r="BR59" s="127">
        <f>SUM(BR60:BR70)</f>
        <v>0</v>
      </c>
      <c r="BS59" s="127">
        <f>BN59</f>
        <v>19405.8</v>
      </c>
      <c r="BU59" s="87"/>
    </row>
    <row r="60" spans="2:73" ht="84.75" customHeight="1" x14ac:dyDescent="0.25">
      <c r="B60" s="16" t="s">
        <v>100</v>
      </c>
      <c r="C60" s="22" t="s">
        <v>101</v>
      </c>
      <c r="D60" s="281"/>
      <c r="E60" s="282"/>
      <c r="F60" s="281"/>
      <c r="G60" s="282"/>
      <c r="H60" s="31"/>
      <c r="I60" s="31"/>
      <c r="J60" s="26" t="s">
        <v>88</v>
      </c>
      <c r="K60" s="32"/>
      <c r="L60" s="40">
        <f>L61+L65</f>
        <v>141921.5</v>
      </c>
      <c r="M60" s="40">
        <f t="shared" ref="M60:BS60" si="104">M61+M65</f>
        <v>138579.9</v>
      </c>
      <c r="N60" s="40">
        <f t="shared" si="104"/>
        <v>733.9</v>
      </c>
      <c r="O60" s="40">
        <f t="shared" si="104"/>
        <v>694.30000000000007</v>
      </c>
      <c r="P60" s="40">
        <f t="shared" si="104"/>
        <v>141187.6</v>
      </c>
      <c r="Q60" s="40">
        <f t="shared" si="104"/>
        <v>137885.6</v>
      </c>
      <c r="R60" s="40">
        <f t="shared" si="104"/>
        <v>0</v>
      </c>
      <c r="S60" s="40">
        <f t="shared" si="104"/>
        <v>0</v>
      </c>
      <c r="T60" s="40">
        <f t="shared" si="104"/>
        <v>0</v>
      </c>
      <c r="U60" s="40">
        <f t="shared" si="104"/>
        <v>0</v>
      </c>
      <c r="V60" s="124">
        <f t="shared" si="104"/>
        <v>158791.80000000002</v>
      </c>
      <c r="W60" s="124">
        <f t="shared" si="104"/>
        <v>821.69999999999993</v>
      </c>
      <c r="X60" s="124">
        <f t="shared" si="104"/>
        <v>157970.1</v>
      </c>
      <c r="Y60" s="124">
        <f t="shared" si="104"/>
        <v>0</v>
      </c>
      <c r="Z60" s="124">
        <f t="shared" si="104"/>
        <v>0</v>
      </c>
      <c r="AA60" s="6">
        <f t="shared" si="104"/>
        <v>150593.29999999999</v>
      </c>
      <c r="AB60" s="6">
        <f t="shared" si="104"/>
        <v>803.59999999999991</v>
      </c>
      <c r="AC60" s="6">
        <f t="shared" si="104"/>
        <v>149789.69999999998</v>
      </c>
      <c r="AD60" s="6">
        <f t="shared" si="104"/>
        <v>0</v>
      </c>
      <c r="AE60" s="6">
        <f t="shared" si="104"/>
        <v>0</v>
      </c>
      <c r="AF60" s="6">
        <f t="shared" si="104"/>
        <v>150623.19999999998</v>
      </c>
      <c r="AG60" s="6">
        <f t="shared" si="104"/>
        <v>833.4</v>
      </c>
      <c r="AH60" s="6">
        <f t="shared" si="104"/>
        <v>149789.79999999999</v>
      </c>
      <c r="AI60" s="6">
        <f t="shared" si="104"/>
        <v>0</v>
      </c>
      <c r="AJ60" s="6">
        <f t="shared" si="104"/>
        <v>0</v>
      </c>
      <c r="AK60" s="6">
        <f t="shared" ref="AK60:AO60" si="105">AK61+AK65</f>
        <v>150623.19999999998</v>
      </c>
      <c r="AL60" s="6">
        <f t="shared" si="105"/>
        <v>833.4</v>
      </c>
      <c r="AM60" s="6">
        <f t="shared" si="105"/>
        <v>149789.79999999999</v>
      </c>
      <c r="AN60" s="6">
        <f t="shared" si="105"/>
        <v>0</v>
      </c>
      <c r="AO60" s="6">
        <f t="shared" si="105"/>
        <v>0</v>
      </c>
      <c r="AP60" s="40">
        <f t="shared" si="104"/>
        <v>139502.20000000001</v>
      </c>
      <c r="AQ60" s="40">
        <f t="shared" si="104"/>
        <v>136427.59999999998</v>
      </c>
      <c r="AR60" s="40">
        <f t="shared" si="104"/>
        <v>733.9</v>
      </c>
      <c r="AS60" s="40">
        <f t="shared" si="104"/>
        <v>694.30000000000007</v>
      </c>
      <c r="AT60" s="40">
        <f t="shared" si="104"/>
        <v>138768.30000000002</v>
      </c>
      <c r="AU60" s="40">
        <f t="shared" si="104"/>
        <v>135733.29999999999</v>
      </c>
      <c r="AV60" s="40">
        <f t="shared" si="104"/>
        <v>0</v>
      </c>
      <c r="AW60" s="40">
        <f t="shared" si="104"/>
        <v>0</v>
      </c>
      <c r="AX60" s="40">
        <f t="shared" si="104"/>
        <v>0</v>
      </c>
      <c r="AY60" s="40">
        <f t="shared" si="104"/>
        <v>0</v>
      </c>
      <c r="AZ60" s="170">
        <f t="shared" si="104"/>
        <v>156708.50000000003</v>
      </c>
      <c r="BA60" s="170">
        <f t="shared" si="104"/>
        <v>821.69999999999993</v>
      </c>
      <c r="BB60" s="170">
        <f t="shared" si="104"/>
        <v>155886.80000000002</v>
      </c>
      <c r="BC60" s="170">
        <f t="shared" si="104"/>
        <v>0</v>
      </c>
      <c r="BD60" s="170">
        <f t="shared" si="104"/>
        <v>0</v>
      </c>
      <c r="BE60" s="157">
        <f t="shared" si="104"/>
        <v>147981.29999999999</v>
      </c>
      <c r="BF60" s="157">
        <f t="shared" si="104"/>
        <v>803.59999999999991</v>
      </c>
      <c r="BG60" s="157">
        <f t="shared" si="104"/>
        <v>147177.69999999998</v>
      </c>
      <c r="BH60" s="157">
        <f t="shared" si="104"/>
        <v>0</v>
      </c>
      <c r="BI60" s="157">
        <f t="shared" si="104"/>
        <v>0</v>
      </c>
      <c r="BJ60" s="124">
        <f t="shared" si="104"/>
        <v>148011.19999999998</v>
      </c>
      <c r="BK60" s="124">
        <f t="shared" si="104"/>
        <v>833.4</v>
      </c>
      <c r="BL60" s="124">
        <f t="shared" si="104"/>
        <v>147177.79999999999</v>
      </c>
      <c r="BM60" s="124">
        <f t="shared" si="104"/>
        <v>0</v>
      </c>
      <c r="BN60" s="124">
        <f t="shared" si="104"/>
        <v>0</v>
      </c>
      <c r="BO60" s="127">
        <f t="shared" si="104"/>
        <v>148011.19999999998</v>
      </c>
      <c r="BP60" s="127">
        <f t="shared" si="104"/>
        <v>833.4</v>
      </c>
      <c r="BQ60" s="127">
        <f t="shared" si="104"/>
        <v>147177.79999999999</v>
      </c>
      <c r="BR60" s="127">
        <f t="shared" si="104"/>
        <v>0</v>
      </c>
      <c r="BS60" s="127">
        <f t="shared" si="104"/>
        <v>0</v>
      </c>
      <c r="BU60" s="87"/>
    </row>
    <row r="61" spans="2:73" ht="58.5" customHeight="1" x14ac:dyDescent="0.25">
      <c r="B61" s="16" t="s">
        <v>102</v>
      </c>
      <c r="C61" s="22" t="s">
        <v>103</v>
      </c>
      <c r="D61" s="281"/>
      <c r="E61" s="282"/>
      <c r="F61" s="281"/>
      <c r="G61" s="282"/>
      <c r="H61" s="31"/>
      <c r="I61" s="31"/>
      <c r="J61" s="26" t="s">
        <v>88</v>
      </c>
      <c r="K61" s="32"/>
      <c r="L61" s="40">
        <f>L62+L63+L64</f>
        <v>733.9</v>
      </c>
      <c r="M61" s="40">
        <f t="shared" ref="M61" si="106">M62+M63+M64</f>
        <v>694.30000000000007</v>
      </c>
      <c r="N61" s="40">
        <f>N62+N63+N64</f>
        <v>733.9</v>
      </c>
      <c r="O61" s="40">
        <f t="shared" ref="O61:AE61" si="107">O62+O63+O64</f>
        <v>694.30000000000007</v>
      </c>
      <c r="P61" s="40">
        <f t="shared" si="107"/>
        <v>0</v>
      </c>
      <c r="Q61" s="40">
        <f t="shared" si="107"/>
        <v>0</v>
      </c>
      <c r="R61" s="40">
        <f t="shared" si="107"/>
        <v>0</v>
      </c>
      <c r="S61" s="40">
        <f t="shared" si="107"/>
        <v>0</v>
      </c>
      <c r="T61" s="40">
        <f t="shared" si="107"/>
        <v>0</v>
      </c>
      <c r="U61" s="40">
        <f t="shared" si="107"/>
        <v>0</v>
      </c>
      <c r="V61" s="124">
        <f t="shared" si="107"/>
        <v>821.69999999999993</v>
      </c>
      <c r="W61" s="124">
        <f t="shared" si="107"/>
        <v>821.69999999999993</v>
      </c>
      <c r="X61" s="124">
        <f t="shared" si="107"/>
        <v>0</v>
      </c>
      <c r="Y61" s="124">
        <f t="shared" si="107"/>
        <v>0</v>
      </c>
      <c r="Z61" s="124">
        <f t="shared" si="107"/>
        <v>0</v>
      </c>
      <c r="AA61" s="6">
        <f t="shared" si="107"/>
        <v>803.59999999999991</v>
      </c>
      <c r="AB61" s="6">
        <f t="shared" si="107"/>
        <v>803.59999999999991</v>
      </c>
      <c r="AC61" s="6">
        <f t="shared" si="107"/>
        <v>0</v>
      </c>
      <c r="AD61" s="6">
        <f t="shared" si="107"/>
        <v>0</v>
      </c>
      <c r="AE61" s="6">
        <f t="shared" si="107"/>
        <v>0</v>
      </c>
      <c r="AF61" s="6">
        <f>AF62+AF63+AF64</f>
        <v>833.4</v>
      </c>
      <c r="AG61" s="6">
        <f t="shared" ref="AG61:AJ61" si="108">AG62+AG63+AG64</f>
        <v>833.4</v>
      </c>
      <c r="AH61" s="6">
        <f t="shared" si="108"/>
        <v>0</v>
      </c>
      <c r="AI61" s="6">
        <f t="shared" si="108"/>
        <v>0</v>
      </c>
      <c r="AJ61" s="6">
        <f t="shared" si="108"/>
        <v>0</v>
      </c>
      <c r="AK61" s="6">
        <f>AK62+AK63+AK64</f>
        <v>833.4</v>
      </c>
      <c r="AL61" s="6">
        <f t="shared" ref="AL61:AO61" si="109">AL62+AL63+AL64</f>
        <v>833.4</v>
      </c>
      <c r="AM61" s="6">
        <f t="shared" si="109"/>
        <v>0</v>
      </c>
      <c r="AN61" s="6">
        <f t="shared" si="109"/>
        <v>0</v>
      </c>
      <c r="AO61" s="6">
        <f t="shared" si="109"/>
        <v>0</v>
      </c>
      <c r="AP61" s="40">
        <f t="shared" ref="AP61:BS61" si="110">AP62+AP63+AP64</f>
        <v>733.9</v>
      </c>
      <c r="AQ61" s="40">
        <f t="shared" si="110"/>
        <v>694.30000000000007</v>
      </c>
      <c r="AR61" s="40">
        <f>AR62+AR63+AR64</f>
        <v>733.9</v>
      </c>
      <c r="AS61" s="40">
        <f t="shared" si="110"/>
        <v>694.30000000000007</v>
      </c>
      <c r="AT61" s="40">
        <f t="shared" si="110"/>
        <v>0</v>
      </c>
      <c r="AU61" s="40">
        <f t="shared" si="110"/>
        <v>0</v>
      </c>
      <c r="AV61" s="40">
        <f t="shared" si="110"/>
        <v>0</v>
      </c>
      <c r="AW61" s="40">
        <f t="shared" si="110"/>
        <v>0</v>
      </c>
      <c r="AX61" s="40">
        <f t="shared" si="110"/>
        <v>0</v>
      </c>
      <c r="AY61" s="40">
        <f t="shared" si="110"/>
        <v>0</v>
      </c>
      <c r="AZ61" s="170">
        <f t="shared" si="110"/>
        <v>821.69999999999993</v>
      </c>
      <c r="BA61" s="170">
        <f t="shared" si="110"/>
        <v>821.69999999999993</v>
      </c>
      <c r="BB61" s="170">
        <f t="shared" si="110"/>
        <v>0</v>
      </c>
      <c r="BC61" s="170">
        <f t="shared" si="110"/>
        <v>0</v>
      </c>
      <c r="BD61" s="170">
        <f t="shared" si="110"/>
        <v>0</v>
      </c>
      <c r="BE61" s="157">
        <f t="shared" si="110"/>
        <v>803.59999999999991</v>
      </c>
      <c r="BF61" s="157">
        <f t="shared" si="110"/>
        <v>803.59999999999991</v>
      </c>
      <c r="BG61" s="157">
        <f t="shared" si="110"/>
        <v>0</v>
      </c>
      <c r="BH61" s="157">
        <f t="shared" si="110"/>
        <v>0</v>
      </c>
      <c r="BI61" s="157">
        <f t="shared" si="110"/>
        <v>0</v>
      </c>
      <c r="BJ61" s="124">
        <f t="shared" si="110"/>
        <v>833.4</v>
      </c>
      <c r="BK61" s="124">
        <f t="shared" si="110"/>
        <v>833.4</v>
      </c>
      <c r="BL61" s="124">
        <f t="shared" si="110"/>
        <v>0</v>
      </c>
      <c r="BM61" s="124">
        <f t="shared" si="110"/>
        <v>0</v>
      </c>
      <c r="BN61" s="124">
        <f t="shared" si="110"/>
        <v>0</v>
      </c>
      <c r="BO61" s="127">
        <f t="shared" si="110"/>
        <v>833.4</v>
      </c>
      <c r="BP61" s="127">
        <f t="shared" si="110"/>
        <v>833.4</v>
      </c>
      <c r="BQ61" s="127">
        <f t="shared" si="110"/>
        <v>0</v>
      </c>
      <c r="BR61" s="127">
        <f t="shared" si="110"/>
        <v>0</v>
      </c>
      <c r="BS61" s="127">
        <f t="shared" si="110"/>
        <v>0</v>
      </c>
      <c r="BU61" s="87"/>
    </row>
    <row r="62" spans="2:73" ht="58.5" customHeight="1" x14ac:dyDescent="0.25">
      <c r="B62" s="16" t="s">
        <v>151</v>
      </c>
      <c r="C62" s="22" t="s">
        <v>196</v>
      </c>
      <c r="D62" s="281" t="s">
        <v>290</v>
      </c>
      <c r="E62" s="282"/>
      <c r="F62" s="281"/>
      <c r="G62" s="282"/>
      <c r="H62" s="31" t="s">
        <v>291</v>
      </c>
      <c r="I62" s="31" t="s">
        <v>362</v>
      </c>
      <c r="J62" s="26" t="s">
        <v>227</v>
      </c>
      <c r="K62" s="32" t="s">
        <v>292</v>
      </c>
      <c r="L62" s="40">
        <f t="shared" ref="L62:M64" si="111">N62+P62+R62+T62</f>
        <v>105.6</v>
      </c>
      <c r="M62" s="40">
        <f t="shared" si="111"/>
        <v>105.6</v>
      </c>
      <c r="N62" s="100">
        <v>105.6</v>
      </c>
      <c r="O62" s="100">
        <v>105.6</v>
      </c>
      <c r="P62" s="25"/>
      <c r="Q62" s="25"/>
      <c r="R62" s="25"/>
      <c r="S62" s="25"/>
      <c r="T62" s="25"/>
      <c r="U62" s="25"/>
      <c r="V62" s="80">
        <f>W62+X62+Y62+Z62</f>
        <v>3.9</v>
      </c>
      <c r="W62" s="80">
        <v>3.9</v>
      </c>
      <c r="X62" s="65"/>
      <c r="Y62" s="65"/>
      <c r="Z62" s="65"/>
      <c r="AA62" s="7">
        <f>AB62+AC62+AD62+AE62</f>
        <v>1.3</v>
      </c>
      <c r="AB62" s="6">
        <v>1.3</v>
      </c>
      <c r="AC62" s="139"/>
      <c r="AD62" s="139"/>
      <c r="AE62" s="139"/>
      <c r="AF62" s="7">
        <f>AG62+AH62+AI62+AJ62</f>
        <v>1.1000000000000001</v>
      </c>
      <c r="AG62" s="7">
        <v>1.1000000000000001</v>
      </c>
      <c r="AH62" s="7">
        <f t="shared" si="97"/>
        <v>0</v>
      </c>
      <c r="AI62" s="7">
        <f t="shared" si="97"/>
        <v>0</v>
      </c>
      <c r="AJ62" s="7">
        <f t="shared" si="97"/>
        <v>0</v>
      </c>
      <c r="AK62" s="7">
        <f>AL62+AM62+AN62+AO62</f>
        <v>1.1000000000000001</v>
      </c>
      <c r="AL62" s="7">
        <f>AG62</f>
        <v>1.1000000000000001</v>
      </c>
      <c r="AM62" s="7">
        <f t="shared" ref="AM62:AM63" si="112">AH62</f>
        <v>0</v>
      </c>
      <c r="AN62" s="7">
        <f t="shared" ref="AN62:AN63" si="113">AI62</f>
        <v>0</v>
      </c>
      <c r="AO62" s="7">
        <f t="shared" ref="AO62:AO63" si="114">AJ62</f>
        <v>0</v>
      </c>
      <c r="AP62" s="40">
        <f t="shared" ref="AP62:AQ64" si="115">AR62+AT62+AV62+AX62</f>
        <v>105.6</v>
      </c>
      <c r="AQ62" s="40">
        <f t="shared" si="115"/>
        <v>105.6</v>
      </c>
      <c r="AR62" s="100">
        <v>105.6</v>
      </c>
      <c r="AS62" s="100">
        <v>105.6</v>
      </c>
      <c r="AT62" s="25"/>
      <c r="AU62" s="25"/>
      <c r="AV62" s="25"/>
      <c r="AW62" s="25"/>
      <c r="AX62" s="25"/>
      <c r="AY62" s="25"/>
      <c r="AZ62" s="175">
        <f>BA62+BB62+BC62+BD62</f>
        <v>3.9</v>
      </c>
      <c r="BA62" s="175">
        <v>3.9</v>
      </c>
      <c r="BB62" s="176"/>
      <c r="BC62" s="176"/>
      <c r="BD62" s="176"/>
      <c r="BE62" s="157">
        <f>BF62+BG62+BH62+BI62</f>
        <v>1.3</v>
      </c>
      <c r="BF62" s="157">
        <v>1.3</v>
      </c>
      <c r="BG62" s="159"/>
      <c r="BH62" s="159"/>
      <c r="BI62" s="159"/>
      <c r="BJ62" s="124">
        <f>BK62</f>
        <v>1.1000000000000001</v>
      </c>
      <c r="BK62" s="124">
        <v>1.1000000000000001</v>
      </c>
      <c r="BL62" s="124">
        <f>BG62</f>
        <v>0</v>
      </c>
      <c r="BM62" s="124">
        <f>SUM(BM63:BM73)</f>
        <v>0</v>
      </c>
      <c r="BN62" s="124">
        <f>BI62</f>
        <v>0</v>
      </c>
      <c r="BO62" s="127">
        <f>BP62</f>
        <v>1.1000000000000001</v>
      </c>
      <c r="BP62" s="127">
        <f>BK62</f>
        <v>1.1000000000000001</v>
      </c>
      <c r="BQ62" s="127">
        <f>BL62</f>
        <v>0</v>
      </c>
      <c r="BR62" s="127">
        <f>SUM(BR63:BR73)</f>
        <v>0</v>
      </c>
      <c r="BS62" s="127">
        <f>BN62</f>
        <v>0</v>
      </c>
      <c r="BU62" s="87"/>
    </row>
    <row r="63" spans="2:73" ht="58.5" customHeight="1" x14ac:dyDescent="0.25">
      <c r="B63" s="16" t="s">
        <v>152</v>
      </c>
      <c r="C63" s="22" t="s">
        <v>197</v>
      </c>
      <c r="D63" s="281" t="s">
        <v>318</v>
      </c>
      <c r="E63" s="282"/>
      <c r="F63" s="281"/>
      <c r="G63" s="282"/>
      <c r="H63" s="31"/>
      <c r="I63" s="31" t="s">
        <v>362</v>
      </c>
      <c r="J63" s="26" t="s">
        <v>227</v>
      </c>
      <c r="K63" s="32" t="s">
        <v>293</v>
      </c>
      <c r="L63" s="40">
        <f t="shared" si="111"/>
        <v>628.29999999999995</v>
      </c>
      <c r="M63" s="40">
        <f t="shared" si="111"/>
        <v>588.70000000000005</v>
      </c>
      <c r="N63" s="100">
        <v>628.29999999999995</v>
      </c>
      <c r="O63" s="100">
        <v>588.70000000000005</v>
      </c>
      <c r="P63" s="25"/>
      <c r="Q63" s="25"/>
      <c r="R63" s="25"/>
      <c r="S63" s="25"/>
      <c r="T63" s="25"/>
      <c r="U63" s="25"/>
      <c r="V63" s="80">
        <f>W63+X63+Y63+Z63</f>
        <v>817.8</v>
      </c>
      <c r="W63" s="80">
        <v>817.8</v>
      </c>
      <c r="X63" s="65"/>
      <c r="Y63" s="65"/>
      <c r="Z63" s="65"/>
      <c r="AA63" s="7">
        <f>AB63+AC63+AD63+AE63</f>
        <v>802.3</v>
      </c>
      <c r="AB63" s="6">
        <v>802.3</v>
      </c>
      <c r="AC63" s="139"/>
      <c r="AD63" s="139"/>
      <c r="AE63" s="139"/>
      <c r="AF63" s="7">
        <f>AG63+AH63+AI63+AJ63</f>
        <v>832.3</v>
      </c>
      <c r="AG63" s="7">
        <v>832.3</v>
      </c>
      <c r="AH63" s="7">
        <f t="shared" si="97"/>
        <v>0</v>
      </c>
      <c r="AI63" s="7">
        <f t="shared" si="97"/>
        <v>0</v>
      </c>
      <c r="AJ63" s="7">
        <f t="shared" si="97"/>
        <v>0</v>
      </c>
      <c r="AK63" s="7">
        <f>AL63+AM63+AN63+AO63</f>
        <v>832.3</v>
      </c>
      <c r="AL63" s="7">
        <f>AG63</f>
        <v>832.3</v>
      </c>
      <c r="AM63" s="7">
        <f t="shared" si="112"/>
        <v>0</v>
      </c>
      <c r="AN63" s="7">
        <f t="shared" si="113"/>
        <v>0</v>
      </c>
      <c r="AO63" s="7">
        <f t="shared" si="114"/>
        <v>0</v>
      </c>
      <c r="AP63" s="40">
        <f t="shared" si="115"/>
        <v>628.29999999999995</v>
      </c>
      <c r="AQ63" s="40">
        <f t="shared" si="115"/>
        <v>588.70000000000005</v>
      </c>
      <c r="AR63" s="100">
        <v>628.29999999999995</v>
      </c>
      <c r="AS63" s="100">
        <v>588.70000000000005</v>
      </c>
      <c r="AT63" s="25"/>
      <c r="AU63" s="25"/>
      <c r="AV63" s="25"/>
      <c r="AW63" s="25"/>
      <c r="AX63" s="25"/>
      <c r="AY63" s="25"/>
      <c r="AZ63" s="175">
        <f>BA63+BB63+BC63+BD63</f>
        <v>817.8</v>
      </c>
      <c r="BA63" s="175">
        <v>817.8</v>
      </c>
      <c r="BB63" s="176"/>
      <c r="BC63" s="176"/>
      <c r="BD63" s="176"/>
      <c r="BE63" s="157">
        <f>BF63+BG63+BH63+BI63</f>
        <v>802.3</v>
      </c>
      <c r="BF63" s="157">
        <v>802.3</v>
      </c>
      <c r="BG63" s="159"/>
      <c r="BH63" s="159"/>
      <c r="BI63" s="159"/>
      <c r="BJ63" s="124">
        <f>BK63</f>
        <v>832.3</v>
      </c>
      <c r="BK63" s="124">
        <v>832.3</v>
      </c>
      <c r="BL63" s="124">
        <f>BG63</f>
        <v>0</v>
      </c>
      <c r="BM63" s="124">
        <f>SUM(BM65:BM74)</f>
        <v>0</v>
      </c>
      <c r="BN63" s="124">
        <f>BI63</f>
        <v>0</v>
      </c>
      <c r="BO63" s="127">
        <f>BP63</f>
        <v>832.3</v>
      </c>
      <c r="BP63" s="127">
        <f>BK63</f>
        <v>832.3</v>
      </c>
      <c r="BQ63" s="127">
        <f>BL63</f>
        <v>0</v>
      </c>
      <c r="BR63" s="127">
        <f>SUM(BR65:BR74)</f>
        <v>0</v>
      </c>
      <c r="BS63" s="127">
        <f>BN63</f>
        <v>0</v>
      </c>
      <c r="BU63" s="87"/>
    </row>
    <row r="64" spans="2:73" s="64" customFormat="1" ht="58.5" customHeight="1" x14ac:dyDescent="0.25">
      <c r="B64" s="60" t="s">
        <v>332</v>
      </c>
      <c r="C64" s="58">
        <v>1731</v>
      </c>
      <c r="D64" s="298" t="s">
        <v>290</v>
      </c>
      <c r="E64" s="299"/>
      <c r="F64" s="62"/>
      <c r="G64" s="63"/>
      <c r="H64" s="31"/>
      <c r="I64" s="31"/>
      <c r="J64" s="59" t="s">
        <v>227</v>
      </c>
      <c r="K64" s="32"/>
      <c r="L64" s="40">
        <f t="shared" si="111"/>
        <v>0</v>
      </c>
      <c r="M64" s="40">
        <f t="shared" si="111"/>
        <v>0</v>
      </c>
      <c r="N64" s="100"/>
      <c r="O64" s="100"/>
      <c r="P64" s="25"/>
      <c r="Q64" s="25"/>
      <c r="R64" s="25"/>
      <c r="S64" s="25"/>
      <c r="T64" s="25"/>
      <c r="U64" s="25"/>
      <c r="V64" s="80"/>
      <c r="W64" s="80"/>
      <c r="X64" s="65"/>
      <c r="Y64" s="65"/>
      <c r="Z64" s="65"/>
      <c r="AA64" s="7"/>
      <c r="AB64" s="6"/>
      <c r="AC64" s="139"/>
      <c r="AD64" s="139"/>
      <c r="AE64" s="139"/>
      <c r="AF64" s="7"/>
      <c r="AG64" s="7"/>
      <c r="AH64" s="7"/>
      <c r="AI64" s="7"/>
      <c r="AJ64" s="7"/>
      <c r="AK64" s="7"/>
      <c r="AL64" s="7"/>
      <c r="AM64" s="7"/>
      <c r="AN64" s="7"/>
      <c r="AO64" s="7"/>
      <c r="AP64" s="40">
        <f t="shared" si="115"/>
        <v>0</v>
      </c>
      <c r="AQ64" s="40">
        <f t="shared" si="115"/>
        <v>0</v>
      </c>
      <c r="AR64" s="100"/>
      <c r="AS64" s="100"/>
      <c r="AT64" s="25"/>
      <c r="AU64" s="25"/>
      <c r="AV64" s="25"/>
      <c r="AW64" s="25"/>
      <c r="AX64" s="25"/>
      <c r="AY64" s="25"/>
      <c r="AZ64" s="175"/>
      <c r="BA64" s="175"/>
      <c r="BB64" s="176"/>
      <c r="BC64" s="176"/>
      <c r="BD64" s="176"/>
      <c r="BE64" s="157"/>
      <c r="BF64" s="157"/>
      <c r="BG64" s="159"/>
      <c r="BH64" s="159"/>
      <c r="BI64" s="159"/>
      <c r="BJ64" s="124"/>
      <c r="BK64" s="126"/>
      <c r="BL64" s="124"/>
      <c r="BM64" s="124"/>
      <c r="BN64" s="124"/>
      <c r="BO64" s="127"/>
      <c r="BP64" s="128"/>
      <c r="BQ64" s="127"/>
      <c r="BR64" s="127"/>
      <c r="BS64" s="127"/>
      <c r="BT64" s="72"/>
      <c r="BU64" s="87"/>
    </row>
    <row r="65" spans="2:73" ht="58.5" customHeight="1" x14ac:dyDescent="0.25">
      <c r="B65" s="16" t="s">
        <v>104</v>
      </c>
      <c r="C65" s="22" t="s">
        <v>105</v>
      </c>
      <c r="D65" s="281"/>
      <c r="E65" s="282"/>
      <c r="F65" s="281"/>
      <c r="G65" s="282"/>
      <c r="H65" s="31"/>
      <c r="I65" s="31" t="s">
        <v>362</v>
      </c>
      <c r="J65" s="26" t="s">
        <v>88</v>
      </c>
      <c r="K65" s="32"/>
      <c r="L65" s="40">
        <f t="shared" ref="L65:AQ65" si="116">SUM(L66:L74)</f>
        <v>141187.6</v>
      </c>
      <c r="M65" s="40">
        <f t="shared" si="116"/>
        <v>137885.6</v>
      </c>
      <c r="N65" s="40">
        <f t="shared" si="116"/>
        <v>0</v>
      </c>
      <c r="O65" s="40">
        <f t="shared" si="116"/>
        <v>0</v>
      </c>
      <c r="P65" s="40">
        <f t="shared" si="116"/>
        <v>141187.6</v>
      </c>
      <c r="Q65" s="40">
        <f t="shared" si="116"/>
        <v>137885.6</v>
      </c>
      <c r="R65" s="40">
        <f t="shared" si="116"/>
        <v>0</v>
      </c>
      <c r="S65" s="40">
        <f t="shared" si="116"/>
        <v>0</v>
      </c>
      <c r="T65" s="40">
        <f t="shared" si="116"/>
        <v>0</v>
      </c>
      <c r="U65" s="40">
        <f t="shared" si="116"/>
        <v>0</v>
      </c>
      <c r="V65" s="124">
        <f t="shared" si="116"/>
        <v>157970.1</v>
      </c>
      <c r="W65" s="124">
        <f t="shared" si="116"/>
        <v>0</v>
      </c>
      <c r="X65" s="124">
        <f t="shared" si="116"/>
        <v>157970.1</v>
      </c>
      <c r="Y65" s="124">
        <f t="shared" si="116"/>
        <v>0</v>
      </c>
      <c r="Z65" s="124">
        <f t="shared" si="116"/>
        <v>0</v>
      </c>
      <c r="AA65" s="6">
        <f t="shared" si="116"/>
        <v>149789.69999999998</v>
      </c>
      <c r="AB65" s="6">
        <f t="shared" si="116"/>
        <v>0</v>
      </c>
      <c r="AC65" s="6">
        <f t="shared" si="116"/>
        <v>149789.69999999998</v>
      </c>
      <c r="AD65" s="6">
        <f t="shared" si="116"/>
        <v>0</v>
      </c>
      <c r="AE65" s="6">
        <f t="shared" si="116"/>
        <v>0</v>
      </c>
      <c r="AF65" s="6">
        <f t="shared" si="116"/>
        <v>149789.79999999999</v>
      </c>
      <c r="AG65" s="6">
        <f t="shared" si="116"/>
        <v>0</v>
      </c>
      <c r="AH65" s="6">
        <f t="shared" si="116"/>
        <v>149789.79999999999</v>
      </c>
      <c r="AI65" s="6">
        <f t="shared" si="116"/>
        <v>0</v>
      </c>
      <c r="AJ65" s="6">
        <f t="shared" si="116"/>
        <v>0</v>
      </c>
      <c r="AK65" s="6">
        <f t="shared" ref="AK65:AO65" si="117">SUM(AK66:AK74)</f>
        <v>149789.79999999999</v>
      </c>
      <c r="AL65" s="6">
        <f t="shared" si="117"/>
        <v>0</v>
      </c>
      <c r="AM65" s="6">
        <f t="shared" si="117"/>
        <v>149789.79999999999</v>
      </c>
      <c r="AN65" s="6">
        <f t="shared" si="117"/>
        <v>0</v>
      </c>
      <c r="AO65" s="6">
        <f t="shared" si="117"/>
        <v>0</v>
      </c>
      <c r="AP65" s="40">
        <f t="shared" si="116"/>
        <v>138768.30000000002</v>
      </c>
      <c r="AQ65" s="40">
        <f t="shared" si="116"/>
        <v>135733.29999999999</v>
      </c>
      <c r="AR65" s="40">
        <f t="shared" ref="AR65:BS65" si="118">SUM(AR66:AR74)</f>
        <v>0</v>
      </c>
      <c r="AS65" s="40">
        <f t="shared" si="118"/>
        <v>0</v>
      </c>
      <c r="AT65" s="40">
        <f t="shared" si="118"/>
        <v>138768.30000000002</v>
      </c>
      <c r="AU65" s="40">
        <f t="shared" si="118"/>
        <v>135733.29999999999</v>
      </c>
      <c r="AV65" s="40">
        <f t="shared" si="118"/>
        <v>0</v>
      </c>
      <c r="AW65" s="40">
        <f t="shared" si="118"/>
        <v>0</v>
      </c>
      <c r="AX65" s="40">
        <f t="shared" si="118"/>
        <v>0</v>
      </c>
      <c r="AY65" s="40">
        <f t="shared" si="118"/>
        <v>0</v>
      </c>
      <c r="AZ65" s="170">
        <f t="shared" si="118"/>
        <v>155886.80000000002</v>
      </c>
      <c r="BA65" s="170">
        <f t="shared" si="118"/>
        <v>0</v>
      </c>
      <c r="BB65" s="170">
        <f t="shared" si="118"/>
        <v>155886.80000000002</v>
      </c>
      <c r="BC65" s="170">
        <f t="shared" si="118"/>
        <v>0</v>
      </c>
      <c r="BD65" s="170">
        <f t="shared" si="118"/>
        <v>0</v>
      </c>
      <c r="BE65" s="157">
        <f t="shared" si="118"/>
        <v>147177.69999999998</v>
      </c>
      <c r="BF65" s="157">
        <f t="shared" si="118"/>
        <v>0</v>
      </c>
      <c r="BG65" s="157">
        <f t="shared" si="118"/>
        <v>147177.69999999998</v>
      </c>
      <c r="BH65" s="157">
        <f t="shared" si="118"/>
        <v>0</v>
      </c>
      <c r="BI65" s="157">
        <f t="shared" si="118"/>
        <v>0</v>
      </c>
      <c r="BJ65" s="124">
        <f t="shared" si="118"/>
        <v>147177.79999999999</v>
      </c>
      <c r="BK65" s="124">
        <f t="shared" si="118"/>
        <v>0</v>
      </c>
      <c r="BL65" s="124">
        <f t="shared" si="118"/>
        <v>147177.79999999999</v>
      </c>
      <c r="BM65" s="124">
        <f t="shared" si="118"/>
        <v>0</v>
      </c>
      <c r="BN65" s="124">
        <f t="shared" si="118"/>
        <v>0</v>
      </c>
      <c r="BO65" s="127">
        <f t="shared" si="118"/>
        <v>147177.79999999999</v>
      </c>
      <c r="BP65" s="127">
        <f t="shared" si="118"/>
        <v>0</v>
      </c>
      <c r="BQ65" s="127">
        <f t="shared" si="118"/>
        <v>147177.79999999999</v>
      </c>
      <c r="BR65" s="127">
        <f t="shared" si="118"/>
        <v>0</v>
      </c>
      <c r="BS65" s="127">
        <f t="shared" si="118"/>
        <v>0</v>
      </c>
      <c r="BU65" s="87"/>
    </row>
    <row r="66" spans="2:73" ht="58.5" customHeight="1" x14ac:dyDescent="0.25">
      <c r="B66" s="16" t="s">
        <v>153</v>
      </c>
      <c r="C66" s="22" t="s">
        <v>198</v>
      </c>
      <c r="D66" s="281" t="s">
        <v>290</v>
      </c>
      <c r="E66" s="282"/>
      <c r="F66" s="281"/>
      <c r="G66" s="282"/>
      <c r="H66" s="31"/>
      <c r="I66" s="31" t="s">
        <v>362</v>
      </c>
      <c r="J66" s="26" t="s">
        <v>213</v>
      </c>
      <c r="K66" s="32" t="s">
        <v>294</v>
      </c>
      <c r="L66" s="40">
        <f>P66</f>
        <v>2655.4</v>
      </c>
      <c r="M66" s="40">
        <f>Q66</f>
        <v>2451.8000000000002</v>
      </c>
      <c r="N66" s="25"/>
      <c r="O66" s="25"/>
      <c r="P66" s="100">
        <v>2655.4</v>
      </c>
      <c r="Q66" s="100">
        <v>2451.8000000000002</v>
      </c>
      <c r="R66" s="25"/>
      <c r="S66" s="25"/>
      <c r="T66" s="25"/>
      <c r="U66" s="25"/>
      <c r="V66" s="80">
        <f>X66</f>
        <v>2652.6</v>
      </c>
      <c r="W66" s="65"/>
      <c r="X66" s="80">
        <v>2652.6</v>
      </c>
      <c r="Y66" s="65"/>
      <c r="Z66" s="65"/>
      <c r="AA66" s="7">
        <f>AC66</f>
        <v>3090</v>
      </c>
      <c r="AB66" s="139"/>
      <c r="AC66" s="6">
        <v>3090</v>
      </c>
      <c r="AD66" s="139"/>
      <c r="AE66" s="139"/>
      <c r="AF66" s="7">
        <f>AG66+AH66+AI66+AJ66</f>
        <v>2966.8</v>
      </c>
      <c r="AG66" s="7">
        <f t="shared" si="97"/>
        <v>0</v>
      </c>
      <c r="AH66" s="7">
        <v>2966.8</v>
      </c>
      <c r="AI66" s="7">
        <f t="shared" si="97"/>
        <v>0</v>
      </c>
      <c r="AJ66" s="7">
        <f t="shared" si="97"/>
        <v>0</v>
      </c>
      <c r="AK66" s="7">
        <f>AL66+AM66+AN66+AO66</f>
        <v>2966.8</v>
      </c>
      <c r="AL66" s="7">
        <f t="shared" ref="AL66:AL74" si="119">AG66</f>
        <v>0</v>
      </c>
      <c r="AM66" s="7">
        <f>AH66</f>
        <v>2966.8</v>
      </c>
      <c r="AN66" s="7">
        <f t="shared" ref="AN66:AN74" si="120">AI66</f>
        <v>0</v>
      </c>
      <c r="AO66" s="7">
        <f t="shared" ref="AO66:AO74" si="121">AJ66</f>
        <v>0</v>
      </c>
      <c r="AP66" s="40">
        <f>AT66</f>
        <v>2655.4</v>
      </c>
      <c r="AQ66" s="40">
        <f>AU66</f>
        <v>2451.8000000000002</v>
      </c>
      <c r="AR66" s="25"/>
      <c r="AS66" s="25"/>
      <c r="AT66" s="100">
        <v>2655.4</v>
      </c>
      <c r="AU66" s="100">
        <v>2451.8000000000002</v>
      </c>
      <c r="AV66" s="25"/>
      <c r="AW66" s="25"/>
      <c r="AX66" s="25"/>
      <c r="AY66" s="25"/>
      <c r="AZ66" s="175">
        <f>BB66</f>
        <v>2652.6</v>
      </c>
      <c r="BA66" s="176"/>
      <c r="BB66" s="175">
        <v>2652.6</v>
      </c>
      <c r="BC66" s="176"/>
      <c r="BD66" s="176"/>
      <c r="BE66" s="157">
        <f>BG66</f>
        <v>3090</v>
      </c>
      <c r="BF66" s="159"/>
      <c r="BG66" s="157">
        <v>3090</v>
      </c>
      <c r="BH66" s="159"/>
      <c r="BI66" s="159"/>
      <c r="BJ66" s="124">
        <f t="shared" ref="BJ66:BJ74" si="122">BK66+BL66</f>
        <v>2966.8</v>
      </c>
      <c r="BK66" s="126">
        <f t="shared" ref="BK66:BK74" si="123">BF66</f>
        <v>0</v>
      </c>
      <c r="BL66" s="124">
        <v>2966.8</v>
      </c>
      <c r="BM66" s="124">
        <f>SUM(BM67:BM76)</f>
        <v>0</v>
      </c>
      <c r="BN66" s="124">
        <f t="shared" ref="BN66:BN74" si="124">BI66</f>
        <v>0</v>
      </c>
      <c r="BO66" s="127">
        <f t="shared" ref="BO66:BO74" si="125">BP66+BQ66</f>
        <v>2966.8</v>
      </c>
      <c r="BP66" s="128">
        <f t="shared" ref="BP66:BP74" si="126">BK66</f>
        <v>0</v>
      </c>
      <c r="BQ66" s="127">
        <f t="shared" ref="BQ66:BQ74" si="127">BL66</f>
        <v>2966.8</v>
      </c>
      <c r="BR66" s="127">
        <f>SUM(BR67:BR76)</f>
        <v>0</v>
      </c>
      <c r="BS66" s="127">
        <f t="shared" ref="BS66:BS74" si="128">BN66</f>
        <v>0</v>
      </c>
      <c r="BU66" s="87"/>
    </row>
    <row r="67" spans="2:73" ht="58.5" customHeight="1" x14ac:dyDescent="0.25">
      <c r="B67" s="16" t="s">
        <v>347</v>
      </c>
      <c r="C67" s="22" t="s">
        <v>199</v>
      </c>
      <c r="D67" s="281" t="s">
        <v>290</v>
      </c>
      <c r="E67" s="282"/>
      <c r="F67" s="281"/>
      <c r="G67" s="282"/>
      <c r="H67" s="31"/>
      <c r="I67" s="31" t="s">
        <v>362</v>
      </c>
      <c r="J67" s="26" t="s">
        <v>213</v>
      </c>
      <c r="K67" s="32" t="s">
        <v>294</v>
      </c>
      <c r="L67" s="40">
        <f t="shared" ref="L67:M74" si="129">P67</f>
        <v>5337.6</v>
      </c>
      <c r="M67" s="40">
        <f t="shared" ref="M67:M73" si="130">Q67</f>
        <v>4915.5</v>
      </c>
      <c r="N67" s="25"/>
      <c r="O67" s="25"/>
      <c r="P67" s="100">
        <v>5337.6</v>
      </c>
      <c r="Q67" s="100">
        <v>4915.5</v>
      </c>
      <c r="R67" s="25"/>
      <c r="S67" s="25"/>
      <c r="T67" s="25"/>
      <c r="U67" s="25"/>
      <c r="V67" s="80">
        <f t="shared" ref="V67:V74" si="131">X67</f>
        <v>5901.5</v>
      </c>
      <c r="W67" s="65"/>
      <c r="X67" s="80">
        <v>5901.5</v>
      </c>
      <c r="Y67" s="65"/>
      <c r="Z67" s="65"/>
      <c r="AA67" s="7">
        <f t="shared" ref="AA67:AA74" si="132">AC67</f>
        <v>5128</v>
      </c>
      <c r="AB67" s="139"/>
      <c r="AC67" s="6">
        <v>5128</v>
      </c>
      <c r="AD67" s="139"/>
      <c r="AE67" s="139"/>
      <c r="AF67" s="7">
        <f t="shared" ref="AF67:AF74" si="133">AG67+AH67+AI67+AJ67</f>
        <v>5128</v>
      </c>
      <c r="AG67" s="7">
        <f t="shared" si="97"/>
        <v>0</v>
      </c>
      <c r="AH67" s="7">
        <f t="shared" si="97"/>
        <v>5128</v>
      </c>
      <c r="AI67" s="7">
        <f t="shared" si="97"/>
        <v>0</v>
      </c>
      <c r="AJ67" s="7">
        <f t="shared" si="97"/>
        <v>0</v>
      </c>
      <c r="AK67" s="7">
        <f t="shared" ref="AK67:AK74" si="134">AL67+AM67+AN67+AO67</f>
        <v>5128</v>
      </c>
      <c r="AL67" s="7">
        <f t="shared" si="119"/>
        <v>0</v>
      </c>
      <c r="AM67" s="7">
        <f t="shared" ref="AM67:AM71" si="135">AH67</f>
        <v>5128</v>
      </c>
      <c r="AN67" s="7">
        <f t="shared" si="120"/>
        <v>0</v>
      </c>
      <c r="AO67" s="7">
        <f t="shared" si="121"/>
        <v>0</v>
      </c>
      <c r="AP67" s="40">
        <f t="shared" ref="AP67:AP74" si="136">AT67</f>
        <v>5337.6</v>
      </c>
      <c r="AQ67" s="40">
        <f t="shared" ref="AQ67:AQ74" si="137">AU67</f>
        <v>4915.5</v>
      </c>
      <c r="AR67" s="25"/>
      <c r="AS67" s="25"/>
      <c r="AT67" s="100">
        <v>5337.6</v>
      </c>
      <c r="AU67" s="100">
        <v>4915.5</v>
      </c>
      <c r="AV67" s="25"/>
      <c r="AW67" s="25"/>
      <c r="AX67" s="25"/>
      <c r="AY67" s="25"/>
      <c r="AZ67" s="175">
        <f t="shared" ref="AZ67:AZ74" si="138">BB67</f>
        <v>5901.5</v>
      </c>
      <c r="BA67" s="176"/>
      <c r="BB67" s="175">
        <v>5901.5</v>
      </c>
      <c r="BC67" s="176"/>
      <c r="BD67" s="176"/>
      <c r="BE67" s="157">
        <f t="shared" ref="BE67:BE74" si="139">BG67</f>
        <v>5128</v>
      </c>
      <c r="BF67" s="159"/>
      <c r="BG67" s="157">
        <v>5128</v>
      </c>
      <c r="BH67" s="159"/>
      <c r="BI67" s="159"/>
      <c r="BJ67" s="124">
        <f t="shared" si="122"/>
        <v>5128</v>
      </c>
      <c r="BK67" s="126">
        <f t="shared" si="123"/>
        <v>0</v>
      </c>
      <c r="BL67" s="124">
        <v>5128</v>
      </c>
      <c r="BM67" s="124">
        <f>SUM(BM68:BM77)</f>
        <v>0</v>
      </c>
      <c r="BN67" s="124">
        <f t="shared" si="124"/>
        <v>0</v>
      </c>
      <c r="BO67" s="127">
        <f t="shared" si="125"/>
        <v>5128</v>
      </c>
      <c r="BP67" s="128">
        <f t="shared" si="126"/>
        <v>0</v>
      </c>
      <c r="BQ67" s="127">
        <f t="shared" si="127"/>
        <v>5128</v>
      </c>
      <c r="BR67" s="127">
        <f>SUM(BR68:BR77)</f>
        <v>0</v>
      </c>
      <c r="BS67" s="127">
        <f t="shared" si="128"/>
        <v>0</v>
      </c>
      <c r="BU67" s="87"/>
    </row>
    <row r="68" spans="2:73" ht="117" customHeight="1" x14ac:dyDescent="0.25">
      <c r="B68" s="16" t="s">
        <v>154</v>
      </c>
      <c r="C68" s="22" t="s">
        <v>200</v>
      </c>
      <c r="D68" s="281" t="s">
        <v>290</v>
      </c>
      <c r="E68" s="282"/>
      <c r="F68" s="281"/>
      <c r="G68" s="282"/>
      <c r="H68" s="31"/>
      <c r="I68" s="31" t="s">
        <v>362</v>
      </c>
      <c r="J68" s="26" t="s">
        <v>229</v>
      </c>
      <c r="K68" s="32" t="s">
        <v>295</v>
      </c>
      <c r="L68" s="40">
        <f t="shared" si="129"/>
        <v>2419.3000000000002</v>
      </c>
      <c r="M68" s="40">
        <f t="shared" si="130"/>
        <v>2152.3000000000002</v>
      </c>
      <c r="N68" s="25"/>
      <c r="O68" s="25"/>
      <c r="P68" s="100">
        <v>2419.3000000000002</v>
      </c>
      <c r="Q68" s="100">
        <v>2152.3000000000002</v>
      </c>
      <c r="R68" s="25"/>
      <c r="S68" s="25"/>
      <c r="T68" s="25"/>
      <c r="U68" s="25"/>
      <c r="V68" s="80">
        <f t="shared" si="131"/>
        <v>2083.3000000000002</v>
      </c>
      <c r="W68" s="65"/>
      <c r="X68" s="65">
        <v>2083.3000000000002</v>
      </c>
      <c r="Y68" s="65"/>
      <c r="Z68" s="65"/>
      <c r="AA68" s="7">
        <f t="shared" si="132"/>
        <v>2612</v>
      </c>
      <c r="AB68" s="139"/>
      <c r="AC68" s="139">
        <v>2612</v>
      </c>
      <c r="AD68" s="139"/>
      <c r="AE68" s="139"/>
      <c r="AF68" s="7">
        <f t="shared" si="133"/>
        <v>2612</v>
      </c>
      <c r="AG68" s="7">
        <f t="shared" si="97"/>
        <v>0</v>
      </c>
      <c r="AH68" s="7">
        <v>2612</v>
      </c>
      <c r="AI68" s="7">
        <f t="shared" si="97"/>
        <v>0</v>
      </c>
      <c r="AJ68" s="7">
        <f t="shared" si="97"/>
        <v>0</v>
      </c>
      <c r="AK68" s="7">
        <f t="shared" si="134"/>
        <v>2612</v>
      </c>
      <c r="AL68" s="7">
        <f t="shared" si="119"/>
        <v>0</v>
      </c>
      <c r="AM68" s="7">
        <f t="shared" si="135"/>
        <v>2612</v>
      </c>
      <c r="AN68" s="7">
        <f t="shared" si="120"/>
        <v>0</v>
      </c>
      <c r="AO68" s="7">
        <f t="shared" si="121"/>
        <v>0</v>
      </c>
      <c r="AP68" s="40">
        <f t="shared" si="136"/>
        <v>0</v>
      </c>
      <c r="AQ68" s="40">
        <f t="shared" si="137"/>
        <v>0</v>
      </c>
      <c r="AR68" s="25"/>
      <c r="AS68" s="25"/>
      <c r="AT68" s="100"/>
      <c r="AU68" s="100"/>
      <c r="AV68" s="25"/>
      <c r="AW68" s="25"/>
      <c r="AX68" s="25"/>
      <c r="AY68" s="25"/>
      <c r="AZ68" s="175">
        <f t="shared" si="138"/>
        <v>0</v>
      </c>
      <c r="BA68" s="176"/>
      <c r="BB68" s="176"/>
      <c r="BC68" s="176"/>
      <c r="BD68" s="176"/>
      <c r="BE68" s="157">
        <f t="shared" si="139"/>
        <v>0</v>
      </c>
      <c r="BF68" s="159"/>
      <c r="BG68" s="159"/>
      <c r="BH68" s="159"/>
      <c r="BI68" s="159"/>
      <c r="BJ68" s="124">
        <f t="shared" si="122"/>
        <v>0</v>
      </c>
      <c r="BK68" s="126">
        <f t="shared" si="123"/>
        <v>0</v>
      </c>
      <c r="BL68" s="124">
        <f t="shared" ref="BL68:BL70" si="140">BG68</f>
        <v>0</v>
      </c>
      <c r="BM68" s="124">
        <f>SUM(BM69:BM78)</f>
        <v>0</v>
      </c>
      <c r="BN68" s="124">
        <f t="shared" si="124"/>
        <v>0</v>
      </c>
      <c r="BO68" s="127">
        <f t="shared" si="125"/>
        <v>0</v>
      </c>
      <c r="BP68" s="128">
        <f t="shared" si="126"/>
        <v>0</v>
      </c>
      <c r="BQ68" s="127">
        <f t="shared" si="127"/>
        <v>0</v>
      </c>
      <c r="BR68" s="127">
        <f>SUM(BR69:BR78)</f>
        <v>0</v>
      </c>
      <c r="BS68" s="127">
        <f t="shared" si="128"/>
        <v>0</v>
      </c>
      <c r="BU68" s="87"/>
    </row>
    <row r="69" spans="2:73" ht="210" customHeight="1" x14ac:dyDescent="0.25">
      <c r="B69" s="16" t="s">
        <v>155</v>
      </c>
      <c r="C69" s="22" t="s">
        <v>201</v>
      </c>
      <c r="D69" s="281" t="s">
        <v>290</v>
      </c>
      <c r="E69" s="282"/>
      <c r="F69" s="281"/>
      <c r="G69" s="282"/>
      <c r="H69" s="31" t="s">
        <v>296</v>
      </c>
      <c r="I69" s="31" t="s">
        <v>362</v>
      </c>
      <c r="J69" s="26" t="s">
        <v>229</v>
      </c>
      <c r="K69" s="34" t="s">
        <v>239</v>
      </c>
      <c r="L69" s="40">
        <f t="shared" si="129"/>
        <v>55.7</v>
      </c>
      <c r="M69" s="40">
        <f t="shared" si="130"/>
        <v>50.9</v>
      </c>
      <c r="N69" s="25"/>
      <c r="O69" s="25"/>
      <c r="P69" s="100">
        <v>55.7</v>
      </c>
      <c r="Q69" s="100">
        <v>50.9</v>
      </c>
      <c r="R69" s="25"/>
      <c r="S69" s="25"/>
      <c r="T69" s="25"/>
      <c r="U69" s="25"/>
      <c r="V69" s="80">
        <f t="shared" si="131"/>
        <v>98.7</v>
      </c>
      <c r="W69" s="65"/>
      <c r="X69" s="80">
        <v>98.7</v>
      </c>
      <c r="Y69" s="65"/>
      <c r="Z69" s="65"/>
      <c r="AA69" s="7">
        <f t="shared" si="132"/>
        <v>198.7</v>
      </c>
      <c r="AB69" s="139"/>
      <c r="AC69" s="6">
        <v>198.7</v>
      </c>
      <c r="AD69" s="139"/>
      <c r="AE69" s="139"/>
      <c r="AF69" s="7">
        <f t="shared" si="133"/>
        <v>198.7</v>
      </c>
      <c r="AG69" s="7">
        <f t="shared" si="97"/>
        <v>0</v>
      </c>
      <c r="AH69" s="7">
        <f t="shared" si="97"/>
        <v>198.7</v>
      </c>
      <c r="AI69" s="7">
        <f t="shared" si="97"/>
        <v>0</v>
      </c>
      <c r="AJ69" s="7">
        <f t="shared" si="97"/>
        <v>0</v>
      </c>
      <c r="AK69" s="7">
        <f t="shared" si="134"/>
        <v>198.7</v>
      </c>
      <c r="AL69" s="7">
        <f t="shared" si="119"/>
        <v>0</v>
      </c>
      <c r="AM69" s="7">
        <f t="shared" si="135"/>
        <v>198.7</v>
      </c>
      <c r="AN69" s="7">
        <f t="shared" si="120"/>
        <v>0</v>
      </c>
      <c r="AO69" s="7">
        <f t="shared" si="121"/>
        <v>0</v>
      </c>
      <c r="AP69" s="40">
        <f t="shared" si="136"/>
        <v>55.7</v>
      </c>
      <c r="AQ69" s="40">
        <f t="shared" si="137"/>
        <v>50.9</v>
      </c>
      <c r="AR69" s="25"/>
      <c r="AS69" s="25"/>
      <c r="AT69" s="100">
        <v>55.7</v>
      </c>
      <c r="AU69" s="100">
        <v>50.9</v>
      </c>
      <c r="AV69" s="25"/>
      <c r="AW69" s="25"/>
      <c r="AX69" s="25"/>
      <c r="AY69" s="25"/>
      <c r="AZ69" s="175">
        <f t="shared" si="138"/>
        <v>98.7</v>
      </c>
      <c r="BA69" s="176"/>
      <c r="BB69" s="175">
        <v>98.7</v>
      </c>
      <c r="BC69" s="176"/>
      <c r="BD69" s="176"/>
      <c r="BE69" s="157">
        <f t="shared" si="139"/>
        <v>198.7</v>
      </c>
      <c r="BF69" s="159"/>
      <c r="BG69" s="157">
        <v>198.7</v>
      </c>
      <c r="BH69" s="159"/>
      <c r="BI69" s="159"/>
      <c r="BJ69" s="124">
        <f t="shared" si="122"/>
        <v>198.7</v>
      </c>
      <c r="BK69" s="126">
        <f t="shared" si="123"/>
        <v>0</v>
      </c>
      <c r="BL69" s="124">
        <v>198.7</v>
      </c>
      <c r="BM69" s="124">
        <f t="shared" ref="BM69:BM74" si="141">SUM(BM70:BM84)</f>
        <v>0</v>
      </c>
      <c r="BN69" s="124">
        <f t="shared" si="124"/>
        <v>0</v>
      </c>
      <c r="BO69" s="127">
        <f t="shared" si="125"/>
        <v>198.7</v>
      </c>
      <c r="BP69" s="128">
        <f t="shared" si="126"/>
        <v>0</v>
      </c>
      <c r="BQ69" s="127">
        <f t="shared" si="127"/>
        <v>198.7</v>
      </c>
      <c r="BR69" s="127">
        <f t="shared" ref="BR69" si="142">SUM(BR70:BR84)</f>
        <v>0</v>
      </c>
      <c r="BS69" s="127">
        <f t="shared" si="128"/>
        <v>0</v>
      </c>
      <c r="BU69" s="87"/>
    </row>
    <row r="70" spans="2:73" ht="225.75" customHeight="1" x14ac:dyDescent="0.25">
      <c r="B70" s="25" t="s">
        <v>156</v>
      </c>
      <c r="C70" s="22" t="s">
        <v>202</v>
      </c>
      <c r="D70" s="281" t="s">
        <v>290</v>
      </c>
      <c r="E70" s="282"/>
      <c r="F70" s="281"/>
      <c r="G70" s="282"/>
      <c r="H70" s="31"/>
      <c r="I70" s="31" t="s">
        <v>362</v>
      </c>
      <c r="J70" s="26" t="s">
        <v>229</v>
      </c>
      <c r="K70" s="34" t="s">
        <v>298</v>
      </c>
      <c r="L70" s="40">
        <f t="shared" si="129"/>
        <v>9782</v>
      </c>
      <c r="M70" s="40">
        <f t="shared" si="130"/>
        <v>7464.6</v>
      </c>
      <c r="N70" s="25"/>
      <c r="O70" s="25"/>
      <c r="P70" s="100">
        <v>9782</v>
      </c>
      <c r="Q70" s="100">
        <v>7464.6</v>
      </c>
      <c r="R70" s="25"/>
      <c r="S70" s="25"/>
      <c r="T70" s="25"/>
      <c r="U70" s="25"/>
      <c r="V70" s="80">
        <f t="shared" si="131"/>
        <v>7810.1</v>
      </c>
      <c r="W70" s="65"/>
      <c r="X70" s="80">
        <v>7810.1</v>
      </c>
      <c r="Y70" s="65"/>
      <c r="Z70" s="65"/>
      <c r="AA70" s="7">
        <f t="shared" si="132"/>
        <v>11870.9</v>
      </c>
      <c r="AB70" s="139"/>
      <c r="AC70" s="6">
        <v>11870.9</v>
      </c>
      <c r="AD70" s="139"/>
      <c r="AE70" s="139"/>
      <c r="AF70" s="7">
        <f t="shared" si="133"/>
        <v>11870.9</v>
      </c>
      <c r="AG70" s="7">
        <f t="shared" si="97"/>
        <v>0</v>
      </c>
      <c r="AH70" s="7">
        <f t="shared" si="97"/>
        <v>11870.9</v>
      </c>
      <c r="AI70" s="7">
        <f t="shared" si="97"/>
        <v>0</v>
      </c>
      <c r="AJ70" s="7">
        <f t="shared" si="97"/>
        <v>0</v>
      </c>
      <c r="AK70" s="7">
        <f t="shared" si="134"/>
        <v>11870.9</v>
      </c>
      <c r="AL70" s="7">
        <f t="shared" si="119"/>
        <v>0</v>
      </c>
      <c r="AM70" s="7">
        <f t="shared" si="135"/>
        <v>11870.9</v>
      </c>
      <c r="AN70" s="7">
        <f t="shared" si="120"/>
        <v>0</v>
      </c>
      <c r="AO70" s="7">
        <f t="shared" si="121"/>
        <v>0</v>
      </c>
      <c r="AP70" s="40">
        <f t="shared" si="136"/>
        <v>9782</v>
      </c>
      <c r="AQ70" s="40">
        <f t="shared" si="137"/>
        <v>7464.6</v>
      </c>
      <c r="AR70" s="25"/>
      <c r="AS70" s="25"/>
      <c r="AT70" s="100">
        <v>9782</v>
      </c>
      <c r="AU70" s="100">
        <v>7464.6</v>
      </c>
      <c r="AV70" s="25"/>
      <c r="AW70" s="25"/>
      <c r="AX70" s="25"/>
      <c r="AY70" s="25"/>
      <c r="AZ70" s="175">
        <f t="shared" si="138"/>
        <v>7810.1</v>
      </c>
      <c r="BA70" s="176"/>
      <c r="BB70" s="175">
        <v>7810.1</v>
      </c>
      <c r="BC70" s="176"/>
      <c r="BD70" s="176"/>
      <c r="BE70" s="157">
        <f t="shared" si="139"/>
        <v>11870.9</v>
      </c>
      <c r="BF70" s="159"/>
      <c r="BG70" s="157">
        <v>11870.9</v>
      </c>
      <c r="BH70" s="159"/>
      <c r="BI70" s="159"/>
      <c r="BJ70" s="124">
        <f t="shared" si="122"/>
        <v>11870.9</v>
      </c>
      <c r="BK70" s="126">
        <f t="shared" si="123"/>
        <v>0</v>
      </c>
      <c r="BL70" s="124">
        <f t="shared" si="140"/>
        <v>11870.9</v>
      </c>
      <c r="BM70" s="124">
        <f t="shared" si="141"/>
        <v>0</v>
      </c>
      <c r="BN70" s="124">
        <f t="shared" si="124"/>
        <v>0</v>
      </c>
      <c r="BO70" s="127">
        <f t="shared" si="125"/>
        <v>11870.9</v>
      </c>
      <c r="BP70" s="128">
        <f t="shared" si="126"/>
        <v>0</v>
      </c>
      <c r="BQ70" s="127">
        <f t="shared" si="127"/>
        <v>11870.9</v>
      </c>
      <c r="BR70" s="127">
        <f t="shared" ref="BR70" si="143">SUM(BR71:BR85)</f>
        <v>0</v>
      </c>
      <c r="BS70" s="127">
        <f t="shared" si="128"/>
        <v>0</v>
      </c>
      <c r="BU70" s="87"/>
    </row>
    <row r="71" spans="2:73" ht="111.75" customHeight="1" x14ac:dyDescent="0.25">
      <c r="B71" s="16" t="s">
        <v>157</v>
      </c>
      <c r="C71" s="22" t="s">
        <v>203</v>
      </c>
      <c r="D71" s="281" t="s">
        <v>290</v>
      </c>
      <c r="E71" s="282"/>
      <c r="F71" s="281"/>
      <c r="G71" s="282"/>
      <c r="H71" s="31"/>
      <c r="I71" s="31" t="s">
        <v>362</v>
      </c>
      <c r="J71" s="26" t="s">
        <v>216</v>
      </c>
      <c r="K71" s="34" t="s">
        <v>299</v>
      </c>
      <c r="L71" s="40">
        <f t="shared" si="129"/>
        <v>3858.5</v>
      </c>
      <c r="M71" s="40">
        <f t="shared" si="130"/>
        <v>3858</v>
      </c>
      <c r="N71" s="25"/>
      <c r="O71" s="25"/>
      <c r="P71" s="100">
        <v>3858.5</v>
      </c>
      <c r="Q71" s="100">
        <v>3858</v>
      </c>
      <c r="R71" s="25"/>
      <c r="S71" s="25"/>
      <c r="T71" s="25"/>
      <c r="U71" s="25"/>
      <c r="V71" s="80">
        <f t="shared" si="131"/>
        <v>6142.4</v>
      </c>
      <c r="W71" s="65"/>
      <c r="X71" s="80">
        <v>6142.4</v>
      </c>
      <c r="Y71" s="65"/>
      <c r="Z71" s="65"/>
      <c r="AA71" s="7">
        <f t="shared" si="132"/>
        <v>6078.9</v>
      </c>
      <c r="AB71" s="139"/>
      <c r="AC71" s="6">
        <v>6078.9</v>
      </c>
      <c r="AD71" s="139"/>
      <c r="AE71" s="139"/>
      <c r="AF71" s="7">
        <f t="shared" si="133"/>
        <v>6078.9</v>
      </c>
      <c r="AG71" s="7">
        <f t="shared" si="97"/>
        <v>0</v>
      </c>
      <c r="AH71" s="7">
        <f t="shared" si="97"/>
        <v>6078.9</v>
      </c>
      <c r="AI71" s="7">
        <f t="shared" si="97"/>
        <v>0</v>
      </c>
      <c r="AJ71" s="7">
        <f t="shared" si="97"/>
        <v>0</v>
      </c>
      <c r="AK71" s="7">
        <f t="shared" si="134"/>
        <v>6078.9</v>
      </c>
      <c r="AL71" s="7">
        <f t="shared" si="119"/>
        <v>0</v>
      </c>
      <c r="AM71" s="7">
        <f t="shared" si="135"/>
        <v>6078.9</v>
      </c>
      <c r="AN71" s="7">
        <f t="shared" si="120"/>
        <v>0</v>
      </c>
      <c r="AO71" s="7">
        <f t="shared" si="121"/>
        <v>0</v>
      </c>
      <c r="AP71" s="40">
        <f t="shared" si="136"/>
        <v>3858.5</v>
      </c>
      <c r="AQ71" s="40">
        <f t="shared" si="137"/>
        <v>3858</v>
      </c>
      <c r="AR71" s="25"/>
      <c r="AS71" s="25"/>
      <c r="AT71" s="100">
        <v>3858.5</v>
      </c>
      <c r="AU71" s="100">
        <v>3858</v>
      </c>
      <c r="AV71" s="25"/>
      <c r="AW71" s="25"/>
      <c r="AX71" s="25"/>
      <c r="AY71" s="25"/>
      <c r="AZ71" s="175">
        <f t="shared" si="138"/>
        <v>6142.4</v>
      </c>
      <c r="BA71" s="176"/>
      <c r="BB71" s="175">
        <v>6142.4</v>
      </c>
      <c r="BC71" s="176"/>
      <c r="BD71" s="176"/>
      <c r="BE71" s="157">
        <f t="shared" si="139"/>
        <v>6078.9</v>
      </c>
      <c r="BF71" s="159"/>
      <c r="BG71" s="157">
        <v>6078.9</v>
      </c>
      <c r="BH71" s="159"/>
      <c r="BI71" s="159"/>
      <c r="BJ71" s="124">
        <f t="shared" si="122"/>
        <v>6078.9</v>
      </c>
      <c r="BK71" s="126">
        <f t="shared" si="123"/>
        <v>0</v>
      </c>
      <c r="BL71" s="124">
        <v>6078.9</v>
      </c>
      <c r="BM71" s="124">
        <f t="shared" si="141"/>
        <v>0</v>
      </c>
      <c r="BN71" s="124">
        <f t="shared" si="124"/>
        <v>0</v>
      </c>
      <c r="BO71" s="127">
        <f t="shared" si="125"/>
        <v>6078.9</v>
      </c>
      <c r="BP71" s="128">
        <f t="shared" si="126"/>
        <v>0</v>
      </c>
      <c r="BQ71" s="127">
        <f t="shared" si="127"/>
        <v>6078.9</v>
      </c>
      <c r="BR71" s="127">
        <f t="shared" ref="BR71" si="144">SUM(BR72:BR86)</f>
        <v>0</v>
      </c>
      <c r="BS71" s="127">
        <f t="shared" si="128"/>
        <v>0</v>
      </c>
      <c r="BU71" s="87"/>
    </row>
    <row r="72" spans="2:73" ht="165.75" customHeight="1" x14ac:dyDescent="0.25">
      <c r="B72" s="16" t="s">
        <v>158</v>
      </c>
      <c r="C72" s="22" t="s">
        <v>204</v>
      </c>
      <c r="D72" s="281" t="s">
        <v>290</v>
      </c>
      <c r="E72" s="282"/>
      <c r="F72" s="281"/>
      <c r="G72" s="282"/>
      <c r="H72" s="31"/>
      <c r="I72" s="31" t="s">
        <v>362</v>
      </c>
      <c r="J72" s="26" t="s">
        <v>231</v>
      </c>
      <c r="K72" s="34" t="s">
        <v>247</v>
      </c>
      <c r="L72" s="40">
        <f t="shared" si="129"/>
        <v>2179</v>
      </c>
      <c r="M72" s="40">
        <f t="shared" si="130"/>
        <v>2178.5</v>
      </c>
      <c r="N72" s="25"/>
      <c r="O72" s="25"/>
      <c r="P72" s="100">
        <v>2179</v>
      </c>
      <c r="Q72" s="100">
        <v>2178.5</v>
      </c>
      <c r="R72" s="25"/>
      <c r="S72" s="25"/>
      <c r="T72" s="25"/>
      <c r="U72" s="25"/>
      <c r="V72" s="80">
        <f t="shared" si="131"/>
        <v>2129.5</v>
      </c>
      <c r="W72" s="65"/>
      <c r="X72" s="80">
        <v>2129.5</v>
      </c>
      <c r="Y72" s="65"/>
      <c r="Z72" s="65"/>
      <c r="AA72" s="7">
        <f t="shared" si="132"/>
        <v>1319.8</v>
      </c>
      <c r="AB72" s="139"/>
      <c r="AC72" s="6">
        <v>1319.8</v>
      </c>
      <c r="AD72" s="139"/>
      <c r="AE72" s="139"/>
      <c r="AF72" s="7">
        <f t="shared" si="133"/>
        <v>1319.8</v>
      </c>
      <c r="AG72" s="7">
        <f t="shared" si="97"/>
        <v>0</v>
      </c>
      <c r="AH72" s="7">
        <f t="shared" si="97"/>
        <v>1319.8</v>
      </c>
      <c r="AI72" s="7">
        <f t="shared" si="97"/>
        <v>0</v>
      </c>
      <c r="AJ72" s="7">
        <f t="shared" si="97"/>
        <v>0</v>
      </c>
      <c r="AK72" s="7">
        <f t="shared" si="134"/>
        <v>1319.8</v>
      </c>
      <c r="AL72" s="7">
        <f t="shared" si="119"/>
        <v>0</v>
      </c>
      <c r="AM72" s="7">
        <f t="shared" ref="AM72:AM73" si="145">AH72</f>
        <v>1319.8</v>
      </c>
      <c r="AN72" s="7">
        <f t="shared" si="120"/>
        <v>0</v>
      </c>
      <c r="AO72" s="7">
        <f t="shared" si="121"/>
        <v>0</v>
      </c>
      <c r="AP72" s="40">
        <f t="shared" si="136"/>
        <v>2179</v>
      </c>
      <c r="AQ72" s="40">
        <f t="shared" si="137"/>
        <v>2178.5</v>
      </c>
      <c r="AR72" s="25"/>
      <c r="AS72" s="25"/>
      <c r="AT72" s="100">
        <v>2179</v>
      </c>
      <c r="AU72" s="100">
        <v>2178.5</v>
      </c>
      <c r="AV72" s="25"/>
      <c r="AW72" s="25"/>
      <c r="AX72" s="25"/>
      <c r="AY72" s="25"/>
      <c r="AZ72" s="175">
        <f t="shared" si="138"/>
        <v>2129.5</v>
      </c>
      <c r="BA72" s="176"/>
      <c r="BB72" s="175">
        <v>2129.5</v>
      </c>
      <c r="BC72" s="176"/>
      <c r="BD72" s="176"/>
      <c r="BE72" s="157">
        <f t="shared" si="139"/>
        <v>1319.8</v>
      </c>
      <c r="BF72" s="159"/>
      <c r="BG72" s="157">
        <v>1319.8</v>
      </c>
      <c r="BH72" s="159"/>
      <c r="BI72" s="159"/>
      <c r="BJ72" s="124">
        <f t="shared" si="122"/>
        <v>1319.8</v>
      </c>
      <c r="BK72" s="126">
        <f t="shared" si="123"/>
        <v>0</v>
      </c>
      <c r="BL72" s="124">
        <v>1319.8</v>
      </c>
      <c r="BM72" s="124">
        <f t="shared" si="141"/>
        <v>0</v>
      </c>
      <c r="BN72" s="124">
        <f t="shared" si="124"/>
        <v>0</v>
      </c>
      <c r="BO72" s="127">
        <f t="shared" si="125"/>
        <v>1319.8</v>
      </c>
      <c r="BP72" s="128">
        <f t="shared" si="126"/>
        <v>0</v>
      </c>
      <c r="BQ72" s="127">
        <f t="shared" si="127"/>
        <v>1319.8</v>
      </c>
      <c r="BR72" s="127">
        <f t="shared" ref="BR72" si="146">SUM(BR73:BR87)</f>
        <v>0</v>
      </c>
      <c r="BS72" s="127">
        <f t="shared" si="128"/>
        <v>0</v>
      </c>
      <c r="BU72" s="87"/>
    </row>
    <row r="73" spans="2:73" ht="94.5" x14ac:dyDescent="0.25">
      <c r="B73" s="16" t="s">
        <v>159</v>
      </c>
      <c r="C73" s="22" t="s">
        <v>205</v>
      </c>
      <c r="D73" s="281" t="s">
        <v>290</v>
      </c>
      <c r="E73" s="282"/>
      <c r="F73" s="281"/>
      <c r="G73" s="282"/>
      <c r="H73" s="31"/>
      <c r="I73" s="31" t="s">
        <v>362</v>
      </c>
      <c r="J73" s="26" t="s">
        <v>232</v>
      </c>
      <c r="K73" s="34" t="s">
        <v>297</v>
      </c>
      <c r="L73" s="40">
        <f t="shared" si="129"/>
        <v>111261.5</v>
      </c>
      <c r="M73" s="40">
        <f t="shared" si="130"/>
        <v>111175.4</v>
      </c>
      <c r="N73" s="25"/>
      <c r="O73" s="25"/>
      <c r="P73" s="100">
        <v>111261.5</v>
      </c>
      <c r="Q73" s="100">
        <v>111175.4</v>
      </c>
      <c r="R73" s="25"/>
      <c r="S73" s="25"/>
      <c r="T73" s="25"/>
      <c r="U73" s="25"/>
      <c r="V73" s="80">
        <f t="shared" si="131"/>
        <v>126062.39999999999</v>
      </c>
      <c r="W73" s="65"/>
      <c r="X73" s="80">
        <v>126062.39999999999</v>
      </c>
      <c r="Y73" s="65"/>
      <c r="Z73" s="65"/>
      <c r="AA73" s="7">
        <f t="shared" si="132"/>
        <v>115156.4</v>
      </c>
      <c r="AB73" s="139"/>
      <c r="AC73" s="6">
        <v>115156.4</v>
      </c>
      <c r="AD73" s="139"/>
      <c r="AE73" s="139"/>
      <c r="AF73" s="7">
        <f t="shared" si="133"/>
        <v>115156.4</v>
      </c>
      <c r="AG73" s="7">
        <f t="shared" si="97"/>
        <v>0</v>
      </c>
      <c r="AH73" s="7">
        <f t="shared" si="97"/>
        <v>115156.4</v>
      </c>
      <c r="AI73" s="7">
        <f t="shared" si="97"/>
        <v>0</v>
      </c>
      <c r="AJ73" s="7">
        <f t="shared" si="97"/>
        <v>0</v>
      </c>
      <c r="AK73" s="7">
        <f t="shared" si="134"/>
        <v>115156.4</v>
      </c>
      <c r="AL73" s="7">
        <f t="shared" si="119"/>
        <v>0</v>
      </c>
      <c r="AM73" s="7">
        <f t="shared" si="145"/>
        <v>115156.4</v>
      </c>
      <c r="AN73" s="7">
        <f t="shared" si="120"/>
        <v>0</v>
      </c>
      <c r="AO73" s="7">
        <f t="shared" si="121"/>
        <v>0</v>
      </c>
      <c r="AP73" s="40">
        <f t="shared" si="136"/>
        <v>111261.5</v>
      </c>
      <c r="AQ73" s="40">
        <f t="shared" si="137"/>
        <v>111175.4</v>
      </c>
      <c r="AR73" s="25"/>
      <c r="AS73" s="25"/>
      <c r="AT73" s="100">
        <v>111261.5</v>
      </c>
      <c r="AU73" s="100">
        <v>111175.4</v>
      </c>
      <c r="AV73" s="25"/>
      <c r="AW73" s="25"/>
      <c r="AX73" s="25"/>
      <c r="AY73" s="25"/>
      <c r="AZ73" s="175">
        <f t="shared" si="138"/>
        <v>126062.39999999999</v>
      </c>
      <c r="BA73" s="176"/>
      <c r="BB73" s="175">
        <v>126062.39999999999</v>
      </c>
      <c r="BC73" s="176"/>
      <c r="BD73" s="176"/>
      <c r="BE73" s="157">
        <f t="shared" si="139"/>
        <v>115156.4</v>
      </c>
      <c r="BF73" s="159"/>
      <c r="BG73" s="157">
        <v>115156.4</v>
      </c>
      <c r="BH73" s="159"/>
      <c r="BI73" s="159"/>
      <c r="BJ73" s="124">
        <f t="shared" si="122"/>
        <v>115156.4</v>
      </c>
      <c r="BK73" s="126">
        <f t="shared" si="123"/>
        <v>0</v>
      </c>
      <c r="BL73" s="124">
        <v>115156.4</v>
      </c>
      <c r="BM73" s="124">
        <f t="shared" si="141"/>
        <v>0</v>
      </c>
      <c r="BN73" s="124">
        <f t="shared" si="124"/>
        <v>0</v>
      </c>
      <c r="BO73" s="127">
        <f t="shared" si="125"/>
        <v>115156.4</v>
      </c>
      <c r="BP73" s="128">
        <f t="shared" si="126"/>
        <v>0</v>
      </c>
      <c r="BQ73" s="127">
        <f t="shared" si="127"/>
        <v>115156.4</v>
      </c>
      <c r="BR73" s="127">
        <f t="shared" ref="BR73" si="147">SUM(BR74:BR88)</f>
        <v>0</v>
      </c>
      <c r="BS73" s="127">
        <f t="shared" si="128"/>
        <v>0</v>
      </c>
      <c r="BU73" s="87"/>
    </row>
    <row r="74" spans="2:73" ht="90" customHeight="1" x14ac:dyDescent="0.25">
      <c r="B74" s="16" t="s">
        <v>160</v>
      </c>
      <c r="C74" s="22" t="s">
        <v>206</v>
      </c>
      <c r="D74" s="281" t="s">
        <v>290</v>
      </c>
      <c r="E74" s="282"/>
      <c r="F74" s="281"/>
      <c r="G74" s="282"/>
      <c r="H74" s="31"/>
      <c r="I74" s="31" t="s">
        <v>362</v>
      </c>
      <c r="J74" s="26" t="s">
        <v>228</v>
      </c>
      <c r="K74" s="32" t="s">
        <v>329</v>
      </c>
      <c r="L74" s="40">
        <f t="shared" si="129"/>
        <v>3638.6</v>
      </c>
      <c r="M74" s="40">
        <f t="shared" si="129"/>
        <v>3638.6</v>
      </c>
      <c r="N74" s="25"/>
      <c r="O74" s="25"/>
      <c r="P74" s="100">
        <v>3638.6</v>
      </c>
      <c r="Q74" s="100">
        <v>3638.6</v>
      </c>
      <c r="R74" s="25"/>
      <c r="S74" s="25"/>
      <c r="T74" s="25"/>
      <c r="U74" s="25"/>
      <c r="V74" s="80">
        <f t="shared" si="131"/>
        <v>5089.6000000000004</v>
      </c>
      <c r="W74" s="65"/>
      <c r="X74" s="65">
        <v>5089.6000000000004</v>
      </c>
      <c r="Y74" s="65"/>
      <c r="Z74" s="65"/>
      <c r="AA74" s="140">
        <f t="shared" si="132"/>
        <v>4335</v>
      </c>
      <c r="AB74" s="142"/>
      <c r="AC74" s="142">
        <v>4335</v>
      </c>
      <c r="AD74" s="142"/>
      <c r="AE74" s="142"/>
      <c r="AF74" s="7">
        <f t="shared" si="133"/>
        <v>4458.3</v>
      </c>
      <c r="AG74" s="7">
        <f t="shared" si="97"/>
        <v>0</v>
      </c>
      <c r="AH74" s="7">
        <v>4458.3</v>
      </c>
      <c r="AI74" s="7">
        <f t="shared" si="97"/>
        <v>0</v>
      </c>
      <c r="AJ74" s="7">
        <f t="shared" si="97"/>
        <v>0</v>
      </c>
      <c r="AK74" s="7">
        <f t="shared" si="134"/>
        <v>4458.3</v>
      </c>
      <c r="AL74" s="7">
        <f t="shared" si="119"/>
        <v>0</v>
      </c>
      <c r="AM74" s="7">
        <f>AH74</f>
        <v>4458.3</v>
      </c>
      <c r="AN74" s="7">
        <f t="shared" si="120"/>
        <v>0</v>
      </c>
      <c r="AO74" s="7">
        <f t="shared" si="121"/>
        <v>0</v>
      </c>
      <c r="AP74" s="40">
        <f t="shared" si="136"/>
        <v>3638.6</v>
      </c>
      <c r="AQ74" s="40">
        <f t="shared" si="137"/>
        <v>3638.6</v>
      </c>
      <c r="AR74" s="25"/>
      <c r="AS74" s="25"/>
      <c r="AT74" s="100">
        <v>3638.6</v>
      </c>
      <c r="AU74" s="100">
        <v>3638.6</v>
      </c>
      <c r="AV74" s="25"/>
      <c r="AW74" s="25"/>
      <c r="AX74" s="25"/>
      <c r="AY74" s="25"/>
      <c r="AZ74" s="177">
        <f t="shared" si="138"/>
        <v>5089.6000000000004</v>
      </c>
      <c r="BA74" s="177"/>
      <c r="BB74" s="177">
        <v>5089.6000000000004</v>
      </c>
      <c r="BC74" s="177"/>
      <c r="BD74" s="177"/>
      <c r="BE74" s="142">
        <f t="shared" si="139"/>
        <v>4335</v>
      </c>
      <c r="BF74" s="142"/>
      <c r="BG74" s="142">
        <v>4335</v>
      </c>
      <c r="BH74" s="142"/>
      <c r="BI74" s="142"/>
      <c r="BJ74" s="124">
        <f t="shared" si="122"/>
        <v>4458.3</v>
      </c>
      <c r="BK74" s="117">
        <f t="shared" si="123"/>
        <v>0</v>
      </c>
      <c r="BL74" s="124">
        <v>4458.3</v>
      </c>
      <c r="BM74" s="124">
        <f t="shared" si="141"/>
        <v>0</v>
      </c>
      <c r="BN74" s="124">
        <f t="shared" si="124"/>
        <v>0</v>
      </c>
      <c r="BO74" s="127">
        <f t="shared" si="125"/>
        <v>4458.3</v>
      </c>
      <c r="BP74" s="89">
        <f t="shared" si="126"/>
        <v>0</v>
      </c>
      <c r="BQ74" s="127">
        <f t="shared" si="127"/>
        <v>4458.3</v>
      </c>
      <c r="BR74" s="127">
        <f t="shared" ref="BR74" si="148">SUM(BR75:BR89)</f>
        <v>0</v>
      </c>
      <c r="BS74" s="127">
        <f t="shared" si="128"/>
        <v>0</v>
      </c>
      <c r="BU74" s="87"/>
    </row>
    <row r="75" spans="2:73" ht="39.75" customHeight="1" x14ac:dyDescent="0.25">
      <c r="B75" s="16" t="s">
        <v>106</v>
      </c>
      <c r="C75" s="22" t="s">
        <v>107</v>
      </c>
      <c r="D75" s="281"/>
      <c r="E75" s="282"/>
      <c r="F75" s="281"/>
      <c r="G75" s="282"/>
      <c r="H75" s="31"/>
      <c r="I75" s="31"/>
      <c r="J75" s="26" t="s">
        <v>88</v>
      </c>
      <c r="K75" s="34"/>
      <c r="L75" s="40">
        <f>L76+L77+L78+L79</f>
        <v>807343.4</v>
      </c>
      <c r="M75" s="40">
        <f>M76+M77+M78+M79</f>
        <v>805731.6</v>
      </c>
      <c r="N75" s="40">
        <f t="shared" ref="N75:S75" si="149">N76+N77+N78</f>
        <v>0</v>
      </c>
      <c r="O75" s="40">
        <f t="shared" si="149"/>
        <v>0</v>
      </c>
      <c r="P75" s="40">
        <f t="shared" si="149"/>
        <v>278983.80000000005</v>
      </c>
      <c r="Q75" s="40">
        <f t="shared" si="149"/>
        <v>277372</v>
      </c>
      <c r="R75" s="40">
        <f t="shared" si="149"/>
        <v>0</v>
      </c>
      <c r="S75" s="40">
        <f t="shared" si="149"/>
        <v>0</v>
      </c>
      <c r="T75" s="40">
        <f>T79</f>
        <v>528359.6</v>
      </c>
      <c r="U75" s="40">
        <f>U79</f>
        <v>528359.6</v>
      </c>
      <c r="V75" s="124">
        <f t="shared" ref="V75:AJ75" si="150">V76+V77+V78+V81</f>
        <v>655555.1</v>
      </c>
      <c r="W75" s="124">
        <f t="shared" si="150"/>
        <v>0</v>
      </c>
      <c r="X75" s="124">
        <f t="shared" si="150"/>
        <v>322685</v>
      </c>
      <c r="Y75" s="124">
        <f t="shared" si="150"/>
        <v>0</v>
      </c>
      <c r="Z75" s="124">
        <f t="shared" si="150"/>
        <v>332870.09999999998</v>
      </c>
      <c r="AA75" s="6">
        <f t="shared" si="150"/>
        <v>587531.30000000005</v>
      </c>
      <c r="AB75" s="6">
        <f t="shared" si="150"/>
        <v>0</v>
      </c>
      <c r="AC75" s="6">
        <f t="shared" si="150"/>
        <v>287531.3</v>
      </c>
      <c r="AD75" s="6">
        <f t="shared" si="150"/>
        <v>0</v>
      </c>
      <c r="AE75" s="6">
        <f t="shared" si="150"/>
        <v>300000</v>
      </c>
      <c r="AF75" s="6">
        <f t="shared" si="150"/>
        <v>587531.30000000005</v>
      </c>
      <c r="AG75" s="6">
        <f t="shared" si="150"/>
        <v>0</v>
      </c>
      <c r="AH75" s="6">
        <f t="shared" si="150"/>
        <v>287531.3</v>
      </c>
      <c r="AI75" s="6">
        <f t="shared" si="150"/>
        <v>0</v>
      </c>
      <c r="AJ75" s="6">
        <f t="shared" si="150"/>
        <v>300000</v>
      </c>
      <c r="AK75" s="6">
        <f t="shared" ref="AK75:AO75" si="151">AK76+AK77+AK78+AK81</f>
        <v>587531.30000000005</v>
      </c>
      <c r="AL75" s="6">
        <f t="shared" si="151"/>
        <v>0</v>
      </c>
      <c r="AM75" s="6">
        <f t="shared" si="151"/>
        <v>287531.3</v>
      </c>
      <c r="AN75" s="6">
        <f t="shared" si="151"/>
        <v>0</v>
      </c>
      <c r="AO75" s="6">
        <f t="shared" si="151"/>
        <v>300000</v>
      </c>
      <c r="AP75" s="40">
        <f>AP76+AP77+AP78+AP79</f>
        <v>805937.3</v>
      </c>
      <c r="AQ75" s="40">
        <f>AQ76+AQ77+AQ78+AQ79</f>
        <v>803916.9</v>
      </c>
      <c r="AR75" s="40">
        <f t="shared" ref="AR75" si="152">AR76+AR77+AR78+AR81</f>
        <v>0</v>
      </c>
      <c r="AS75" s="40">
        <f t="shared" ref="AS75" si="153">AS76+AS77+AS78+AS81</f>
        <v>0</v>
      </c>
      <c r="AT75" s="40">
        <f t="shared" ref="AT75" si="154">AT76+AT77+AT78+AT81</f>
        <v>277577.7</v>
      </c>
      <c r="AU75" s="40">
        <f t="shared" ref="AU75" si="155">AU76+AU77+AU78+AU81</f>
        <v>275557.30000000005</v>
      </c>
      <c r="AV75" s="40">
        <f t="shared" ref="AV75" si="156">AV76+AV77+AV78+AV81</f>
        <v>0</v>
      </c>
      <c r="AW75" s="40">
        <f t="shared" ref="AW75" si="157">AW76+AW77+AW78+AW81</f>
        <v>0</v>
      </c>
      <c r="AX75" s="40">
        <f t="shared" ref="AX75" si="158">AX76+AX77+AX78+AX81</f>
        <v>528359.6</v>
      </c>
      <c r="AY75" s="40">
        <f t="shared" ref="AY75:BN75" si="159">AY76+AY77+AY78+AY81</f>
        <v>528359.6</v>
      </c>
      <c r="AZ75" s="170">
        <f t="shared" si="159"/>
        <v>651468.5</v>
      </c>
      <c r="BA75" s="170">
        <f t="shared" si="159"/>
        <v>0</v>
      </c>
      <c r="BB75" s="170">
        <f t="shared" si="159"/>
        <v>318598.39999999997</v>
      </c>
      <c r="BC75" s="170">
        <f t="shared" si="159"/>
        <v>0</v>
      </c>
      <c r="BD75" s="170">
        <f t="shared" si="159"/>
        <v>332870.09999999998</v>
      </c>
      <c r="BE75" s="157">
        <f t="shared" si="159"/>
        <v>580218.30000000005</v>
      </c>
      <c r="BF75" s="157">
        <f t="shared" si="159"/>
        <v>0</v>
      </c>
      <c r="BG75" s="157">
        <f t="shared" si="159"/>
        <v>280218.3</v>
      </c>
      <c r="BH75" s="157">
        <f t="shared" si="159"/>
        <v>0</v>
      </c>
      <c r="BI75" s="157">
        <f t="shared" si="159"/>
        <v>300000</v>
      </c>
      <c r="BJ75" s="124">
        <f t="shared" si="159"/>
        <v>580218.30000000005</v>
      </c>
      <c r="BK75" s="124">
        <f t="shared" si="159"/>
        <v>0</v>
      </c>
      <c r="BL75" s="124">
        <f t="shared" si="159"/>
        <v>280218.3</v>
      </c>
      <c r="BM75" s="124">
        <f t="shared" si="159"/>
        <v>0</v>
      </c>
      <c r="BN75" s="124">
        <f t="shared" si="159"/>
        <v>300000</v>
      </c>
      <c r="BO75" s="127">
        <f t="shared" ref="BO75" si="160">BO76+BO77+BO78+BO81</f>
        <v>580218.30000000005</v>
      </c>
      <c r="BP75" s="127">
        <f t="shared" ref="BP75" si="161">BP76+BP77+BP78+BP81</f>
        <v>0</v>
      </c>
      <c r="BQ75" s="127">
        <f t="shared" ref="BQ75" si="162">BQ76+BQ77+BQ78+BQ81</f>
        <v>280218.3</v>
      </c>
      <c r="BR75" s="127">
        <f t="shared" ref="BR75" si="163">BR76+BR77+BR78+BR81</f>
        <v>0</v>
      </c>
      <c r="BS75" s="127">
        <f t="shared" ref="BS75" si="164">BS76+BS77+BS78+BS81</f>
        <v>300000</v>
      </c>
      <c r="BU75" s="87"/>
    </row>
    <row r="76" spans="2:73" ht="171.75" customHeight="1" x14ac:dyDescent="0.25">
      <c r="B76" s="16" t="s">
        <v>161</v>
      </c>
      <c r="C76" s="22" t="s">
        <v>207</v>
      </c>
      <c r="D76" s="281" t="s">
        <v>290</v>
      </c>
      <c r="E76" s="282"/>
      <c r="F76" s="281"/>
      <c r="G76" s="282"/>
      <c r="H76" s="31"/>
      <c r="I76" s="31" t="s">
        <v>362</v>
      </c>
      <c r="J76" s="26" t="s">
        <v>216</v>
      </c>
      <c r="K76" s="34" t="s">
        <v>240</v>
      </c>
      <c r="L76" s="40">
        <f t="shared" ref="L76:M78" si="165">P76</f>
        <v>176005.2</v>
      </c>
      <c r="M76" s="40">
        <f t="shared" si="165"/>
        <v>174867.3</v>
      </c>
      <c r="N76" s="25"/>
      <c r="O76" s="25"/>
      <c r="P76" s="100">
        <v>176005.2</v>
      </c>
      <c r="Q76" s="100">
        <v>174867.3</v>
      </c>
      <c r="R76" s="25"/>
      <c r="S76" s="25"/>
      <c r="T76" s="25"/>
      <c r="U76" s="25"/>
      <c r="V76" s="80">
        <f>X76</f>
        <v>198461</v>
      </c>
      <c r="W76" s="65"/>
      <c r="X76" s="80">
        <v>198461</v>
      </c>
      <c r="Y76" s="65"/>
      <c r="Z76" s="65"/>
      <c r="AA76" s="7">
        <f>AC76</f>
        <v>187402.5</v>
      </c>
      <c r="AB76" s="139"/>
      <c r="AC76" s="6">
        <v>187402.5</v>
      </c>
      <c r="AD76" s="139"/>
      <c r="AE76" s="139"/>
      <c r="AF76" s="7">
        <f>AG76+AH76</f>
        <v>187402.5</v>
      </c>
      <c r="AG76" s="7">
        <f t="shared" si="97"/>
        <v>0</v>
      </c>
      <c r="AH76" s="7">
        <f t="shared" si="97"/>
        <v>187402.5</v>
      </c>
      <c r="AI76" s="7">
        <f t="shared" si="97"/>
        <v>0</v>
      </c>
      <c r="AJ76" s="7">
        <f t="shared" si="97"/>
        <v>0</v>
      </c>
      <c r="AK76" s="7">
        <f>AM76</f>
        <v>187402.5</v>
      </c>
      <c r="AL76" s="7">
        <f t="shared" ref="AL76:AL78" si="166">AG76</f>
        <v>0</v>
      </c>
      <c r="AM76" s="7">
        <f>AH76</f>
        <v>187402.5</v>
      </c>
      <c r="AN76" s="7">
        <f t="shared" ref="AN76:AN78" si="167">AI76</f>
        <v>0</v>
      </c>
      <c r="AO76" s="7">
        <f t="shared" ref="AO76:AO78" si="168">AJ76</f>
        <v>0</v>
      </c>
      <c r="AP76" s="40">
        <f t="shared" ref="AP76:AP78" si="169">AT76</f>
        <v>175061.9</v>
      </c>
      <c r="AQ76" s="40">
        <f t="shared" ref="AQ76:AQ78" si="170">AU76</f>
        <v>173590.1</v>
      </c>
      <c r="AR76" s="25"/>
      <c r="AS76" s="25"/>
      <c r="AT76" s="100">
        <v>175061.9</v>
      </c>
      <c r="AU76" s="100">
        <v>173590.1</v>
      </c>
      <c r="AV76" s="25"/>
      <c r="AW76" s="25"/>
      <c r="AX76" s="25"/>
      <c r="AY76" s="25"/>
      <c r="AZ76" s="175">
        <f>BB76</f>
        <v>196050.3</v>
      </c>
      <c r="BA76" s="176"/>
      <c r="BB76" s="175">
        <v>196050.3</v>
      </c>
      <c r="BC76" s="176"/>
      <c r="BD76" s="176"/>
      <c r="BE76" s="157">
        <f>BG76</f>
        <v>182419.5</v>
      </c>
      <c r="BF76" s="159"/>
      <c r="BG76" s="157">
        <v>182419.5</v>
      </c>
      <c r="BH76" s="159"/>
      <c r="BI76" s="159"/>
      <c r="BJ76" s="124">
        <f>BL76</f>
        <v>182419.5</v>
      </c>
      <c r="BK76" s="117">
        <f>BF76</f>
        <v>0</v>
      </c>
      <c r="BL76" s="124">
        <v>182419.5</v>
      </c>
      <c r="BM76" s="124">
        <f t="shared" ref="BM76:BM77" si="171">SUM(BM77:BM91)</f>
        <v>0</v>
      </c>
      <c r="BN76" s="124">
        <f>BI76</f>
        <v>0</v>
      </c>
      <c r="BO76" s="127">
        <f>BQ76</f>
        <v>182419.5</v>
      </c>
      <c r="BP76" s="89">
        <f t="shared" ref="BP76:BQ78" si="172">BK76</f>
        <v>0</v>
      </c>
      <c r="BQ76" s="127">
        <f t="shared" si="172"/>
        <v>182419.5</v>
      </c>
      <c r="BR76" s="127">
        <f t="shared" ref="BR76" si="173">SUM(BR77:BR91)</f>
        <v>0</v>
      </c>
      <c r="BS76" s="127">
        <f>BN76</f>
        <v>0</v>
      </c>
      <c r="BU76" s="87"/>
    </row>
    <row r="77" spans="2:73" ht="180" customHeight="1" x14ac:dyDescent="0.25">
      <c r="B77" s="16" t="s">
        <v>162</v>
      </c>
      <c r="C77" s="22" t="s">
        <v>208</v>
      </c>
      <c r="D77" s="281" t="s">
        <v>290</v>
      </c>
      <c r="E77" s="282"/>
      <c r="F77" s="281"/>
      <c r="G77" s="282"/>
      <c r="H77" s="31"/>
      <c r="I77" s="31" t="s">
        <v>362</v>
      </c>
      <c r="J77" s="26" t="s">
        <v>216</v>
      </c>
      <c r="K77" s="34" t="s">
        <v>239</v>
      </c>
      <c r="L77" s="40">
        <f t="shared" si="165"/>
        <v>96760.7</v>
      </c>
      <c r="M77" s="40">
        <f t="shared" si="165"/>
        <v>96286.8</v>
      </c>
      <c r="N77" s="25"/>
      <c r="O77" s="25"/>
      <c r="P77" s="100">
        <v>96760.7</v>
      </c>
      <c r="Q77" s="100">
        <v>96286.8</v>
      </c>
      <c r="R77" s="25"/>
      <c r="S77" s="25"/>
      <c r="T77" s="25"/>
      <c r="U77" s="25"/>
      <c r="V77" s="80">
        <f>X77</f>
        <v>117221.2</v>
      </c>
      <c r="W77" s="65"/>
      <c r="X77" s="80">
        <v>117221.2</v>
      </c>
      <c r="Y77" s="65"/>
      <c r="Z77" s="65"/>
      <c r="AA77" s="7">
        <f>AC77</f>
        <v>92331.7</v>
      </c>
      <c r="AB77" s="139"/>
      <c r="AC77" s="6">
        <v>92331.7</v>
      </c>
      <c r="AD77" s="139"/>
      <c r="AE77" s="139"/>
      <c r="AF77" s="7">
        <f t="shared" si="97"/>
        <v>92331.7</v>
      </c>
      <c r="AG77" s="7">
        <f t="shared" si="97"/>
        <v>0</v>
      </c>
      <c r="AH77" s="7">
        <f t="shared" si="97"/>
        <v>92331.7</v>
      </c>
      <c r="AI77" s="7">
        <f t="shared" si="97"/>
        <v>0</v>
      </c>
      <c r="AJ77" s="7">
        <f t="shared" si="97"/>
        <v>0</v>
      </c>
      <c r="AK77" s="7">
        <f t="shared" ref="AK77" si="174">AF77</f>
        <v>92331.7</v>
      </c>
      <c r="AL77" s="7">
        <f t="shared" si="166"/>
        <v>0</v>
      </c>
      <c r="AM77" s="7">
        <f t="shared" ref="AM77" si="175">AH77</f>
        <v>92331.7</v>
      </c>
      <c r="AN77" s="7">
        <f t="shared" si="167"/>
        <v>0</v>
      </c>
      <c r="AO77" s="7">
        <f t="shared" si="168"/>
        <v>0</v>
      </c>
      <c r="AP77" s="40">
        <f t="shared" si="169"/>
        <v>96297.9</v>
      </c>
      <c r="AQ77" s="40">
        <f t="shared" si="170"/>
        <v>95749.3</v>
      </c>
      <c r="AR77" s="25"/>
      <c r="AS77" s="25"/>
      <c r="AT77" s="100">
        <v>96297.9</v>
      </c>
      <c r="AU77" s="100">
        <v>95749.3</v>
      </c>
      <c r="AV77" s="25"/>
      <c r="AW77" s="25"/>
      <c r="AX77" s="25"/>
      <c r="AY77" s="25"/>
      <c r="AZ77" s="175">
        <f>BB77</f>
        <v>115545.3</v>
      </c>
      <c r="BA77" s="176"/>
      <c r="BB77" s="175">
        <v>115545.3</v>
      </c>
      <c r="BC77" s="176"/>
      <c r="BD77" s="176"/>
      <c r="BE77" s="157">
        <f>BG77</f>
        <v>90001.7</v>
      </c>
      <c r="BF77" s="159"/>
      <c r="BG77" s="157">
        <v>90001.7</v>
      </c>
      <c r="BH77" s="159"/>
      <c r="BI77" s="159"/>
      <c r="BJ77" s="124">
        <f>BL77</f>
        <v>90001.7</v>
      </c>
      <c r="BK77" s="117">
        <f>BF77</f>
        <v>0</v>
      </c>
      <c r="BL77" s="124">
        <v>90001.7</v>
      </c>
      <c r="BM77" s="124">
        <f t="shared" si="171"/>
        <v>0</v>
      </c>
      <c r="BN77" s="124">
        <f>BI77</f>
        <v>0</v>
      </c>
      <c r="BO77" s="127">
        <f>BJ77</f>
        <v>90001.7</v>
      </c>
      <c r="BP77" s="89">
        <f t="shared" si="172"/>
        <v>0</v>
      </c>
      <c r="BQ77" s="127">
        <f t="shared" si="172"/>
        <v>90001.7</v>
      </c>
      <c r="BR77" s="127">
        <f t="shared" ref="BR77" si="176">SUM(BR78:BR92)</f>
        <v>0</v>
      </c>
      <c r="BS77" s="127">
        <f>BN77</f>
        <v>0</v>
      </c>
      <c r="BU77" s="87"/>
    </row>
    <row r="78" spans="2:73" s="36" customFormat="1" ht="171.75" customHeight="1" x14ac:dyDescent="0.25">
      <c r="B78" s="37" t="s">
        <v>321</v>
      </c>
      <c r="C78" s="58">
        <v>2004</v>
      </c>
      <c r="D78" s="281" t="s">
        <v>290</v>
      </c>
      <c r="E78" s="282"/>
      <c r="F78" s="281"/>
      <c r="G78" s="282"/>
      <c r="H78" s="31"/>
      <c r="I78" s="31" t="s">
        <v>362</v>
      </c>
      <c r="J78" s="38" t="s">
        <v>216</v>
      </c>
      <c r="K78" s="34" t="s">
        <v>320</v>
      </c>
      <c r="L78" s="40">
        <f t="shared" si="165"/>
        <v>6217.9</v>
      </c>
      <c r="M78" s="40">
        <f t="shared" si="165"/>
        <v>6217.9</v>
      </c>
      <c r="N78" s="25"/>
      <c r="O78" s="25"/>
      <c r="P78" s="100">
        <v>6217.9</v>
      </c>
      <c r="Q78" s="100">
        <v>6217.9</v>
      </c>
      <c r="R78" s="25"/>
      <c r="S78" s="25"/>
      <c r="T78" s="25"/>
      <c r="U78" s="25"/>
      <c r="V78" s="80">
        <f>W78+X78+Y78+Z78</f>
        <v>7002.8</v>
      </c>
      <c r="W78" s="65"/>
      <c r="X78" s="80">
        <v>7002.8</v>
      </c>
      <c r="Y78" s="65"/>
      <c r="Z78" s="65"/>
      <c r="AA78" s="7">
        <f>AB78+AC78+AD78+AE78</f>
        <v>7797.1</v>
      </c>
      <c r="AB78" s="139"/>
      <c r="AC78" s="6">
        <v>7797.1</v>
      </c>
      <c r="AD78" s="139"/>
      <c r="AE78" s="139"/>
      <c r="AF78" s="7">
        <f>AG78+AH78+AI78+AJ78</f>
        <v>7797.1</v>
      </c>
      <c r="AG78" s="7">
        <f t="shared" si="97"/>
        <v>0</v>
      </c>
      <c r="AH78" s="7">
        <v>7797.1</v>
      </c>
      <c r="AI78" s="7">
        <f t="shared" si="97"/>
        <v>0</v>
      </c>
      <c r="AJ78" s="7">
        <f t="shared" si="97"/>
        <v>0</v>
      </c>
      <c r="AK78" s="7">
        <f>AL78+AM78+AN78+AO78</f>
        <v>7797.1</v>
      </c>
      <c r="AL78" s="7">
        <f t="shared" si="166"/>
        <v>0</v>
      </c>
      <c r="AM78" s="7">
        <f>AH78</f>
        <v>7797.1</v>
      </c>
      <c r="AN78" s="7">
        <f t="shared" si="167"/>
        <v>0</v>
      </c>
      <c r="AO78" s="7">
        <f t="shared" si="168"/>
        <v>0</v>
      </c>
      <c r="AP78" s="40">
        <f t="shared" si="169"/>
        <v>6217.9</v>
      </c>
      <c r="AQ78" s="40">
        <f t="shared" si="170"/>
        <v>6217.9</v>
      </c>
      <c r="AR78" s="25"/>
      <c r="AS78" s="25"/>
      <c r="AT78" s="100">
        <v>6217.9</v>
      </c>
      <c r="AU78" s="100">
        <v>6217.9</v>
      </c>
      <c r="AV78" s="25"/>
      <c r="AW78" s="25"/>
      <c r="AX78" s="25"/>
      <c r="AY78" s="25"/>
      <c r="AZ78" s="175">
        <f>BA78+BB78+BC78+BD78</f>
        <v>7002.8</v>
      </c>
      <c r="BA78" s="176"/>
      <c r="BB78" s="175">
        <v>7002.8</v>
      </c>
      <c r="BC78" s="176"/>
      <c r="BD78" s="176"/>
      <c r="BE78" s="157">
        <f>BF78+BG78+BH78+BI78</f>
        <v>7797.1</v>
      </c>
      <c r="BF78" s="159"/>
      <c r="BG78" s="157">
        <v>7797.1</v>
      </c>
      <c r="BH78" s="159"/>
      <c r="BI78" s="159"/>
      <c r="BJ78" s="124">
        <f>BL78</f>
        <v>7797.1</v>
      </c>
      <c r="BK78" s="117">
        <f>BF78</f>
        <v>0</v>
      </c>
      <c r="BL78" s="124">
        <v>7797.1</v>
      </c>
      <c r="BM78" s="124">
        <f t="shared" ref="BM78" si="177">SUM(BM83:BM93)</f>
        <v>0</v>
      </c>
      <c r="BN78" s="124">
        <f>BI78</f>
        <v>0</v>
      </c>
      <c r="BO78" s="127">
        <f>BQ78</f>
        <v>7797.1</v>
      </c>
      <c r="BP78" s="89">
        <f t="shared" si="172"/>
        <v>0</v>
      </c>
      <c r="BQ78" s="127">
        <f t="shared" si="172"/>
        <v>7797.1</v>
      </c>
      <c r="BR78" s="127">
        <f t="shared" ref="BR78" si="178">SUM(BR83:BR93)</f>
        <v>0</v>
      </c>
      <c r="BS78" s="127">
        <f>BN78</f>
        <v>0</v>
      </c>
      <c r="BT78" s="72"/>
      <c r="BU78" s="87"/>
    </row>
    <row r="79" spans="2:73" s="69" customFormat="1" ht="67.5" customHeight="1" x14ac:dyDescent="0.25">
      <c r="B79" s="68" t="s">
        <v>335</v>
      </c>
      <c r="C79" s="58">
        <v>2100</v>
      </c>
      <c r="D79" s="281"/>
      <c r="E79" s="282"/>
      <c r="F79" s="291"/>
      <c r="G79" s="292"/>
      <c r="H79" s="31"/>
      <c r="I79" s="31"/>
      <c r="J79" s="67"/>
      <c r="K79" s="34"/>
      <c r="L79" s="40">
        <f t="shared" ref="L79:M81" si="179">N79+P79+R79+T79</f>
        <v>528359.6</v>
      </c>
      <c r="M79" s="40">
        <f t="shared" si="179"/>
        <v>528359.6</v>
      </c>
      <c r="N79" s="104"/>
      <c r="O79" s="104"/>
      <c r="P79" s="104"/>
      <c r="Q79" s="104"/>
      <c r="R79" s="104"/>
      <c r="S79" s="104"/>
      <c r="T79" s="104">
        <f>T80</f>
        <v>528359.6</v>
      </c>
      <c r="U79" s="104">
        <f t="shared" ref="U79:AO80" si="180">U80</f>
        <v>528359.6</v>
      </c>
      <c r="V79" s="115">
        <f t="shared" si="180"/>
        <v>332870.09999999998</v>
      </c>
      <c r="W79" s="115">
        <f t="shared" si="180"/>
        <v>0</v>
      </c>
      <c r="X79" s="115">
        <f t="shared" si="180"/>
        <v>0</v>
      </c>
      <c r="Y79" s="115">
        <f t="shared" si="180"/>
        <v>0</v>
      </c>
      <c r="Z79" s="115">
        <f t="shared" si="180"/>
        <v>332870.09999999998</v>
      </c>
      <c r="AA79" s="135">
        <f t="shared" si="180"/>
        <v>300000</v>
      </c>
      <c r="AB79" s="135">
        <f t="shared" si="180"/>
        <v>0</v>
      </c>
      <c r="AC79" s="135">
        <f t="shared" si="180"/>
        <v>0</v>
      </c>
      <c r="AD79" s="135">
        <f t="shared" si="180"/>
        <v>0</v>
      </c>
      <c r="AE79" s="135">
        <f t="shared" si="180"/>
        <v>300000</v>
      </c>
      <c r="AF79" s="135">
        <f t="shared" si="180"/>
        <v>300000</v>
      </c>
      <c r="AG79" s="135">
        <f t="shared" si="180"/>
        <v>0</v>
      </c>
      <c r="AH79" s="135">
        <f t="shared" si="180"/>
        <v>0</v>
      </c>
      <c r="AI79" s="135">
        <f t="shared" si="180"/>
        <v>0</v>
      </c>
      <c r="AJ79" s="135">
        <f t="shared" si="180"/>
        <v>300000</v>
      </c>
      <c r="AK79" s="135">
        <f t="shared" si="180"/>
        <v>300000</v>
      </c>
      <c r="AL79" s="135">
        <f t="shared" si="180"/>
        <v>0</v>
      </c>
      <c r="AM79" s="135">
        <f t="shared" si="180"/>
        <v>0</v>
      </c>
      <c r="AN79" s="135">
        <f t="shared" si="180"/>
        <v>0</v>
      </c>
      <c r="AO79" s="135">
        <f t="shared" si="180"/>
        <v>300000</v>
      </c>
      <c r="AP79" s="104">
        <f t="shared" ref="AP79:BS81" si="181">AP80</f>
        <v>528359.6</v>
      </c>
      <c r="AQ79" s="104">
        <f t="shared" si="181"/>
        <v>528359.6</v>
      </c>
      <c r="AR79" s="104">
        <f t="shared" si="181"/>
        <v>0</v>
      </c>
      <c r="AS79" s="104">
        <f t="shared" si="181"/>
        <v>0</v>
      </c>
      <c r="AT79" s="104">
        <f t="shared" si="181"/>
        <v>0</v>
      </c>
      <c r="AU79" s="104">
        <f t="shared" si="181"/>
        <v>0</v>
      </c>
      <c r="AV79" s="104">
        <f t="shared" si="181"/>
        <v>0</v>
      </c>
      <c r="AW79" s="104">
        <f t="shared" si="181"/>
        <v>0</v>
      </c>
      <c r="AX79" s="104">
        <f t="shared" si="181"/>
        <v>528359.6</v>
      </c>
      <c r="AY79" s="104">
        <f t="shared" si="181"/>
        <v>528359.6</v>
      </c>
      <c r="AZ79" s="135">
        <f t="shared" si="181"/>
        <v>332870.09999999998</v>
      </c>
      <c r="BA79" s="135">
        <f t="shared" si="181"/>
        <v>0</v>
      </c>
      <c r="BB79" s="135">
        <f t="shared" si="181"/>
        <v>0</v>
      </c>
      <c r="BC79" s="135">
        <f t="shared" si="181"/>
        <v>0</v>
      </c>
      <c r="BD79" s="135">
        <f t="shared" si="181"/>
        <v>332870.09999999998</v>
      </c>
      <c r="BE79" s="135">
        <f t="shared" si="181"/>
        <v>300000</v>
      </c>
      <c r="BF79" s="135">
        <f t="shared" si="181"/>
        <v>0</v>
      </c>
      <c r="BG79" s="135">
        <f t="shared" si="181"/>
        <v>0</v>
      </c>
      <c r="BH79" s="135">
        <f t="shared" si="181"/>
        <v>0</v>
      </c>
      <c r="BI79" s="135">
        <f t="shared" si="181"/>
        <v>300000</v>
      </c>
      <c r="BJ79" s="115">
        <f t="shared" si="181"/>
        <v>300000</v>
      </c>
      <c r="BK79" s="115">
        <f t="shared" si="181"/>
        <v>0</v>
      </c>
      <c r="BL79" s="115">
        <f t="shared" si="181"/>
        <v>0</v>
      </c>
      <c r="BM79" s="115">
        <f t="shared" si="181"/>
        <v>0</v>
      </c>
      <c r="BN79" s="115">
        <v>300000</v>
      </c>
      <c r="BO79" s="81">
        <f t="shared" si="181"/>
        <v>300000</v>
      </c>
      <c r="BP79" s="81">
        <f t="shared" si="181"/>
        <v>0</v>
      </c>
      <c r="BQ79" s="81">
        <f t="shared" si="181"/>
        <v>0</v>
      </c>
      <c r="BR79" s="81">
        <f t="shared" si="181"/>
        <v>0</v>
      </c>
      <c r="BS79" s="81">
        <f t="shared" si="181"/>
        <v>300000</v>
      </c>
      <c r="BT79" s="72"/>
      <c r="BU79" s="87"/>
    </row>
    <row r="80" spans="2:73" s="69" customFormat="1" x14ac:dyDescent="0.25">
      <c r="B80" s="68" t="s">
        <v>333</v>
      </c>
      <c r="C80" s="58">
        <v>2200</v>
      </c>
      <c r="D80" s="281"/>
      <c r="E80" s="282"/>
      <c r="F80" s="291"/>
      <c r="G80" s="292"/>
      <c r="H80" s="31"/>
      <c r="I80" s="31"/>
      <c r="J80" s="67"/>
      <c r="K80" s="34"/>
      <c r="L80" s="40">
        <f t="shared" si="179"/>
        <v>528359.6</v>
      </c>
      <c r="M80" s="40">
        <f t="shared" si="179"/>
        <v>528359.6</v>
      </c>
      <c r="N80" s="104"/>
      <c r="O80" s="104"/>
      <c r="P80" s="104"/>
      <c r="Q80" s="104"/>
      <c r="R80" s="104"/>
      <c r="S80" s="104"/>
      <c r="T80" s="104">
        <f>T81</f>
        <v>528359.6</v>
      </c>
      <c r="U80" s="104">
        <f>U81</f>
        <v>528359.6</v>
      </c>
      <c r="V80" s="115">
        <f>V81</f>
        <v>332870.09999999998</v>
      </c>
      <c r="W80" s="115">
        <f t="shared" si="180"/>
        <v>0</v>
      </c>
      <c r="X80" s="115">
        <f t="shared" si="180"/>
        <v>0</v>
      </c>
      <c r="Y80" s="115">
        <f t="shared" si="180"/>
        <v>0</v>
      </c>
      <c r="Z80" s="115">
        <f t="shared" si="180"/>
        <v>332870.09999999998</v>
      </c>
      <c r="AA80" s="135">
        <f t="shared" si="180"/>
        <v>300000</v>
      </c>
      <c r="AB80" s="135">
        <f t="shared" si="180"/>
        <v>0</v>
      </c>
      <c r="AC80" s="135">
        <f t="shared" si="180"/>
        <v>0</v>
      </c>
      <c r="AD80" s="135">
        <f t="shared" si="180"/>
        <v>0</v>
      </c>
      <c r="AE80" s="135">
        <f t="shared" si="180"/>
        <v>300000</v>
      </c>
      <c r="AF80" s="135">
        <f t="shared" si="180"/>
        <v>300000</v>
      </c>
      <c r="AG80" s="135">
        <f t="shared" si="180"/>
        <v>0</v>
      </c>
      <c r="AH80" s="135">
        <f t="shared" si="180"/>
        <v>0</v>
      </c>
      <c r="AI80" s="135">
        <f t="shared" si="180"/>
        <v>0</v>
      </c>
      <c r="AJ80" s="135">
        <f t="shared" si="180"/>
        <v>300000</v>
      </c>
      <c r="AK80" s="135">
        <f t="shared" si="180"/>
        <v>300000</v>
      </c>
      <c r="AL80" s="135">
        <f t="shared" si="180"/>
        <v>0</v>
      </c>
      <c r="AM80" s="135">
        <f t="shared" si="180"/>
        <v>0</v>
      </c>
      <c r="AN80" s="135">
        <f t="shared" si="180"/>
        <v>0</v>
      </c>
      <c r="AO80" s="135">
        <f t="shared" si="180"/>
        <v>300000</v>
      </c>
      <c r="AP80" s="104">
        <f t="shared" ref="AP80:BS80" si="182">AP81</f>
        <v>528359.6</v>
      </c>
      <c r="AQ80" s="104">
        <f t="shared" si="182"/>
        <v>528359.6</v>
      </c>
      <c r="AR80" s="104">
        <f t="shared" si="182"/>
        <v>0</v>
      </c>
      <c r="AS80" s="104">
        <f t="shared" si="182"/>
        <v>0</v>
      </c>
      <c r="AT80" s="104">
        <f t="shared" si="182"/>
        <v>0</v>
      </c>
      <c r="AU80" s="104">
        <f t="shared" si="182"/>
        <v>0</v>
      </c>
      <c r="AV80" s="104">
        <f t="shared" si="182"/>
        <v>0</v>
      </c>
      <c r="AW80" s="104">
        <f t="shared" si="182"/>
        <v>0</v>
      </c>
      <c r="AX80" s="104">
        <f t="shared" si="182"/>
        <v>528359.6</v>
      </c>
      <c r="AY80" s="104">
        <f t="shared" si="182"/>
        <v>528359.6</v>
      </c>
      <c r="AZ80" s="135">
        <f t="shared" si="181"/>
        <v>332870.09999999998</v>
      </c>
      <c r="BA80" s="135">
        <f t="shared" si="181"/>
        <v>0</v>
      </c>
      <c r="BB80" s="135">
        <f t="shared" si="181"/>
        <v>0</v>
      </c>
      <c r="BC80" s="135">
        <f t="shared" si="181"/>
        <v>0</v>
      </c>
      <c r="BD80" s="135">
        <f t="shared" si="181"/>
        <v>332870.09999999998</v>
      </c>
      <c r="BE80" s="135">
        <f t="shared" si="181"/>
        <v>300000</v>
      </c>
      <c r="BF80" s="135">
        <f t="shared" si="181"/>
        <v>0</v>
      </c>
      <c r="BG80" s="135">
        <f t="shared" si="181"/>
        <v>0</v>
      </c>
      <c r="BH80" s="135">
        <f t="shared" si="181"/>
        <v>0</v>
      </c>
      <c r="BI80" s="135">
        <f t="shared" si="181"/>
        <v>300000</v>
      </c>
      <c r="BJ80" s="115">
        <f t="shared" si="181"/>
        <v>300000</v>
      </c>
      <c r="BK80" s="115">
        <f t="shared" si="181"/>
        <v>0</v>
      </c>
      <c r="BL80" s="115">
        <f t="shared" si="181"/>
        <v>0</v>
      </c>
      <c r="BM80" s="115">
        <f t="shared" si="181"/>
        <v>0</v>
      </c>
      <c r="BN80" s="115">
        <f t="shared" si="181"/>
        <v>300000</v>
      </c>
      <c r="BO80" s="81">
        <f t="shared" si="182"/>
        <v>300000</v>
      </c>
      <c r="BP80" s="81">
        <f t="shared" si="182"/>
        <v>0</v>
      </c>
      <c r="BQ80" s="81">
        <f t="shared" si="182"/>
        <v>0</v>
      </c>
      <c r="BR80" s="81">
        <f t="shared" si="182"/>
        <v>0</v>
      </c>
      <c r="BS80" s="81">
        <f t="shared" si="182"/>
        <v>300000</v>
      </c>
      <c r="BT80" s="72"/>
      <c r="BU80" s="87"/>
    </row>
    <row r="81" spans="2:73" s="69" customFormat="1" ht="27" x14ac:dyDescent="0.25">
      <c r="B81" s="68" t="s">
        <v>334</v>
      </c>
      <c r="C81" s="58">
        <v>2304</v>
      </c>
      <c r="D81" s="281"/>
      <c r="E81" s="282"/>
      <c r="F81" s="291"/>
      <c r="G81" s="292"/>
      <c r="H81" s="31"/>
      <c r="I81" s="31"/>
      <c r="J81" s="67"/>
      <c r="K81" s="34"/>
      <c r="L81" s="40">
        <f t="shared" si="179"/>
        <v>528359.6</v>
      </c>
      <c r="M81" s="40">
        <f t="shared" si="179"/>
        <v>528359.6</v>
      </c>
      <c r="N81" s="104"/>
      <c r="O81" s="104"/>
      <c r="P81" s="104"/>
      <c r="Q81" s="104"/>
      <c r="R81" s="104"/>
      <c r="S81" s="104"/>
      <c r="T81" s="104">
        <f>T82</f>
        <v>528359.6</v>
      </c>
      <c r="U81" s="104">
        <f>U82</f>
        <v>528359.6</v>
      </c>
      <c r="V81" s="115">
        <f t="shared" ref="V81:AO81" si="183">V82</f>
        <v>332870.09999999998</v>
      </c>
      <c r="W81" s="115">
        <f t="shared" si="183"/>
        <v>0</v>
      </c>
      <c r="X81" s="115">
        <f t="shared" si="183"/>
        <v>0</v>
      </c>
      <c r="Y81" s="115">
        <f t="shared" si="183"/>
        <v>0</v>
      </c>
      <c r="Z81" s="115">
        <f t="shared" si="183"/>
        <v>332870.09999999998</v>
      </c>
      <c r="AA81" s="7">
        <f t="shared" ref="AA81:AA82" si="184">AB81+AC81+AD81+AE81</f>
        <v>300000</v>
      </c>
      <c r="AB81" s="135">
        <f t="shared" si="183"/>
        <v>0</v>
      </c>
      <c r="AC81" s="135">
        <f t="shared" si="183"/>
        <v>0</v>
      </c>
      <c r="AD81" s="135">
        <f t="shared" si="183"/>
        <v>0</v>
      </c>
      <c r="AE81" s="135">
        <f t="shared" si="183"/>
        <v>300000</v>
      </c>
      <c r="AF81" s="135">
        <f>AG81+AH81+AI81+AJ81</f>
        <v>300000</v>
      </c>
      <c r="AG81" s="135">
        <f t="shared" si="183"/>
        <v>0</v>
      </c>
      <c r="AH81" s="135">
        <f t="shared" si="183"/>
        <v>0</v>
      </c>
      <c r="AI81" s="135">
        <f t="shared" si="183"/>
        <v>0</v>
      </c>
      <c r="AJ81" s="135">
        <f t="shared" si="183"/>
        <v>300000</v>
      </c>
      <c r="AK81" s="135">
        <f>AL81+AM81+AN81+AO81</f>
        <v>300000</v>
      </c>
      <c r="AL81" s="135">
        <f t="shared" si="183"/>
        <v>0</v>
      </c>
      <c r="AM81" s="135">
        <f t="shared" si="183"/>
        <v>0</v>
      </c>
      <c r="AN81" s="135">
        <f t="shared" si="183"/>
        <v>0</v>
      </c>
      <c r="AO81" s="135">
        <f t="shared" si="183"/>
        <v>300000</v>
      </c>
      <c r="AP81" s="104">
        <f t="shared" ref="AP81:BS81" si="185">AP82</f>
        <v>528359.6</v>
      </c>
      <c r="AQ81" s="104">
        <f t="shared" si="185"/>
        <v>528359.6</v>
      </c>
      <c r="AR81" s="104">
        <f t="shared" si="185"/>
        <v>0</v>
      </c>
      <c r="AS81" s="104">
        <f t="shared" si="185"/>
        <v>0</v>
      </c>
      <c r="AT81" s="104">
        <f t="shared" si="185"/>
        <v>0</v>
      </c>
      <c r="AU81" s="104">
        <f t="shared" si="185"/>
        <v>0</v>
      </c>
      <c r="AV81" s="104">
        <f t="shared" si="185"/>
        <v>0</v>
      </c>
      <c r="AW81" s="104">
        <f t="shared" si="185"/>
        <v>0</v>
      </c>
      <c r="AX81" s="104">
        <f t="shared" si="185"/>
        <v>528359.6</v>
      </c>
      <c r="AY81" s="104">
        <f t="shared" si="185"/>
        <v>528359.6</v>
      </c>
      <c r="AZ81" s="135">
        <f t="shared" si="181"/>
        <v>332870.09999999998</v>
      </c>
      <c r="BA81" s="135">
        <f t="shared" si="181"/>
        <v>0</v>
      </c>
      <c r="BB81" s="135">
        <f t="shared" si="181"/>
        <v>0</v>
      </c>
      <c r="BC81" s="135">
        <f t="shared" si="181"/>
        <v>0</v>
      </c>
      <c r="BD81" s="135">
        <f t="shared" si="181"/>
        <v>332870.09999999998</v>
      </c>
      <c r="BE81" s="135">
        <f t="shared" si="181"/>
        <v>300000</v>
      </c>
      <c r="BF81" s="135">
        <f t="shared" si="181"/>
        <v>0</v>
      </c>
      <c r="BG81" s="135">
        <f t="shared" si="181"/>
        <v>0</v>
      </c>
      <c r="BH81" s="135">
        <f t="shared" si="181"/>
        <v>0</v>
      </c>
      <c r="BI81" s="135">
        <f t="shared" si="181"/>
        <v>300000</v>
      </c>
      <c r="BJ81" s="115">
        <f>BK81+BL81+BM81+BN81</f>
        <v>300000</v>
      </c>
      <c r="BK81" s="115">
        <f t="shared" si="181"/>
        <v>0</v>
      </c>
      <c r="BL81" s="115">
        <f t="shared" si="181"/>
        <v>0</v>
      </c>
      <c r="BM81" s="115">
        <f t="shared" si="181"/>
        <v>0</v>
      </c>
      <c r="BN81" s="115">
        <f t="shared" si="181"/>
        <v>300000</v>
      </c>
      <c r="BO81" s="81">
        <f>BP81+BQ81+BR81+BS81</f>
        <v>300000</v>
      </c>
      <c r="BP81" s="81">
        <f t="shared" si="185"/>
        <v>0</v>
      </c>
      <c r="BQ81" s="81">
        <f t="shared" si="185"/>
        <v>0</v>
      </c>
      <c r="BR81" s="81">
        <f t="shared" si="185"/>
        <v>0</v>
      </c>
      <c r="BS81" s="81">
        <f t="shared" si="185"/>
        <v>300000</v>
      </c>
      <c r="BT81" s="72"/>
      <c r="BU81" s="87"/>
    </row>
    <row r="82" spans="2:73" s="69" customFormat="1" ht="27" x14ac:dyDescent="0.25">
      <c r="B82" s="68" t="s">
        <v>336</v>
      </c>
      <c r="C82" s="58">
        <v>2400</v>
      </c>
      <c r="D82" s="281" t="s">
        <v>337</v>
      </c>
      <c r="E82" s="282"/>
      <c r="F82" s="291"/>
      <c r="G82" s="292"/>
      <c r="H82" s="31"/>
      <c r="I82" s="31" t="s">
        <v>363</v>
      </c>
      <c r="J82" s="67"/>
      <c r="K82" s="34" t="s">
        <v>338</v>
      </c>
      <c r="L82" s="40">
        <f>N82+P82+R82+T82</f>
        <v>528359.6</v>
      </c>
      <c r="M82" s="40">
        <f>O82+Q82+S82+U82</f>
        <v>528359.6</v>
      </c>
      <c r="N82" s="104"/>
      <c r="O82" s="104"/>
      <c r="P82" s="104"/>
      <c r="Q82" s="104"/>
      <c r="R82" s="104"/>
      <c r="S82" s="104"/>
      <c r="T82" s="104">
        <v>528359.6</v>
      </c>
      <c r="U82" s="104">
        <v>528359.6</v>
      </c>
      <c r="V82" s="115">
        <f>W82+X82+Y82+Z82</f>
        <v>332870.09999999998</v>
      </c>
      <c r="W82" s="115"/>
      <c r="X82" s="115"/>
      <c r="Y82" s="115"/>
      <c r="Z82" s="115">
        <v>332870.09999999998</v>
      </c>
      <c r="AA82" s="7">
        <f t="shared" si="184"/>
        <v>300000</v>
      </c>
      <c r="AB82" s="142"/>
      <c r="AC82" s="142"/>
      <c r="AD82" s="142"/>
      <c r="AE82" s="142">
        <v>300000</v>
      </c>
      <c r="AF82" s="135">
        <f t="shared" ref="AF82:AF83" si="186">AG82+AH82+AI82+AJ82</f>
        <v>300000</v>
      </c>
      <c r="AG82" s="135"/>
      <c r="AH82" s="135"/>
      <c r="AI82" s="135"/>
      <c r="AJ82" s="135">
        <v>300000</v>
      </c>
      <c r="AK82" s="135">
        <f t="shared" ref="AK82:AK83" si="187">AL82+AM82+AN82+AO82</f>
        <v>300000</v>
      </c>
      <c r="AL82" s="135"/>
      <c r="AM82" s="135"/>
      <c r="AN82" s="135"/>
      <c r="AO82" s="135">
        <v>300000</v>
      </c>
      <c r="AP82" s="145">
        <f>AR82+AT82+AV82+AX82</f>
        <v>528359.6</v>
      </c>
      <c r="AQ82" s="145">
        <f>AS82+AU82+AW82+AY82</f>
        <v>528359.6</v>
      </c>
      <c r="AR82" s="104"/>
      <c r="AS82" s="104"/>
      <c r="AT82" s="104"/>
      <c r="AU82" s="104"/>
      <c r="AV82" s="104"/>
      <c r="AW82" s="104"/>
      <c r="AX82" s="104">
        <v>528359.6</v>
      </c>
      <c r="AY82" s="104">
        <v>528359.6</v>
      </c>
      <c r="AZ82" s="177">
        <f>BA82+BB82+BC82+BD82</f>
        <v>332870.09999999998</v>
      </c>
      <c r="BA82" s="177"/>
      <c r="BB82" s="177"/>
      <c r="BC82" s="177">
        <v>0</v>
      </c>
      <c r="BD82" s="177">
        <f>Z82</f>
        <v>332870.09999999998</v>
      </c>
      <c r="BE82" s="157">
        <f t="shared" ref="BE82" si="188">BF82+BG82+BH82+BI82</f>
        <v>300000</v>
      </c>
      <c r="BF82" s="142"/>
      <c r="BG82" s="142"/>
      <c r="BH82" s="142"/>
      <c r="BI82" s="142">
        <f>AE82</f>
        <v>300000</v>
      </c>
      <c r="BJ82" s="115">
        <f>BK82+BL82+BM82+BN82</f>
        <v>300000</v>
      </c>
      <c r="BK82" s="117"/>
      <c r="BL82" s="117"/>
      <c r="BM82" s="117"/>
      <c r="BN82" s="117">
        <f>BI82</f>
        <v>300000</v>
      </c>
      <c r="BO82" s="81">
        <f>BP82+BQ82+BR82+BS82</f>
        <v>300000</v>
      </c>
      <c r="BP82" s="89"/>
      <c r="BQ82" s="89"/>
      <c r="BR82" s="89"/>
      <c r="BS82" s="89">
        <f>BN82</f>
        <v>300000</v>
      </c>
      <c r="BT82" s="72"/>
      <c r="BU82" s="87"/>
    </row>
    <row r="83" spans="2:73" ht="40.5" x14ac:dyDescent="0.25">
      <c r="B83" s="25" t="s">
        <v>108</v>
      </c>
      <c r="C83" s="22" t="s">
        <v>109</v>
      </c>
      <c r="D83" s="281"/>
      <c r="E83" s="282"/>
      <c r="F83" s="281"/>
      <c r="G83" s="282"/>
      <c r="H83" s="31"/>
      <c r="I83" s="31"/>
      <c r="J83" s="67" t="s">
        <v>88</v>
      </c>
      <c r="K83" s="34"/>
      <c r="L83" s="105"/>
      <c r="M83" s="25"/>
      <c r="N83" s="25"/>
      <c r="O83" s="25"/>
      <c r="P83" s="25"/>
      <c r="Q83" s="25"/>
      <c r="R83" s="25"/>
      <c r="S83" s="25"/>
      <c r="T83" s="25"/>
      <c r="U83" s="25"/>
      <c r="V83" s="80">
        <f>W83+X83+Y83+Z83</f>
        <v>0</v>
      </c>
      <c r="W83" s="65"/>
      <c r="X83" s="65"/>
      <c r="Y83" s="65"/>
      <c r="Z83" s="80"/>
      <c r="AA83" s="7">
        <f>AB83+AC83+AD83+AE83</f>
        <v>73604.800000000003</v>
      </c>
      <c r="AB83" s="139"/>
      <c r="AC83" s="139"/>
      <c r="AD83" s="139"/>
      <c r="AE83" s="6">
        <v>73604.800000000003</v>
      </c>
      <c r="AF83" s="135">
        <f t="shared" si="186"/>
        <v>147642</v>
      </c>
      <c r="AG83" s="7">
        <f t="shared" si="97"/>
        <v>0</v>
      </c>
      <c r="AH83" s="7">
        <f t="shared" si="97"/>
        <v>0</v>
      </c>
      <c r="AI83" s="7">
        <f t="shared" si="97"/>
        <v>0</v>
      </c>
      <c r="AJ83" s="7">
        <v>147642</v>
      </c>
      <c r="AK83" s="135">
        <f t="shared" si="187"/>
        <v>147642</v>
      </c>
      <c r="AL83" s="7">
        <f t="shared" ref="AL83" si="189">AG83</f>
        <v>0</v>
      </c>
      <c r="AM83" s="7">
        <f t="shared" ref="AM83" si="190">AH83</f>
        <v>0</v>
      </c>
      <c r="AN83" s="7">
        <f t="shared" ref="AN83" si="191">AI83</f>
        <v>0</v>
      </c>
      <c r="AO83" s="7">
        <f>AJ83</f>
        <v>147642</v>
      </c>
      <c r="AP83" s="105"/>
      <c r="AQ83" s="25"/>
      <c r="AR83" s="25"/>
      <c r="AS83" s="25"/>
      <c r="AT83" s="25"/>
      <c r="AU83" s="25"/>
      <c r="AV83" s="25"/>
      <c r="AW83" s="25"/>
      <c r="AX83" s="25"/>
      <c r="AY83" s="25"/>
      <c r="AZ83" s="175">
        <f>BA83+BB83+BC83+BD83</f>
        <v>0</v>
      </c>
      <c r="BA83" s="176"/>
      <c r="BB83" s="176"/>
      <c r="BC83" s="176"/>
      <c r="BD83" s="175">
        <f>Z83</f>
        <v>0</v>
      </c>
      <c r="BE83" s="157">
        <f>BF83+BG83+BH83+BI83</f>
        <v>73604.800000000003</v>
      </c>
      <c r="BF83" s="159"/>
      <c r="BG83" s="159"/>
      <c r="BH83" s="159"/>
      <c r="BI83" s="157">
        <f>AE83</f>
        <v>73604.800000000003</v>
      </c>
      <c r="BJ83" s="115">
        <f>BK83+BL83+BM83+BN83</f>
        <v>147642</v>
      </c>
      <c r="BK83" s="117">
        <f>BF83</f>
        <v>0</v>
      </c>
      <c r="BL83" s="124">
        <f>BG83</f>
        <v>0</v>
      </c>
      <c r="BM83" s="124">
        <f t="shared" ref="BM83" si="192">SUM(BM84:BM94)</f>
        <v>0</v>
      </c>
      <c r="BN83" s="124">
        <v>147642</v>
      </c>
      <c r="BO83" s="81">
        <f>BP83+BQ83+BR83+BS83</f>
        <v>147642</v>
      </c>
      <c r="BP83" s="89">
        <f>BK83</f>
        <v>0</v>
      </c>
      <c r="BQ83" s="127">
        <f>BL83</f>
        <v>0</v>
      </c>
      <c r="BR83" s="127">
        <f t="shared" ref="BR83" si="193">SUM(BR84:BR94)</f>
        <v>0</v>
      </c>
      <c r="BS83" s="127">
        <f>AO83</f>
        <v>147642</v>
      </c>
      <c r="BU83" s="87"/>
    </row>
    <row r="84" spans="2:73" ht="27" x14ac:dyDescent="0.25">
      <c r="B84" s="68" t="s">
        <v>110</v>
      </c>
      <c r="C84" s="22" t="s">
        <v>111</v>
      </c>
      <c r="D84" s="281"/>
      <c r="E84" s="282"/>
      <c r="F84" s="281"/>
      <c r="G84" s="282"/>
      <c r="H84" s="33"/>
      <c r="I84" s="33"/>
      <c r="J84" s="67" t="s">
        <v>88</v>
      </c>
      <c r="K84" s="35"/>
      <c r="L84" s="40">
        <f t="shared" ref="L84:U84" si="194">L10</f>
        <v>4126450.9</v>
      </c>
      <c r="M84" s="40">
        <f t="shared" si="194"/>
        <v>4047247.8</v>
      </c>
      <c r="N84" s="40">
        <f t="shared" si="194"/>
        <v>36200.700000000004</v>
      </c>
      <c r="O84" s="40">
        <f t="shared" si="194"/>
        <v>33410.6</v>
      </c>
      <c r="P84" s="40">
        <f t="shared" si="194"/>
        <v>472311.4</v>
      </c>
      <c r="Q84" s="40">
        <f t="shared" si="194"/>
        <v>466276.9</v>
      </c>
      <c r="R84" s="40">
        <f t="shared" si="194"/>
        <v>0</v>
      </c>
      <c r="S84" s="40">
        <f t="shared" si="194"/>
        <v>0</v>
      </c>
      <c r="T84" s="40">
        <f t="shared" si="194"/>
        <v>3617938.8</v>
      </c>
      <c r="U84" s="40">
        <f t="shared" si="194"/>
        <v>3547560.3</v>
      </c>
      <c r="V84" s="80">
        <f t="shared" ref="V84:V85" si="195">W84+X84+Y84+Z84</f>
        <v>3755479.7</v>
      </c>
      <c r="W84" s="124">
        <f t="shared" ref="W84:BL84" si="196">W10</f>
        <v>25459.699999999997</v>
      </c>
      <c r="X84" s="124">
        <f t="shared" si="196"/>
        <v>511438.4</v>
      </c>
      <c r="Y84" s="124">
        <f t="shared" si="196"/>
        <v>0</v>
      </c>
      <c r="Z84" s="124">
        <f t="shared" si="196"/>
        <v>3218581.6</v>
      </c>
      <c r="AA84" s="6">
        <f t="shared" si="196"/>
        <v>2946144.0999999996</v>
      </c>
      <c r="AB84" s="6">
        <f t="shared" si="196"/>
        <v>29787.200000000001</v>
      </c>
      <c r="AC84" s="6">
        <f t="shared" si="196"/>
        <v>445800.79999999993</v>
      </c>
      <c r="AD84" s="6">
        <f t="shared" si="196"/>
        <v>0</v>
      </c>
      <c r="AE84" s="6">
        <f t="shared" si="196"/>
        <v>2470556.0999999996</v>
      </c>
      <c r="AF84" s="135">
        <f t="shared" si="196"/>
        <v>2951801.4000000004</v>
      </c>
      <c r="AG84" s="135">
        <f t="shared" si="196"/>
        <v>29508.600000000002</v>
      </c>
      <c r="AH84" s="135">
        <f t="shared" si="196"/>
        <v>446332.39999999997</v>
      </c>
      <c r="AI84" s="135">
        <f t="shared" si="196"/>
        <v>0</v>
      </c>
      <c r="AJ84" s="135">
        <f t="shared" si="196"/>
        <v>2475960.3999999994</v>
      </c>
      <c r="AK84" s="135">
        <f t="shared" si="196"/>
        <v>2951801.4000000004</v>
      </c>
      <c r="AL84" s="135">
        <f t="shared" si="196"/>
        <v>29508.600000000002</v>
      </c>
      <c r="AM84" s="135">
        <f t="shared" si="196"/>
        <v>446332.39999999997</v>
      </c>
      <c r="AN84" s="135">
        <f t="shared" si="196"/>
        <v>0</v>
      </c>
      <c r="AO84" s="135">
        <f t="shared" si="196"/>
        <v>2475960.3999999994</v>
      </c>
      <c r="AP84" s="104">
        <f t="shared" si="196"/>
        <v>3342919</v>
      </c>
      <c r="AQ84" s="104">
        <f t="shared" si="196"/>
        <v>3290802.6999999997</v>
      </c>
      <c r="AR84" s="104">
        <f t="shared" si="196"/>
        <v>27182.3</v>
      </c>
      <c r="AS84" s="104">
        <f t="shared" si="196"/>
        <v>25627.8</v>
      </c>
      <c r="AT84" s="104">
        <f t="shared" si="196"/>
        <v>454243.2</v>
      </c>
      <c r="AU84" s="104">
        <f t="shared" si="196"/>
        <v>441517.80000000005</v>
      </c>
      <c r="AV84" s="104">
        <f t="shared" si="196"/>
        <v>0</v>
      </c>
      <c r="AW84" s="104">
        <f t="shared" si="196"/>
        <v>0</v>
      </c>
      <c r="AX84" s="104">
        <f t="shared" si="196"/>
        <v>2861493.5</v>
      </c>
      <c r="AY84" s="104">
        <f t="shared" si="196"/>
        <v>2843833.1</v>
      </c>
      <c r="AZ84" s="135">
        <f t="shared" si="196"/>
        <v>3354447.3</v>
      </c>
      <c r="BA84" s="135">
        <f t="shared" si="196"/>
        <v>25390.1</v>
      </c>
      <c r="BB84" s="135">
        <f t="shared" si="196"/>
        <v>487615.6</v>
      </c>
      <c r="BC84" s="135">
        <f t="shared" si="196"/>
        <v>0</v>
      </c>
      <c r="BD84" s="135">
        <f t="shared" si="196"/>
        <v>2841441.6</v>
      </c>
      <c r="BE84" s="135">
        <f t="shared" si="196"/>
        <v>2837049.3</v>
      </c>
      <c r="BF84" s="135">
        <f t="shared" si="196"/>
        <v>29717.600000000002</v>
      </c>
      <c r="BG84" s="135">
        <f t="shared" si="196"/>
        <v>435734.79999999993</v>
      </c>
      <c r="BH84" s="135">
        <f t="shared" si="196"/>
        <v>0</v>
      </c>
      <c r="BI84" s="135">
        <f t="shared" si="196"/>
        <v>2371596.8999999994</v>
      </c>
      <c r="BJ84" s="115">
        <f t="shared" si="196"/>
        <v>2901493.3</v>
      </c>
      <c r="BK84" s="115">
        <f t="shared" si="196"/>
        <v>29440.800000000003</v>
      </c>
      <c r="BL84" s="115">
        <f t="shared" si="196"/>
        <v>436264.39999999997</v>
      </c>
      <c r="BM84" s="115"/>
      <c r="BN84" s="115">
        <f>BN10</f>
        <v>2435788.1</v>
      </c>
      <c r="BO84" s="81">
        <f>BO10</f>
        <v>2901493.3</v>
      </c>
      <c r="BP84" s="81">
        <f>BP10</f>
        <v>29440.800000000003</v>
      </c>
      <c r="BQ84" s="81">
        <f>BQ10</f>
        <v>436264.39999999997</v>
      </c>
      <c r="BR84" s="81"/>
      <c r="BS84" s="81">
        <f>BS10</f>
        <v>2435788.1</v>
      </c>
      <c r="BU84" s="87"/>
    </row>
    <row r="85" spans="2:73" x14ac:dyDescent="0.25">
      <c r="B85" s="70" t="s">
        <v>112</v>
      </c>
      <c r="C85" s="23" t="s">
        <v>113</v>
      </c>
      <c r="D85" s="301"/>
      <c r="E85" s="302"/>
      <c r="F85" s="301"/>
      <c r="G85" s="302"/>
      <c r="H85" s="30"/>
      <c r="I85" s="30"/>
      <c r="J85" s="27" t="s">
        <v>88</v>
      </c>
      <c r="K85" s="34"/>
      <c r="L85" s="29">
        <f>L84</f>
        <v>4126450.9</v>
      </c>
      <c r="M85" s="29">
        <f t="shared" ref="M85:U85" si="197">M84</f>
        <v>4047247.8</v>
      </c>
      <c r="N85" s="29">
        <f t="shared" si="197"/>
        <v>36200.700000000004</v>
      </c>
      <c r="O85" s="29">
        <f t="shared" si="197"/>
        <v>33410.6</v>
      </c>
      <c r="P85" s="29">
        <f t="shared" si="197"/>
        <v>472311.4</v>
      </c>
      <c r="Q85" s="29">
        <f t="shared" si="197"/>
        <v>466276.9</v>
      </c>
      <c r="R85" s="29">
        <f t="shared" si="197"/>
        <v>0</v>
      </c>
      <c r="S85" s="29">
        <f t="shared" si="197"/>
        <v>0</v>
      </c>
      <c r="T85" s="29">
        <f t="shared" si="197"/>
        <v>3617938.8</v>
      </c>
      <c r="U85" s="29">
        <f t="shared" si="197"/>
        <v>3547560.3</v>
      </c>
      <c r="V85" s="151">
        <f t="shared" si="195"/>
        <v>3755479.7</v>
      </c>
      <c r="W85" s="152">
        <f t="shared" ref="W85:AE85" si="198">W84</f>
        <v>25459.699999999997</v>
      </c>
      <c r="X85" s="152">
        <f t="shared" si="198"/>
        <v>511438.4</v>
      </c>
      <c r="Y85" s="152">
        <f t="shared" si="198"/>
        <v>0</v>
      </c>
      <c r="Z85" s="152">
        <f t="shared" si="198"/>
        <v>3218581.6</v>
      </c>
      <c r="AA85" s="136">
        <f t="shared" si="198"/>
        <v>2946144.0999999996</v>
      </c>
      <c r="AB85" s="136">
        <f t="shared" si="198"/>
        <v>29787.200000000001</v>
      </c>
      <c r="AC85" s="136">
        <f t="shared" si="198"/>
        <v>445800.79999999993</v>
      </c>
      <c r="AD85" s="136">
        <f t="shared" si="198"/>
        <v>0</v>
      </c>
      <c r="AE85" s="146">
        <f t="shared" si="198"/>
        <v>2470556.0999999996</v>
      </c>
      <c r="AF85" s="147">
        <f>AF84</f>
        <v>2951801.4000000004</v>
      </c>
      <c r="AG85" s="147">
        <f t="shared" ref="AG85:AJ85" si="199">AG84</f>
        <v>29508.600000000002</v>
      </c>
      <c r="AH85" s="147">
        <f t="shared" si="199"/>
        <v>446332.39999999997</v>
      </c>
      <c r="AI85" s="147">
        <f t="shared" si="199"/>
        <v>0</v>
      </c>
      <c r="AJ85" s="147">
        <f t="shared" si="199"/>
        <v>2475960.3999999994</v>
      </c>
      <c r="AK85" s="147">
        <f>AK84</f>
        <v>2951801.4000000004</v>
      </c>
      <c r="AL85" s="147">
        <f t="shared" ref="AL85:AO85" si="200">AL84</f>
        <v>29508.600000000002</v>
      </c>
      <c r="AM85" s="147">
        <f t="shared" si="200"/>
        <v>446332.39999999997</v>
      </c>
      <c r="AN85" s="147">
        <f t="shared" si="200"/>
        <v>0</v>
      </c>
      <c r="AO85" s="147">
        <f t="shared" si="200"/>
        <v>2475960.3999999994</v>
      </c>
      <c r="AP85" s="148">
        <f t="shared" ref="AP85:BS85" si="201">AP84</f>
        <v>3342919</v>
      </c>
      <c r="AQ85" s="148">
        <f t="shared" si="201"/>
        <v>3290802.6999999997</v>
      </c>
      <c r="AR85" s="148">
        <f t="shared" si="201"/>
        <v>27182.3</v>
      </c>
      <c r="AS85" s="148">
        <f t="shared" si="201"/>
        <v>25627.8</v>
      </c>
      <c r="AT85" s="148">
        <f t="shared" si="201"/>
        <v>454243.2</v>
      </c>
      <c r="AU85" s="148">
        <f t="shared" si="201"/>
        <v>441517.80000000005</v>
      </c>
      <c r="AV85" s="148">
        <f t="shared" si="201"/>
        <v>0</v>
      </c>
      <c r="AW85" s="148">
        <f t="shared" si="201"/>
        <v>0</v>
      </c>
      <c r="AX85" s="148">
        <f t="shared" si="201"/>
        <v>2861493.5</v>
      </c>
      <c r="AY85" s="148">
        <f t="shared" si="201"/>
        <v>2843833.1</v>
      </c>
      <c r="AZ85" s="147">
        <f t="shared" si="201"/>
        <v>3354447.3</v>
      </c>
      <c r="BA85" s="147">
        <f t="shared" si="201"/>
        <v>25390.1</v>
      </c>
      <c r="BB85" s="147">
        <f t="shared" si="201"/>
        <v>487615.6</v>
      </c>
      <c r="BC85" s="147">
        <f t="shared" si="201"/>
        <v>0</v>
      </c>
      <c r="BD85" s="147">
        <f t="shared" si="201"/>
        <v>2841441.6</v>
      </c>
      <c r="BE85" s="147">
        <f t="shared" si="201"/>
        <v>2837049.3</v>
      </c>
      <c r="BF85" s="147">
        <f t="shared" si="201"/>
        <v>29717.600000000002</v>
      </c>
      <c r="BG85" s="147">
        <f t="shared" si="201"/>
        <v>435734.79999999993</v>
      </c>
      <c r="BH85" s="147">
        <f t="shared" si="201"/>
        <v>0</v>
      </c>
      <c r="BI85" s="147">
        <f t="shared" si="201"/>
        <v>2371596.8999999994</v>
      </c>
      <c r="BJ85" s="116">
        <f t="shared" si="201"/>
        <v>2901493.3</v>
      </c>
      <c r="BK85" s="116">
        <f t="shared" si="201"/>
        <v>29440.800000000003</v>
      </c>
      <c r="BL85" s="116">
        <f t="shared" si="201"/>
        <v>436264.39999999997</v>
      </c>
      <c r="BM85" s="116">
        <f t="shared" si="201"/>
        <v>0</v>
      </c>
      <c r="BN85" s="116">
        <f t="shared" si="201"/>
        <v>2435788.1</v>
      </c>
      <c r="BO85" s="90">
        <f t="shared" si="201"/>
        <v>2901493.3</v>
      </c>
      <c r="BP85" s="90">
        <f t="shared" si="201"/>
        <v>29440.800000000003</v>
      </c>
      <c r="BQ85" s="90">
        <f t="shared" si="201"/>
        <v>436264.39999999997</v>
      </c>
      <c r="BR85" s="90">
        <f t="shared" si="201"/>
        <v>0</v>
      </c>
      <c r="BS85" s="90">
        <f t="shared" si="201"/>
        <v>2435788.1</v>
      </c>
      <c r="BU85" s="87"/>
    </row>
    <row r="86" spans="2:73" x14ac:dyDescent="0.25">
      <c r="B86" s="69"/>
      <c r="C86" s="69"/>
      <c r="D86" s="69"/>
      <c r="E86" s="69"/>
      <c r="F86" s="69"/>
      <c r="G86" s="69"/>
      <c r="H86" s="69"/>
      <c r="I86" s="69"/>
      <c r="J86" s="69"/>
      <c r="L86" s="39"/>
      <c r="M86" s="39"/>
      <c r="P86" s="87"/>
      <c r="Q86" s="39"/>
      <c r="U86" s="39"/>
      <c r="V86" s="82"/>
      <c r="W86" s="82"/>
      <c r="X86" s="82"/>
      <c r="Z86" s="82"/>
      <c r="AA86" s="39"/>
      <c r="AE86" s="39"/>
      <c r="AF86" s="39"/>
      <c r="AG86" s="149"/>
      <c r="AH86" s="39"/>
      <c r="AJ86" s="149"/>
      <c r="AK86" s="149"/>
      <c r="AL86" s="149"/>
      <c r="AM86" s="39"/>
      <c r="AO86" s="149"/>
      <c r="AP86" s="39"/>
      <c r="AQ86" s="39"/>
      <c r="AT86" s="149"/>
      <c r="AU86" s="149"/>
      <c r="AY86" s="39"/>
      <c r="AZ86" s="39"/>
      <c r="BA86" s="39"/>
      <c r="BB86" s="39"/>
      <c r="BD86" s="39"/>
      <c r="BE86" s="149"/>
      <c r="BF86" s="149"/>
      <c r="BG86" s="150"/>
      <c r="BI86" s="39"/>
      <c r="BJ86" s="91"/>
      <c r="BL86" s="91"/>
      <c r="BN86" s="91"/>
      <c r="BO86" s="82"/>
      <c r="BP86" s="82"/>
      <c r="BQ86" s="82"/>
      <c r="BR86" s="82"/>
      <c r="BS86" s="82"/>
    </row>
    <row r="87" spans="2:73" ht="15.75" x14ac:dyDescent="0.25">
      <c r="B87" s="51" t="s">
        <v>341</v>
      </c>
      <c r="C87" s="51"/>
      <c r="D87" s="51"/>
      <c r="E87" s="51"/>
      <c r="F87" s="51"/>
      <c r="G87" s="51"/>
      <c r="H87" s="51"/>
      <c r="I87" s="51"/>
      <c r="J87" s="51"/>
      <c r="K87" s="51"/>
      <c r="L87" s="51"/>
      <c r="M87" s="51"/>
      <c r="N87" s="51"/>
      <c r="O87" s="51"/>
      <c r="P87" s="51"/>
      <c r="Q87" s="51"/>
      <c r="R87" s="51"/>
      <c r="S87" s="51"/>
      <c r="T87" s="51"/>
      <c r="U87" s="51"/>
      <c r="V87" s="153"/>
      <c r="W87" s="153"/>
      <c r="X87" s="153"/>
      <c r="Y87" s="153"/>
      <c r="Z87" s="154"/>
      <c r="AA87" s="39"/>
      <c r="AE87" s="87"/>
      <c r="AF87" s="39"/>
      <c r="AJ87" s="39"/>
      <c r="AK87" s="149"/>
      <c r="AM87" s="149"/>
      <c r="AZ87" s="39"/>
      <c r="BB87" s="39"/>
      <c r="BE87" s="39"/>
      <c r="BF87" s="39"/>
      <c r="BG87" s="39"/>
      <c r="BI87" s="39"/>
      <c r="BJ87" s="82"/>
      <c r="BN87" s="91"/>
    </row>
    <row r="88" spans="2:73" ht="15.75" x14ac:dyDescent="0.25">
      <c r="B88" s="51"/>
      <c r="C88" s="51"/>
      <c r="D88" s="51"/>
      <c r="E88" s="51"/>
      <c r="F88" s="51"/>
      <c r="G88" s="51"/>
      <c r="H88" s="51"/>
      <c r="I88" s="51"/>
      <c r="J88" s="52"/>
      <c r="K88" s="52"/>
      <c r="L88" s="52"/>
      <c r="M88" s="52"/>
      <c r="N88" s="52"/>
      <c r="O88" s="52"/>
      <c r="P88" s="52"/>
      <c r="Q88" s="52"/>
      <c r="R88" s="52"/>
      <c r="S88" s="52"/>
      <c r="T88" s="52"/>
      <c r="U88" s="52"/>
      <c r="V88" s="155"/>
      <c r="W88" s="156"/>
      <c r="X88" s="156"/>
      <c r="Y88" s="156"/>
      <c r="BO88" s="82"/>
    </row>
    <row r="89" spans="2:73" ht="15.75" x14ac:dyDescent="0.25">
      <c r="B89" s="300" t="s">
        <v>375</v>
      </c>
      <c r="C89" s="300"/>
      <c r="D89" s="300"/>
      <c r="E89" s="300"/>
      <c r="F89" s="300"/>
      <c r="G89" s="300"/>
      <c r="H89" s="300"/>
      <c r="I89" s="300"/>
      <c r="J89" s="300"/>
      <c r="K89" s="300"/>
      <c r="L89" s="300"/>
      <c r="M89" s="300"/>
      <c r="N89" s="300"/>
      <c r="O89" s="300"/>
      <c r="P89" s="300"/>
      <c r="Q89" s="300"/>
      <c r="R89" s="300"/>
      <c r="S89" s="300"/>
      <c r="T89" s="300"/>
      <c r="U89" s="300"/>
      <c r="V89" s="300"/>
      <c r="W89" s="300"/>
      <c r="X89" s="300"/>
      <c r="Y89" s="300"/>
      <c r="BD89" s="39"/>
      <c r="BE89" s="167"/>
      <c r="BJ89" s="82"/>
      <c r="BO89" s="91"/>
    </row>
    <row r="90" spans="2:73" x14ac:dyDescent="0.25">
      <c r="AZ90" s="150"/>
      <c r="BA90" s="150"/>
      <c r="BB90" s="150"/>
      <c r="BC90" s="150"/>
      <c r="BD90" s="150"/>
      <c r="BE90" s="150"/>
      <c r="BF90" s="150"/>
      <c r="BG90" s="150"/>
      <c r="BH90" s="150"/>
      <c r="BI90" s="150"/>
      <c r="BJ90" s="92"/>
      <c r="BK90" s="92"/>
      <c r="BL90" s="92"/>
      <c r="BM90" s="92"/>
      <c r="BN90" s="92"/>
      <c r="BO90" s="92"/>
      <c r="BP90" s="92"/>
      <c r="BQ90" s="92"/>
      <c r="BR90" s="92"/>
      <c r="BS90" s="92"/>
    </row>
    <row r="92" spans="2:73" x14ac:dyDescent="0.25">
      <c r="AP92" s="39"/>
    </row>
    <row r="93" spans="2:73" x14ac:dyDescent="0.25">
      <c r="M93" s="39"/>
    </row>
    <row r="95" spans="2:73" x14ac:dyDescent="0.25">
      <c r="M95" s="39"/>
    </row>
  </sheetData>
  <mergeCells count="363">
    <mergeCell ref="V15:V17"/>
    <mergeCell ref="BE15:BE17"/>
    <mergeCell ref="BF15:BF17"/>
    <mergeCell ref="BD15:BD17"/>
    <mergeCell ref="Q26:Q27"/>
    <mergeCell ref="AV15:AV17"/>
    <mergeCell ref="AW15:AW17"/>
    <mergeCell ref="AX15:AX17"/>
    <mergeCell ref="D35:E37"/>
    <mergeCell ref="AF35:AF37"/>
    <mergeCell ref="AG35:AG37"/>
    <mergeCell ref="AH35:AH37"/>
    <mergeCell ref="D33:E33"/>
    <mergeCell ref="F33:G33"/>
    <mergeCell ref="D32:E32"/>
    <mergeCell ref="F32:G32"/>
    <mergeCell ref="V26:V27"/>
    <mergeCell ref="W26:W27"/>
    <mergeCell ref="X26:X27"/>
    <mergeCell ref="Y26:Y27"/>
    <mergeCell ref="Z26:Z27"/>
    <mergeCell ref="X35:X37"/>
    <mergeCell ref="Y35:Y37"/>
    <mergeCell ref="Z35:Z37"/>
    <mergeCell ref="BS15:BS17"/>
    <mergeCell ref="BJ15:BJ17"/>
    <mergeCell ref="BG15:BG17"/>
    <mergeCell ref="BH15:BH17"/>
    <mergeCell ref="BI15:BI17"/>
    <mergeCell ref="BK15:BK17"/>
    <mergeCell ref="BM15:BM17"/>
    <mergeCell ref="BN15:BN17"/>
    <mergeCell ref="BO15:BO17"/>
    <mergeCell ref="BP15:BP17"/>
    <mergeCell ref="BR15:BR17"/>
    <mergeCell ref="BQ15:BQ17"/>
    <mergeCell ref="BL15:BL17"/>
    <mergeCell ref="AO26:AO27"/>
    <mergeCell ref="AP26:AP27"/>
    <mergeCell ref="AQ26:AQ27"/>
    <mergeCell ref="AR26:AR27"/>
    <mergeCell ref="AS26:AS27"/>
    <mergeCell ref="AT26:AT27"/>
    <mergeCell ref="AU26:AU27"/>
    <mergeCell ref="AN26:AN27"/>
    <mergeCell ref="AF15:AF17"/>
    <mergeCell ref="AG15:AG17"/>
    <mergeCell ref="AH15:AH17"/>
    <mergeCell ref="AI15:AI17"/>
    <mergeCell ref="AJ15:AJ17"/>
    <mergeCell ref="S26:S27"/>
    <mergeCell ref="AA26:AA27"/>
    <mergeCell ref="AB26:AB27"/>
    <mergeCell ref="D62:E62"/>
    <mergeCell ref="F62:G62"/>
    <mergeCell ref="F72:G72"/>
    <mergeCell ref="D73:E73"/>
    <mergeCell ref="F73:G73"/>
    <mergeCell ref="D67:E67"/>
    <mergeCell ref="F67:G67"/>
    <mergeCell ref="D68:E68"/>
    <mergeCell ref="F68:G68"/>
    <mergeCell ref="F66:G66"/>
    <mergeCell ref="D63:E63"/>
    <mergeCell ref="F63:G63"/>
    <mergeCell ref="F52:G52"/>
    <mergeCell ref="D53:E53"/>
    <mergeCell ref="F53:G53"/>
    <mergeCell ref="D54:E54"/>
    <mergeCell ref="F54:G54"/>
    <mergeCell ref="D39:E39"/>
    <mergeCell ref="F39:G39"/>
    <mergeCell ref="D58:E58"/>
    <mergeCell ref="N26:N27"/>
    <mergeCell ref="F74:G74"/>
    <mergeCell ref="D74:E74"/>
    <mergeCell ref="F71:G71"/>
    <mergeCell ref="D71:E71"/>
    <mergeCell ref="D60:E60"/>
    <mergeCell ref="F60:G60"/>
    <mergeCell ref="D61:E61"/>
    <mergeCell ref="F61:G61"/>
    <mergeCell ref="R26:R27"/>
    <mergeCell ref="O26:O27"/>
    <mergeCell ref="P26:P27"/>
    <mergeCell ref="D34:E34"/>
    <mergeCell ref="F34:G34"/>
    <mergeCell ref="D29:E29"/>
    <mergeCell ref="F29:G29"/>
    <mergeCell ref="L26:L27"/>
    <mergeCell ref="M26:M27"/>
    <mergeCell ref="F58:G58"/>
    <mergeCell ref="D59:E59"/>
    <mergeCell ref="F59:G59"/>
    <mergeCell ref="D69:E69"/>
    <mergeCell ref="F69:G69"/>
    <mergeCell ref="D72:E72"/>
    <mergeCell ref="D66:E66"/>
    <mergeCell ref="F65:G65"/>
    <mergeCell ref="D65:E65"/>
    <mergeCell ref="D70:E70"/>
    <mergeCell ref="F70:G70"/>
    <mergeCell ref="D64:E64"/>
    <mergeCell ref="B89:Y89"/>
    <mergeCell ref="D85:E85"/>
    <mergeCell ref="F85:G85"/>
    <mergeCell ref="D84:E84"/>
    <mergeCell ref="F84:G84"/>
    <mergeCell ref="D83:E83"/>
    <mergeCell ref="F83:G83"/>
    <mergeCell ref="D75:E75"/>
    <mergeCell ref="F75:G75"/>
    <mergeCell ref="D76:E76"/>
    <mergeCell ref="F76:G76"/>
    <mergeCell ref="D77:E77"/>
    <mergeCell ref="F77:G77"/>
    <mergeCell ref="D78:E78"/>
    <mergeCell ref="F78:G78"/>
    <mergeCell ref="D79:E79"/>
    <mergeCell ref="F79:G79"/>
    <mergeCell ref="D80:E80"/>
    <mergeCell ref="F80:G80"/>
    <mergeCell ref="F81:G81"/>
    <mergeCell ref="D81:E81"/>
    <mergeCell ref="D82:E82"/>
    <mergeCell ref="F82:G82"/>
    <mergeCell ref="D43:E43"/>
    <mergeCell ref="F43:G43"/>
    <mergeCell ref="D44:E44"/>
    <mergeCell ref="F44:G44"/>
    <mergeCell ref="D45:E45"/>
    <mergeCell ref="F45:G45"/>
    <mergeCell ref="D46:E46"/>
    <mergeCell ref="F46:G46"/>
    <mergeCell ref="D57:E57"/>
    <mergeCell ref="F57:G57"/>
    <mergeCell ref="D47:E47"/>
    <mergeCell ref="F47:G47"/>
    <mergeCell ref="D48:E48"/>
    <mergeCell ref="F48:G48"/>
    <mergeCell ref="D49:E49"/>
    <mergeCell ref="F49:G49"/>
    <mergeCell ref="D50:E50"/>
    <mergeCell ref="F50:G50"/>
    <mergeCell ref="D51:E51"/>
    <mergeCell ref="F51:G51"/>
    <mergeCell ref="D52:E52"/>
    <mergeCell ref="D42:E42"/>
    <mergeCell ref="F42:G42"/>
    <mergeCell ref="D30:E30"/>
    <mergeCell ref="F30:G30"/>
    <mergeCell ref="D6:G6"/>
    <mergeCell ref="I7:I8"/>
    <mergeCell ref="D12:E12"/>
    <mergeCell ref="F12:G12"/>
    <mergeCell ref="D11:E11"/>
    <mergeCell ref="F11:G11"/>
    <mergeCell ref="D10:E10"/>
    <mergeCell ref="F10:G10"/>
    <mergeCell ref="D13:E13"/>
    <mergeCell ref="F13:G13"/>
    <mergeCell ref="D9:E9"/>
    <mergeCell ref="F9:G9"/>
    <mergeCell ref="D31:E31"/>
    <mergeCell ref="F31:G31"/>
    <mergeCell ref="D38:E38"/>
    <mergeCell ref="F38:G38"/>
    <mergeCell ref="D41:E41"/>
    <mergeCell ref="F41:G41"/>
    <mergeCell ref="D28:E28"/>
    <mergeCell ref="P7:Q7"/>
    <mergeCell ref="R7:S7"/>
    <mergeCell ref="T7:U7"/>
    <mergeCell ref="BJ7:BN7"/>
    <mergeCell ref="BO7:BS7"/>
    <mergeCell ref="BJ6:BS6"/>
    <mergeCell ref="F28:G28"/>
    <mergeCell ref="B2:Q2"/>
    <mergeCell ref="B3:Q3"/>
    <mergeCell ref="L6:U6"/>
    <mergeCell ref="V6:Z6"/>
    <mergeCell ref="AA6:AE6"/>
    <mergeCell ref="AF6:AO6"/>
    <mergeCell ref="AP6:AY6"/>
    <mergeCell ref="AZ6:BD6"/>
    <mergeCell ref="AQ15:AQ17"/>
    <mergeCell ref="AR15:AR17"/>
    <mergeCell ref="AS15:AS17"/>
    <mergeCell ref="AT15:AT17"/>
    <mergeCell ref="AU15:AU17"/>
    <mergeCell ref="N15:N17"/>
    <mergeCell ref="O15:O17"/>
    <mergeCell ref="P15:P17"/>
    <mergeCell ref="AK15:AK17"/>
    <mergeCell ref="Q15:Q17"/>
    <mergeCell ref="R15:R17"/>
    <mergeCell ref="S15:S17"/>
    <mergeCell ref="T15:T17"/>
    <mergeCell ref="U15:U17"/>
    <mergeCell ref="D22:E22"/>
    <mergeCell ref="F22:G22"/>
    <mergeCell ref="BE6:BI6"/>
    <mergeCell ref="B4:Z4"/>
    <mergeCell ref="D5:I5"/>
    <mergeCell ref="L5:AO5"/>
    <mergeCell ref="K5:K7"/>
    <mergeCell ref="D7:E8"/>
    <mergeCell ref="F7:G8"/>
    <mergeCell ref="AV7:AW7"/>
    <mergeCell ref="AX7:AY7"/>
    <mergeCell ref="H7:H8"/>
    <mergeCell ref="AF7:AJ7"/>
    <mergeCell ref="AK7:AO7"/>
    <mergeCell ref="AP7:AQ7"/>
    <mergeCell ref="AR7:AS7"/>
    <mergeCell ref="AT7:AU7"/>
    <mergeCell ref="AP5:BS5"/>
    <mergeCell ref="N7:O7"/>
    <mergeCell ref="W15:W17"/>
    <mergeCell ref="X15:X17"/>
    <mergeCell ref="Y15:Y17"/>
    <mergeCell ref="Z15:Z17"/>
    <mergeCell ref="AA15:AA17"/>
    <mergeCell ref="AB15:AB17"/>
    <mergeCell ref="AC15:AC17"/>
    <mergeCell ref="AD15:AD17"/>
    <mergeCell ref="AZ15:AZ17"/>
    <mergeCell ref="AM15:AM17"/>
    <mergeCell ref="AN15:AN17"/>
    <mergeCell ref="AO15:AO17"/>
    <mergeCell ref="AP15:AP17"/>
    <mergeCell ref="AL15:AL17"/>
    <mergeCell ref="AE15:AE17"/>
    <mergeCell ref="AY15:AY17"/>
    <mergeCell ref="BA15:BA17"/>
    <mergeCell ref="BB15:BB17"/>
    <mergeCell ref="BC15:BC17"/>
    <mergeCell ref="L7:M7"/>
    <mergeCell ref="D25:E25"/>
    <mergeCell ref="J5:J8"/>
    <mergeCell ref="B15:B17"/>
    <mergeCell ref="H15:H17"/>
    <mergeCell ref="J15:J17"/>
    <mergeCell ref="K15:K17"/>
    <mergeCell ref="L15:L17"/>
    <mergeCell ref="M15:M17"/>
    <mergeCell ref="I15:I17"/>
    <mergeCell ref="F18:G18"/>
    <mergeCell ref="D14:E14"/>
    <mergeCell ref="F14:G14"/>
    <mergeCell ref="D19:E19"/>
    <mergeCell ref="F19:G19"/>
    <mergeCell ref="F25:G25"/>
    <mergeCell ref="D18:E18"/>
    <mergeCell ref="D21:E21"/>
    <mergeCell ref="F21:G21"/>
    <mergeCell ref="D20:E20"/>
    <mergeCell ref="F20:G20"/>
    <mergeCell ref="B26:B27"/>
    <mergeCell ref="C26:C27"/>
    <mergeCell ref="F26:G27"/>
    <mergeCell ref="D26:E27"/>
    <mergeCell ref="H26:H27"/>
    <mergeCell ref="I26:I27"/>
    <mergeCell ref="J26:J27"/>
    <mergeCell ref="K26:K27"/>
    <mergeCell ref="C15:C17"/>
    <mergeCell ref="D15:E17"/>
    <mergeCell ref="D24:E24"/>
    <mergeCell ref="F24:G24"/>
    <mergeCell ref="D23:E23"/>
    <mergeCell ref="F23:G23"/>
    <mergeCell ref="BQ26:BQ27"/>
    <mergeCell ref="BN26:BN27"/>
    <mergeCell ref="BS26:BS27"/>
    <mergeCell ref="AV26:AV27"/>
    <mergeCell ref="AW26:AW27"/>
    <mergeCell ref="BA26:BA27"/>
    <mergeCell ref="BB26:BB27"/>
    <mergeCell ref="BC26:BC27"/>
    <mergeCell ref="BD26:BD27"/>
    <mergeCell ref="AZ26:AZ27"/>
    <mergeCell ref="BO26:BO27"/>
    <mergeCell ref="BP26:BP27"/>
    <mergeCell ref="BE26:BE27"/>
    <mergeCell ref="BF26:BF27"/>
    <mergeCell ref="BG26:BG27"/>
    <mergeCell ref="BH26:BH27"/>
    <mergeCell ref="BJ26:BJ27"/>
    <mergeCell ref="BK26:BK27"/>
    <mergeCell ref="BL26:BL27"/>
    <mergeCell ref="BM26:BM27"/>
    <mergeCell ref="BI26:BI27"/>
    <mergeCell ref="W35:W37"/>
    <mergeCell ref="AC35:AC37"/>
    <mergeCell ref="AD35:AD37"/>
    <mergeCell ref="AE35:AE37"/>
    <mergeCell ref="AM26:AM27"/>
    <mergeCell ref="AG26:AG27"/>
    <mergeCell ref="AH26:AH27"/>
    <mergeCell ref="AI26:AI27"/>
    <mergeCell ref="AJ26:AJ27"/>
    <mergeCell ref="AK26:AK27"/>
    <mergeCell ref="AL26:AL27"/>
    <mergeCell ref="AC26:AC27"/>
    <mergeCell ref="AI35:AI37"/>
    <mergeCell ref="AJ35:AJ37"/>
    <mergeCell ref="AK35:AK37"/>
    <mergeCell ref="AL35:AL37"/>
    <mergeCell ref="AM35:AM37"/>
    <mergeCell ref="AA35:AA37"/>
    <mergeCell ref="AB35:AB37"/>
    <mergeCell ref="AD26:AD27"/>
    <mergeCell ref="AE26:AE27"/>
    <mergeCell ref="AF26:AF27"/>
    <mergeCell ref="V35:V37"/>
    <mergeCell ref="C35:C37"/>
    <mergeCell ref="B35:B37"/>
    <mergeCell ref="BJ35:BJ37"/>
    <mergeCell ref="BK35:BK37"/>
    <mergeCell ref="BL35:BL37"/>
    <mergeCell ref="BN35:BN37"/>
    <mergeCell ref="BO35:BO37"/>
    <mergeCell ref="BP35:BP37"/>
    <mergeCell ref="BA35:BA37"/>
    <mergeCell ref="BC35:BC37"/>
    <mergeCell ref="BD35:BD37"/>
    <mergeCell ref="BE35:BE37"/>
    <mergeCell ref="BF35:BF37"/>
    <mergeCell ref="BG35:BG37"/>
    <mergeCell ref="BH35:BH37"/>
    <mergeCell ref="BI35:BI37"/>
    <mergeCell ref="AN35:AN37"/>
    <mergeCell ref="AO35:AO37"/>
    <mergeCell ref="AP35:AP37"/>
    <mergeCell ref="AR35:AR37"/>
    <mergeCell ref="AS35:AS37"/>
    <mergeCell ref="AW35:AW37"/>
    <mergeCell ref="AX35:AX37"/>
    <mergeCell ref="BB35:BB37"/>
    <mergeCell ref="BS35:BS37"/>
    <mergeCell ref="J35:J37"/>
    <mergeCell ref="I35:I37"/>
    <mergeCell ref="H35:H37"/>
    <mergeCell ref="G35:G37"/>
    <mergeCell ref="K35:K37"/>
    <mergeCell ref="BQ35:BQ37"/>
    <mergeCell ref="AY35:AY37"/>
    <mergeCell ref="AZ35:AZ37"/>
    <mergeCell ref="AV35:AV37"/>
    <mergeCell ref="AU35:AU37"/>
    <mergeCell ref="AT35:AT37"/>
    <mergeCell ref="AQ35:AQ37"/>
    <mergeCell ref="L35:L37"/>
    <mergeCell ref="M35:M37"/>
    <mergeCell ref="N35:N37"/>
    <mergeCell ref="O35:O37"/>
    <mergeCell ref="P35:P37"/>
    <mergeCell ref="Q35:Q37"/>
    <mergeCell ref="R35:R37"/>
    <mergeCell ref="S35:S37"/>
    <mergeCell ref="T35:T37"/>
    <mergeCell ref="U35:U37"/>
  </mergeCells>
  <pageMargins left="0" right="0" top="1.1811023622047245" bottom="0" header="0.39370078740157483" footer="0.39370078740157483"/>
  <pageSetup paperSize="9" scale="50" orientation="landscape" r:id="rId1"/>
  <headerFooter alignWithMargins="0"/>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Lines>0</Lines>
  <Paragraphs>0</Paragraphs>
  <Slides>0</Slides>
  <Notes>0</Notes>
  <HiddenSlides>0</HiddenSlides>
  <MMClips>0</MMClips>
  <ScaleCrop>false</ScaleCrop>
  <HeadingPairs>
    <vt:vector size="2" baseType="variant">
      <vt:variant>
        <vt:lpstr>Листы</vt:lpstr>
      </vt:variant>
      <vt:variant>
        <vt:i4>1</vt:i4>
      </vt:variant>
    </vt:vector>
  </HeadingPairs>
  <TitlesOfParts>
    <vt:vector size="1" baseType="lpstr">
      <vt:lpstr>Лист1</vt:lpstr>
    </vt:vector>
  </TitlesOfParts>
  <LinksUpToDate>false</LinksUpToDate>
  <CharactersWithSpaces>0</CharactersWithSpaces>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2023-11-30T04:27:28Z</cp:lastPrinted>
  <dcterms:created xsi:type="dcterms:W3CDTF">2019-06-05T04:41:06Z</dcterms:created>
  <dcterms:modified xsi:type="dcterms:W3CDTF">2023-12-15T05:49:00Z</dcterms:modified>
</cp:coreProperties>
</file>