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00" yWindow="-435" windowWidth="12900" windowHeight="10515"/>
  </bookViews>
  <sheets>
    <sheet name="Лист1" sheetId="1" r:id="rId1"/>
    <sheet name="Лист2" sheetId="2" r:id="rId2"/>
    <sheet name="Лист3" sheetId="3" r:id="rId3"/>
  </sheets>
  <definedNames>
    <definedName name="_GoBack" localSheetId="0">Лист1!#REF!</definedName>
    <definedName name="_xlnm._FilterDatabase" localSheetId="0" hidden="1">Лист1!$A$566:$M$566</definedName>
    <definedName name="_xlnm.Print_Titles" localSheetId="0">Лист1!$6:$10</definedName>
    <definedName name="_xlnm.Print_Area" localSheetId="0">Лист1!$A$1:$I$703</definedName>
  </definedNames>
  <calcPr calcId="125725"/>
</workbook>
</file>

<file path=xl/calcChain.xml><?xml version="1.0" encoding="utf-8"?>
<calcChain xmlns="http://schemas.openxmlformats.org/spreadsheetml/2006/main">
  <c r="F11" i="1"/>
  <c r="E11"/>
  <c r="D11"/>
  <c r="I685"/>
  <c r="I686"/>
  <c r="I687"/>
  <c r="I688"/>
  <c r="I689"/>
  <c r="I690"/>
  <c r="I691"/>
  <c r="I692"/>
  <c r="I693"/>
  <c r="I694"/>
  <c r="H685"/>
  <c r="H686"/>
  <c r="H687"/>
  <c r="H688"/>
  <c r="H689"/>
  <c r="H690"/>
  <c r="H691"/>
  <c r="H692"/>
  <c r="H693"/>
  <c r="H694"/>
  <c r="G685"/>
  <c r="G686"/>
  <c r="G687"/>
  <c r="G688"/>
  <c r="G689"/>
  <c r="G690"/>
  <c r="G691"/>
  <c r="G692"/>
  <c r="G693"/>
  <c r="G694"/>
  <c r="G695"/>
  <c r="G696"/>
  <c r="G697"/>
  <c r="G698"/>
  <c r="I678"/>
  <c r="I679"/>
  <c r="I680"/>
  <c r="G678"/>
  <c r="H678" s="1"/>
  <c r="G679"/>
  <c r="H679" s="1"/>
  <c r="G680"/>
  <c r="H680" s="1"/>
  <c r="F677"/>
  <c r="E677"/>
  <c r="D677"/>
  <c r="I670"/>
  <c r="I671"/>
  <c r="I672"/>
  <c r="I673"/>
  <c r="I674"/>
  <c r="I675"/>
  <c r="I676"/>
  <c r="G670"/>
  <c r="H670" s="1"/>
  <c r="G671"/>
  <c r="H671" s="1"/>
  <c r="G672"/>
  <c r="H672" s="1"/>
  <c r="G673"/>
  <c r="H673" s="1"/>
  <c r="G674"/>
  <c r="H674" s="1"/>
  <c r="G675"/>
  <c r="H675" s="1"/>
  <c r="G676"/>
  <c r="H676" s="1"/>
  <c r="E669"/>
  <c r="F669"/>
  <c r="D669"/>
  <c r="F662"/>
  <c r="E662"/>
  <c r="D662"/>
  <c r="I663"/>
  <c r="I664"/>
  <c r="I665"/>
  <c r="H663"/>
  <c r="H664"/>
  <c r="H665"/>
  <c r="G663"/>
  <c r="G664"/>
  <c r="G665"/>
  <c r="F644"/>
  <c r="E644"/>
  <c r="D644"/>
  <c r="I645"/>
  <c r="I646"/>
  <c r="H645"/>
  <c r="H646"/>
  <c r="H647"/>
  <c r="H648"/>
  <c r="H649"/>
  <c r="H650"/>
  <c r="H651"/>
  <c r="H652"/>
  <c r="H653"/>
  <c r="H654"/>
  <c r="H655"/>
  <c r="G645"/>
  <c r="G646"/>
  <c r="G647"/>
  <c r="G648"/>
  <c r="G649"/>
  <c r="G650"/>
  <c r="G651"/>
  <c r="G652"/>
  <c r="G653"/>
  <c r="G654"/>
  <c r="G655"/>
  <c r="I607"/>
  <c r="I608"/>
  <c r="I609"/>
  <c r="I610"/>
  <c r="I611"/>
  <c r="I612"/>
  <c r="I613"/>
  <c r="H607"/>
  <c r="H608"/>
  <c r="H609"/>
  <c r="H610"/>
  <c r="H611"/>
  <c r="H612"/>
  <c r="H613"/>
  <c r="G607"/>
  <c r="G608"/>
  <c r="G609"/>
  <c r="G610"/>
  <c r="G611"/>
  <c r="G612"/>
  <c r="G613"/>
  <c r="G669" l="1"/>
  <c r="H669" s="1"/>
  <c r="I677"/>
  <c r="G677"/>
  <c r="H677" s="1"/>
  <c r="I669"/>
  <c r="I552"/>
  <c r="I553"/>
  <c r="I554"/>
  <c r="I555"/>
  <c r="H552"/>
  <c r="H553"/>
  <c r="H554"/>
  <c r="H555"/>
  <c r="G544"/>
  <c r="H544"/>
  <c r="I544"/>
  <c r="I476" l="1"/>
  <c r="I477"/>
  <c r="I478"/>
  <c r="I479"/>
  <c r="I480"/>
  <c r="I481"/>
  <c r="H476"/>
  <c r="H477"/>
  <c r="H478"/>
  <c r="H479"/>
  <c r="H480"/>
  <c r="H481"/>
  <c r="G476"/>
  <c r="G477"/>
  <c r="G478"/>
  <c r="G479"/>
  <c r="G480"/>
  <c r="G481"/>
  <c r="G461"/>
  <c r="G462"/>
  <c r="G463"/>
  <c r="G464"/>
  <c r="I443"/>
  <c r="I444"/>
  <c r="I445"/>
  <c r="I446"/>
  <c r="I447"/>
  <c r="H447"/>
  <c r="H443"/>
  <c r="H444"/>
  <c r="H445"/>
  <c r="H446"/>
  <c r="G443"/>
  <c r="G444"/>
  <c r="G445"/>
  <c r="G446"/>
  <c r="G447"/>
  <c r="E442"/>
  <c r="F442"/>
  <c r="D442"/>
  <c r="F440"/>
  <c r="E440"/>
  <c r="D440"/>
  <c r="I438"/>
  <c r="H438"/>
  <c r="G438"/>
  <c r="G439"/>
  <c r="E437"/>
  <c r="F437"/>
  <c r="D437"/>
  <c r="E431"/>
  <c r="D431"/>
  <c r="F429"/>
  <c r="F431"/>
  <c r="E429"/>
  <c r="D429"/>
  <c r="I430"/>
  <c r="H430"/>
  <c r="F416"/>
  <c r="I421"/>
  <c r="I417"/>
  <c r="I418"/>
  <c r="I419"/>
  <c r="I420"/>
  <c r="H417"/>
  <c r="H418"/>
  <c r="H419"/>
  <c r="H420"/>
  <c r="H421"/>
  <c r="G417"/>
  <c r="G418"/>
  <c r="G419"/>
  <c r="G420"/>
  <c r="G421"/>
  <c r="E416"/>
  <c r="D416"/>
  <c r="G429" l="1"/>
  <c r="I429"/>
  <c r="G431"/>
  <c r="I431"/>
  <c r="G442"/>
  <c r="H431"/>
  <c r="H429"/>
  <c r="I416"/>
  <c r="H416"/>
  <c r="G416"/>
  <c r="I390"/>
  <c r="I391"/>
  <c r="H390"/>
  <c r="H391"/>
  <c r="G390"/>
  <c r="G391"/>
  <c r="H291"/>
  <c r="H292"/>
  <c r="H293"/>
  <c r="H294"/>
  <c r="H295"/>
  <c r="H296"/>
  <c r="I294"/>
  <c r="I295"/>
  <c r="I296"/>
  <c r="I297"/>
  <c r="I298"/>
  <c r="I299"/>
  <c r="H297"/>
  <c r="H298"/>
  <c r="H299"/>
  <c r="G291"/>
  <c r="G292"/>
  <c r="G293"/>
  <c r="G294"/>
  <c r="G295"/>
  <c r="G296"/>
  <c r="G297"/>
  <c r="G298"/>
  <c r="G299"/>
  <c r="I287"/>
  <c r="I288"/>
  <c r="I289"/>
  <c r="I290"/>
  <c r="I291"/>
  <c r="I292"/>
  <c r="I293"/>
  <c r="I286"/>
  <c r="H287"/>
  <c r="H288"/>
  <c r="H289"/>
  <c r="H290"/>
  <c r="G287"/>
  <c r="G288"/>
  <c r="G289"/>
  <c r="G290"/>
  <c r="H286"/>
  <c r="G286"/>
  <c r="G259" l="1"/>
  <c r="I204"/>
  <c r="I205"/>
  <c r="I206"/>
  <c r="H204"/>
  <c r="H205"/>
  <c r="H206"/>
  <c r="G204"/>
  <c r="G205"/>
  <c r="G206"/>
  <c r="I191"/>
  <c r="I192"/>
  <c r="I193"/>
  <c r="I194"/>
  <c r="H191"/>
  <c r="H192"/>
  <c r="H193"/>
  <c r="H194"/>
  <c r="G191"/>
  <c r="G192"/>
  <c r="G193"/>
  <c r="G194"/>
  <c r="I90" l="1"/>
  <c r="I91"/>
  <c r="I92"/>
  <c r="H90"/>
  <c r="H91"/>
  <c r="G90"/>
  <c r="G91"/>
  <c r="I80"/>
  <c r="I81"/>
  <c r="I82"/>
  <c r="I83"/>
  <c r="I84"/>
  <c r="I85"/>
  <c r="I86"/>
  <c r="I87"/>
  <c r="I88"/>
  <c r="I89"/>
  <c r="H80"/>
  <c r="H81"/>
  <c r="H82"/>
  <c r="H83"/>
  <c r="H84"/>
  <c r="H85"/>
  <c r="H86"/>
  <c r="H87"/>
  <c r="H88"/>
  <c r="H89"/>
  <c r="G80"/>
  <c r="G81"/>
  <c r="G82"/>
  <c r="G83"/>
  <c r="G84"/>
  <c r="G85"/>
  <c r="G86"/>
  <c r="G87"/>
  <c r="G88"/>
  <c r="G89"/>
  <c r="F169"/>
  <c r="D681"/>
  <c r="E699"/>
  <c r="F699"/>
  <c r="D699"/>
  <c r="F681"/>
  <c r="F667" s="1"/>
  <c r="E681"/>
  <c r="E667" s="1"/>
  <c r="I682"/>
  <c r="I683"/>
  <c r="I684"/>
  <c r="I695"/>
  <c r="I696"/>
  <c r="I697"/>
  <c r="I698"/>
  <c r="I700"/>
  <c r="H682"/>
  <c r="H683"/>
  <c r="H684"/>
  <c r="H695"/>
  <c r="H696"/>
  <c r="H697"/>
  <c r="H698"/>
  <c r="H700"/>
  <c r="G682"/>
  <c r="G683"/>
  <c r="G684"/>
  <c r="G700"/>
  <c r="F523"/>
  <c r="E523"/>
  <c r="D523"/>
  <c r="I542"/>
  <c r="I543"/>
  <c r="H542"/>
  <c r="H543"/>
  <c r="G542"/>
  <c r="G543"/>
  <c r="F485"/>
  <c r="E485"/>
  <c r="D485"/>
  <c r="F448"/>
  <c r="E448"/>
  <c r="D448"/>
  <c r="I316"/>
  <c r="H316"/>
  <c r="G316"/>
  <c r="I315"/>
  <c r="H315"/>
  <c r="G315"/>
  <c r="I314"/>
  <c r="H314"/>
  <c r="G314"/>
  <c r="I313"/>
  <c r="H313"/>
  <c r="G313"/>
  <c r="I312"/>
  <c r="H312"/>
  <c r="G312"/>
  <c r="I311"/>
  <c r="H311"/>
  <c r="G311"/>
  <c r="I310"/>
  <c r="H310"/>
  <c r="G310"/>
  <c r="I309"/>
  <c r="H309"/>
  <c r="G309"/>
  <c r="I308"/>
  <c r="H308"/>
  <c r="G308"/>
  <c r="I307"/>
  <c r="H307"/>
  <c r="G307"/>
  <c r="I306"/>
  <c r="H306"/>
  <c r="G306"/>
  <c r="I305"/>
  <c r="H305"/>
  <c r="G305"/>
  <c r="I304"/>
  <c r="H304"/>
  <c r="G304"/>
  <c r="I303"/>
  <c r="H303"/>
  <c r="G303"/>
  <c r="I302"/>
  <c r="H302"/>
  <c r="G302"/>
  <c r="I301"/>
  <c r="H301"/>
  <c r="F300"/>
  <c r="E300"/>
  <c r="D300"/>
  <c r="F285"/>
  <c r="E285"/>
  <c r="D285"/>
  <c r="J35" i="2"/>
  <c r="I35"/>
  <c r="H35"/>
  <c r="J34"/>
  <c r="I34"/>
  <c r="H34"/>
  <c r="J33"/>
  <c r="I33"/>
  <c r="H33"/>
  <c r="J32"/>
  <c r="I32"/>
  <c r="H32"/>
  <c r="J31"/>
  <c r="I31"/>
  <c r="H31"/>
  <c r="J30"/>
  <c r="I30"/>
  <c r="H30"/>
  <c r="J29"/>
  <c r="I29"/>
  <c r="H29"/>
  <c r="J28"/>
  <c r="I28"/>
  <c r="H28"/>
  <c r="J27"/>
  <c r="I27"/>
  <c r="H27"/>
  <c r="J26"/>
  <c r="I26"/>
  <c r="H26"/>
  <c r="J25"/>
  <c r="I25"/>
  <c r="H25"/>
  <c r="J24"/>
  <c r="I24"/>
  <c r="H24"/>
  <c r="J23"/>
  <c r="I23"/>
  <c r="H23"/>
  <c r="J22"/>
  <c r="I22"/>
  <c r="H22"/>
  <c r="J21"/>
  <c r="I21"/>
  <c r="H21"/>
  <c r="J20"/>
  <c r="I20"/>
  <c r="H20"/>
  <c r="G19"/>
  <c r="F19"/>
  <c r="E19"/>
  <c r="I19" s="1"/>
  <c r="J18"/>
  <c r="I18"/>
  <c r="H18"/>
  <c r="J17"/>
  <c r="I17"/>
  <c r="H17"/>
  <c r="J16"/>
  <c r="I16"/>
  <c r="H16"/>
  <c r="J15"/>
  <c r="I15"/>
  <c r="H15"/>
  <c r="J14"/>
  <c r="I14"/>
  <c r="H14"/>
  <c r="J13"/>
  <c r="I13"/>
  <c r="H13"/>
  <c r="J12"/>
  <c r="I12"/>
  <c r="H12"/>
  <c r="J11"/>
  <c r="I11"/>
  <c r="H11"/>
  <c r="J10"/>
  <c r="I10"/>
  <c r="H10"/>
  <c r="J9"/>
  <c r="I9"/>
  <c r="H9"/>
  <c r="J8"/>
  <c r="I8"/>
  <c r="H8"/>
  <c r="J7"/>
  <c r="I7"/>
  <c r="H7"/>
  <c r="J6"/>
  <c r="I6"/>
  <c r="H6"/>
  <c r="J5"/>
  <c r="I5"/>
  <c r="H5"/>
  <c r="J4"/>
  <c r="I4"/>
  <c r="H4"/>
  <c r="J3"/>
  <c r="I3"/>
  <c r="G2"/>
  <c r="F2"/>
  <c r="E2"/>
  <c r="I2" s="1"/>
  <c r="G173" i="1"/>
  <c r="G174"/>
  <c r="G175"/>
  <c r="G176"/>
  <c r="G177"/>
  <c r="G171"/>
  <c r="G172"/>
  <c r="F207"/>
  <c r="E207"/>
  <c r="D207"/>
  <c r="I392"/>
  <c r="H392"/>
  <c r="G392"/>
  <c r="I374"/>
  <c r="I375"/>
  <c r="I376"/>
  <c r="I377"/>
  <c r="I378"/>
  <c r="I379"/>
  <c r="H374"/>
  <c r="H375"/>
  <c r="H376"/>
  <c r="H377"/>
  <c r="H378"/>
  <c r="H379"/>
  <c r="G374"/>
  <c r="G375"/>
  <c r="G376"/>
  <c r="G377"/>
  <c r="G378"/>
  <c r="G379"/>
  <c r="D667" l="1"/>
  <c r="H285"/>
  <c r="J19" i="2"/>
  <c r="J2"/>
  <c r="H2"/>
  <c r="H19"/>
  <c r="G667" i="1"/>
  <c r="G699"/>
  <c r="H699"/>
  <c r="I699"/>
  <c r="H300"/>
  <c r="I300"/>
  <c r="G285"/>
  <c r="G300"/>
  <c r="I285"/>
  <c r="F245"/>
  <c r="E245"/>
  <c r="D245"/>
  <c r="I667" l="1"/>
  <c r="H667"/>
  <c r="I164"/>
  <c r="I165"/>
  <c r="H164"/>
  <c r="H165"/>
  <c r="G164"/>
  <c r="G165"/>
  <c r="F163"/>
  <c r="E163"/>
  <c r="D163"/>
  <c r="F161"/>
  <c r="E161"/>
  <c r="D161"/>
  <c r="F150"/>
  <c r="E150"/>
  <c r="D150"/>
  <c r="H163" l="1"/>
  <c r="G163"/>
  <c r="I163"/>
  <c r="J122"/>
  <c r="I62"/>
  <c r="D37"/>
  <c r="H36"/>
  <c r="H35"/>
  <c r="G36"/>
  <c r="G35"/>
  <c r="I16" l="1"/>
  <c r="I17"/>
  <c r="I18"/>
  <c r="I19"/>
  <c r="I20"/>
  <c r="I21"/>
  <c r="I22"/>
  <c r="I23"/>
  <c r="I24"/>
  <c r="I25"/>
  <c r="I26"/>
  <c r="I27"/>
  <c r="H27"/>
  <c r="H26"/>
  <c r="H25"/>
  <c r="H24"/>
  <c r="H23"/>
  <c r="H22"/>
  <c r="H21"/>
  <c r="H20"/>
  <c r="H19"/>
  <c r="H18"/>
  <c r="H17"/>
  <c r="H16"/>
  <c r="G17"/>
  <c r="G18"/>
  <c r="G19"/>
  <c r="G20"/>
  <c r="G21"/>
  <c r="G22"/>
  <c r="G23"/>
  <c r="G24"/>
  <c r="G25"/>
  <c r="G26"/>
  <c r="G27"/>
  <c r="G16"/>
  <c r="E660"/>
  <c r="D660"/>
  <c r="I657"/>
  <c r="I658"/>
  <c r="H657"/>
  <c r="H658"/>
  <c r="G657"/>
  <c r="G658"/>
  <c r="F656"/>
  <c r="E656"/>
  <c r="D656"/>
  <c r="I639"/>
  <c r="I640"/>
  <c r="I641"/>
  <c r="H639"/>
  <c r="H640"/>
  <c r="H641"/>
  <c r="G639"/>
  <c r="G640"/>
  <c r="G641"/>
  <c r="F614"/>
  <c r="E614"/>
  <c r="G656" l="1"/>
  <c r="I656"/>
  <c r="H656"/>
  <c r="I546"/>
  <c r="H546"/>
  <c r="G546"/>
  <c r="F545"/>
  <c r="E545"/>
  <c r="D545"/>
  <c r="I514"/>
  <c r="I515"/>
  <c r="I516"/>
  <c r="I517"/>
  <c r="I518"/>
  <c r="I519"/>
  <c r="H514"/>
  <c r="H515"/>
  <c r="H516"/>
  <c r="H517"/>
  <c r="H518"/>
  <c r="H519"/>
  <c r="G514"/>
  <c r="G515"/>
  <c r="G516"/>
  <c r="G517"/>
  <c r="G518"/>
  <c r="G519"/>
  <c r="H485"/>
  <c r="I496"/>
  <c r="I497"/>
  <c r="I498"/>
  <c r="H493"/>
  <c r="H494"/>
  <c r="H495"/>
  <c r="H496"/>
  <c r="H497"/>
  <c r="H498"/>
  <c r="G489"/>
  <c r="G490"/>
  <c r="G491"/>
  <c r="G492"/>
  <c r="G493"/>
  <c r="G494"/>
  <c r="G495"/>
  <c r="G496"/>
  <c r="G497"/>
  <c r="G498"/>
  <c r="G486"/>
  <c r="H486"/>
  <c r="I449"/>
  <c r="I450"/>
  <c r="I451"/>
  <c r="I452"/>
  <c r="I453"/>
  <c r="I454"/>
  <c r="I455"/>
  <c r="I456"/>
  <c r="I457"/>
  <c r="I458"/>
  <c r="I459"/>
  <c r="H449"/>
  <c r="H450"/>
  <c r="H451"/>
  <c r="H452"/>
  <c r="H453"/>
  <c r="H454"/>
  <c r="H455"/>
  <c r="H456"/>
  <c r="H457"/>
  <c r="H458"/>
  <c r="H459"/>
  <c r="G449"/>
  <c r="G450"/>
  <c r="G451"/>
  <c r="G452"/>
  <c r="G453"/>
  <c r="G454"/>
  <c r="G455"/>
  <c r="G456"/>
  <c r="G457"/>
  <c r="G458"/>
  <c r="G459"/>
  <c r="I441"/>
  <c r="H441"/>
  <c r="G441"/>
  <c r="I440"/>
  <c r="I439"/>
  <c r="H439"/>
  <c r="I428"/>
  <c r="H428"/>
  <c r="G428"/>
  <c r="F427"/>
  <c r="E427"/>
  <c r="D427"/>
  <c r="D411"/>
  <c r="E411"/>
  <c r="F411"/>
  <c r="I386"/>
  <c r="I387"/>
  <c r="I388"/>
  <c r="I389"/>
  <c r="H386"/>
  <c r="H387"/>
  <c r="H388"/>
  <c r="H389"/>
  <c r="G386"/>
  <c r="G387"/>
  <c r="G388"/>
  <c r="G389"/>
  <c r="I352"/>
  <c r="I353"/>
  <c r="I354"/>
  <c r="I355"/>
  <c r="I356"/>
  <c r="I357"/>
  <c r="H352"/>
  <c r="H353"/>
  <c r="H354"/>
  <c r="H355"/>
  <c r="H356"/>
  <c r="H357"/>
  <c r="G352"/>
  <c r="G353"/>
  <c r="G354"/>
  <c r="G355"/>
  <c r="G356"/>
  <c r="G357"/>
  <c r="I244"/>
  <c r="H244"/>
  <c r="G244"/>
  <c r="I208"/>
  <c r="H208"/>
  <c r="G208"/>
  <c r="I187"/>
  <c r="I188"/>
  <c r="I189"/>
  <c r="I190"/>
  <c r="H187"/>
  <c r="H188"/>
  <c r="H189"/>
  <c r="H190"/>
  <c r="G187"/>
  <c r="G188"/>
  <c r="G189"/>
  <c r="G190"/>
  <c r="D169"/>
  <c r="I161"/>
  <c r="I162"/>
  <c r="H161"/>
  <c r="H162"/>
  <c r="G162"/>
  <c r="G161"/>
  <c r="F145"/>
  <c r="E145"/>
  <c r="D145"/>
  <c r="I51"/>
  <c r="H51"/>
  <c r="G51"/>
  <c r="I106"/>
  <c r="I107"/>
  <c r="I108"/>
  <c r="I109"/>
  <c r="I110"/>
  <c r="I111"/>
  <c r="I112"/>
  <c r="I113"/>
  <c r="I114"/>
  <c r="I115"/>
  <c r="I116"/>
  <c r="H106"/>
  <c r="H107"/>
  <c r="H108"/>
  <c r="H109"/>
  <c r="H110"/>
  <c r="H111"/>
  <c r="H112"/>
  <c r="H113"/>
  <c r="H114"/>
  <c r="H115"/>
  <c r="H116"/>
  <c r="G106"/>
  <c r="G107"/>
  <c r="G108"/>
  <c r="G109"/>
  <c r="G110"/>
  <c r="G111"/>
  <c r="G112"/>
  <c r="G113"/>
  <c r="G114"/>
  <c r="G115"/>
  <c r="G116"/>
  <c r="I53"/>
  <c r="I54"/>
  <c r="I55"/>
  <c r="I56"/>
  <c r="I57"/>
  <c r="I58"/>
  <c r="I59"/>
  <c r="I60"/>
  <c r="I61"/>
  <c r="H53"/>
  <c r="H54"/>
  <c r="H55"/>
  <c r="H56"/>
  <c r="H57"/>
  <c r="H58"/>
  <c r="H59"/>
  <c r="H60"/>
  <c r="H61"/>
  <c r="H62"/>
  <c r="G53"/>
  <c r="G54"/>
  <c r="G55"/>
  <c r="G56"/>
  <c r="G57"/>
  <c r="G58"/>
  <c r="G59"/>
  <c r="G60"/>
  <c r="G61"/>
  <c r="G62"/>
  <c r="I36"/>
  <c r="G485" l="1"/>
  <c r="I485"/>
  <c r="I437"/>
  <c r="G437"/>
  <c r="G440"/>
  <c r="H440"/>
  <c r="H437"/>
  <c r="I427"/>
  <c r="H427"/>
  <c r="G427"/>
  <c r="G411"/>
  <c r="H411"/>
  <c r="I411"/>
  <c r="G207"/>
  <c r="H207"/>
  <c r="I207"/>
  <c r="I681"/>
  <c r="H681"/>
  <c r="G681"/>
  <c r="F660"/>
  <c r="I557"/>
  <c r="I558"/>
  <c r="I559"/>
  <c r="I560"/>
  <c r="I561"/>
  <c r="H557"/>
  <c r="H558"/>
  <c r="H559"/>
  <c r="H560"/>
  <c r="H561"/>
  <c r="I486"/>
  <c r="I475"/>
  <c r="H475"/>
  <c r="G475"/>
  <c r="I413"/>
  <c r="I414"/>
  <c r="I415"/>
  <c r="H413"/>
  <c r="H414"/>
  <c r="H415"/>
  <c r="G413"/>
  <c r="G414"/>
  <c r="G415"/>
  <c r="I412"/>
  <c r="H412"/>
  <c r="G412"/>
  <c r="I370"/>
  <c r="I371"/>
  <c r="I372"/>
  <c r="I373"/>
  <c r="H370"/>
  <c r="H371"/>
  <c r="H372"/>
  <c r="H373"/>
  <c r="G370"/>
  <c r="G371"/>
  <c r="G372"/>
  <c r="G373"/>
  <c r="G662" l="1"/>
  <c r="H662"/>
  <c r="G660"/>
  <c r="H660"/>
  <c r="I662"/>
  <c r="I660"/>
  <c r="I347"/>
  <c r="I348"/>
  <c r="I349"/>
  <c r="I350"/>
  <c r="I351"/>
  <c r="H347"/>
  <c r="H348"/>
  <c r="H349"/>
  <c r="H350"/>
  <c r="H351"/>
  <c r="G347"/>
  <c r="G348"/>
  <c r="G349"/>
  <c r="G350"/>
  <c r="G351"/>
  <c r="I146"/>
  <c r="I147"/>
  <c r="I148"/>
  <c r="I149"/>
  <c r="H146"/>
  <c r="H147"/>
  <c r="H148"/>
  <c r="H149"/>
  <c r="G146"/>
  <c r="G147"/>
  <c r="G148"/>
  <c r="G149"/>
  <c r="I145"/>
  <c r="H145"/>
  <c r="G145"/>
  <c r="I142"/>
  <c r="I143"/>
  <c r="I144"/>
  <c r="H142"/>
  <c r="H143"/>
  <c r="H144"/>
  <c r="G142"/>
  <c r="G143"/>
  <c r="G144"/>
  <c r="G151"/>
  <c r="H171" l="1"/>
  <c r="I171"/>
  <c r="I537"/>
  <c r="I538"/>
  <c r="H537"/>
  <c r="H538"/>
  <c r="I277"/>
  <c r="I278"/>
  <c r="I279"/>
  <c r="I280"/>
  <c r="I281"/>
  <c r="I282"/>
  <c r="I283"/>
  <c r="I284"/>
  <c r="H277"/>
  <c r="H278"/>
  <c r="H279"/>
  <c r="H280"/>
  <c r="H281"/>
  <c r="H282"/>
  <c r="H283"/>
  <c r="H284"/>
  <c r="G277"/>
  <c r="G278"/>
  <c r="G279"/>
  <c r="G280"/>
  <c r="G281"/>
  <c r="G282"/>
  <c r="G283"/>
  <c r="G284"/>
  <c r="I220"/>
  <c r="I221"/>
  <c r="I222"/>
  <c r="I223"/>
  <c r="I224"/>
  <c r="I225"/>
  <c r="I226"/>
  <c r="I227"/>
  <c r="I228"/>
  <c r="I229"/>
  <c r="I230"/>
  <c r="I231"/>
  <c r="I232"/>
  <c r="I233"/>
  <c r="I234"/>
  <c r="I235"/>
  <c r="I236"/>
  <c r="I237"/>
  <c r="I238"/>
  <c r="I239"/>
  <c r="I240"/>
  <c r="I241"/>
  <c r="I242"/>
  <c r="I243"/>
  <c r="H220"/>
  <c r="H221"/>
  <c r="H222"/>
  <c r="H223"/>
  <c r="H224"/>
  <c r="H225"/>
  <c r="H226"/>
  <c r="H227"/>
  <c r="H228"/>
  <c r="H229"/>
  <c r="H230"/>
  <c r="H231"/>
  <c r="H232"/>
  <c r="H233"/>
  <c r="H234"/>
  <c r="H235"/>
  <c r="H236"/>
  <c r="H237"/>
  <c r="H238"/>
  <c r="H239"/>
  <c r="H240"/>
  <c r="H241"/>
  <c r="H242"/>
  <c r="H243"/>
  <c r="G220"/>
  <c r="G221"/>
  <c r="G222"/>
  <c r="G223"/>
  <c r="G224"/>
  <c r="G225"/>
  <c r="G226"/>
  <c r="G227"/>
  <c r="G228"/>
  <c r="G229"/>
  <c r="G230"/>
  <c r="G231"/>
  <c r="G232"/>
  <c r="G233"/>
  <c r="G234"/>
  <c r="G235"/>
  <c r="G236"/>
  <c r="G237"/>
  <c r="G238"/>
  <c r="G239"/>
  <c r="G240"/>
  <c r="G241"/>
  <c r="G242"/>
  <c r="G243"/>
  <c r="I154"/>
  <c r="I155"/>
  <c r="I156"/>
  <c r="I157"/>
  <c r="I158"/>
  <c r="I159"/>
  <c r="I160"/>
  <c r="H154"/>
  <c r="H155"/>
  <c r="H156"/>
  <c r="H157"/>
  <c r="H158"/>
  <c r="H159"/>
  <c r="H160"/>
  <c r="G154"/>
  <c r="G155"/>
  <c r="G156"/>
  <c r="G157"/>
  <c r="G158"/>
  <c r="G159"/>
  <c r="G160"/>
  <c r="E126"/>
  <c r="E124" s="1"/>
  <c r="F126"/>
  <c r="F124" s="1"/>
  <c r="D126"/>
  <c r="D124" s="1"/>
  <c r="I139"/>
  <c r="I140"/>
  <c r="I141"/>
  <c r="H139"/>
  <c r="H140"/>
  <c r="H141"/>
  <c r="G139"/>
  <c r="G140"/>
  <c r="G141"/>
  <c r="G616"/>
  <c r="G617"/>
  <c r="G615"/>
  <c r="I574"/>
  <c r="I575"/>
  <c r="I576"/>
  <c r="I577"/>
  <c r="I578"/>
  <c r="I579"/>
  <c r="I580"/>
  <c r="I581"/>
  <c r="I582"/>
  <c r="I583"/>
  <c r="I584"/>
  <c r="I585"/>
  <c r="I586"/>
  <c r="I587"/>
  <c r="I588"/>
  <c r="I589"/>
  <c r="I590"/>
  <c r="I591"/>
  <c r="I592"/>
  <c r="I593"/>
  <c r="I594"/>
  <c r="I595"/>
  <c r="I596"/>
  <c r="I597"/>
  <c r="I598"/>
  <c r="I599"/>
  <c r="H574"/>
  <c r="H575"/>
  <c r="H576"/>
  <c r="H577"/>
  <c r="H578"/>
  <c r="H579"/>
  <c r="H580"/>
  <c r="H581"/>
  <c r="H582"/>
  <c r="H583"/>
  <c r="H584"/>
  <c r="H585"/>
  <c r="H586"/>
  <c r="H587"/>
  <c r="H588"/>
  <c r="H589"/>
  <c r="H590"/>
  <c r="H591"/>
  <c r="H592"/>
  <c r="H593"/>
  <c r="H594"/>
  <c r="H595"/>
  <c r="H596"/>
  <c r="H597"/>
  <c r="H598"/>
  <c r="H599"/>
  <c r="H600"/>
  <c r="H601"/>
  <c r="H602"/>
  <c r="H603"/>
  <c r="H604"/>
  <c r="G574"/>
  <c r="G575"/>
  <c r="G576"/>
  <c r="G577"/>
  <c r="G578"/>
  <c r="G579"/>
  <c r="G580"/>
  <c r="G581"/>
  <c r="G582"/>
  <c r="G583"/>
  <c r="G584"/>
  <c r="G585"/>
  <c r="G586"/>
  <c r="G587"/>
  <c r="G588"/>
  <c r="G589"/>
  <c r="G590"/>
  <c r="G591"/>
  <c r="G592"/>
  <c r="G593"/>
  <c r="G594"/>
  <c r="G595"/>
  <c r="G596"/>
  <c r="G597"/>
  <c r="G598"/>
  <c r="G599"/>
  <c r="F547"/>
  <c r="E547"/>
  <c r="H531"/>
  <c r="H532"/>
  <c r="I532"/>
  <c r="I533"/>
  <c r="I534"/>
  <c r="I535"/>
  <c r="I536"/>
  <c r="H533"/>
  <c r="H534"/>
  <c r="H535"/>
  <c r="H536"/>
  <c r="G535"/>
  <c r="G536"/>
  <c r="G531"/>
  <c r="G532"/>
  <c r="G533"/>
  <c r="G534"/>
  <c r="I528"/>
  <c r="H528"/>
  <c r="G528"/>
  <c r="E502"/>
  <c r="F502"/>
  <c r="D502"/>
  <c r="I504"/>
  <c r="I505"/>
  <c r="I506"/>
  <c r="I507"/>
  <c r="H504"/>
  <c r="H505"/>
  <c r="H506"/>
  <c r="H507"/>
  <c r="H508"/>
  <c r="G504"/>
  <c r="G505"/>
  <c r="G506"/>
  <c r="G507"/>
  <c r="G508"/>
  <c r="E487"/>
  <c r="F487"/>
  <c r="F483" s="1"/>
  <c r="D487"/>
  <c r="D483" s="1"/>
  <c r="F465"/>
  <c r="E465"/>
  <c r="D465"/>
  <c r="E460"/>
  <c r="F460"/>
  <c r="D460"/>
  <c r="I461"/>
  <c r="I462"/>
  <c r="I463"/>
  <c r="I464"/>
  <c r="H461"/>
  <c r="H462"/>
  <c r="H463"/>
  <c r="H464"/>
  <c r="I432"/>
  <c r="H432"/>
  <c r="F435" l="1"/>
  <c r="D435"/>
  <c r="E435"/>
  <c r="E483"/>
  <c r="G487"/>
  <c r="G124"/>
  <c r="H124"/>
  <c r="G150"/>
  <c r="G432"/>
  <c r="G430" s="1"/>
  <c r="E396"/>
  <c r="E394" s="1"/>
  <c r="F396"/>
  <c r="F394" s="1"/>
  <c r="D396"/>
  <c r="D394" s="1"/>
  <c r="E380"/>
  <c r="F380"/>
  <c r="D380"/>
  <c r="F358"/>
  <c r="E358"/>
  <c r="D358"/>
  <c r="I365"/>
  <c r="I366"/>
  <c r="H365"/>
  <c r="H366"/>
  <c r="G365"/>
  <c r="G366"/>
  <c r="I360"/>
  <c r="H360"/>
  <c r="G360"/>
  <c r="G435" l="1"/>
  <c r="F321"/>
  <c r="F319" s="1"/>
  <c r="E321"/>
  <c r="E319" s="1"/>
  <c r="D321"/>
  <c r="D319" s="1"/>
  <c r="G345"/>
  <c r="H345"/>
  <c r="I345"/>
  <c r="I332"/>
  <c r="I333"/>
  <c r="H332"/>
  <c r="H333"/>
  <c r="G332"/>
  <c r="G333"/>
  <c r="I327"/>
  <c r="I328"/>
  <c r="I329"/>
  <c r="I330"/>
  <c r="I331"/>
  <c r="H327"/>
  <c r="H328"/>
  <c r="H329"/>
  <c r="H330"/>
  <c r="H331"/>
  <c r="G327"/>
  <c r="G328"/>
  <c r="G329"/>
  <c r="G330"/>
  <c r="G331"/>
  <c r="I326"/>
  <c r="H326"/>
  <c r="G326"/>
  <c r="E169"/>
  <c r="I172"/>
  <c r="I173"/>
  <c r="E45" l="1"/>
  <c r="H104"/>
  <c r="G105"/>
  <c r="G102"/>
  <c r="G103"/>
  <c r="G104"/>
  <c r="H102"/>
  <c r="H103"/>
  <c r="H105"/>
  <c r="I101"/>
  <c r="I102"/>
  <c r="I103"/>
  <c r="I104"/>
  <c r="I105"/>
  <c r="H101"/>
  <c r="G101"/>
  <c r="G100"/>
  <c r="H100"/>
  <c r="I100"/>
  <c r="G99"/>
  <c r="H99"/>
  <c r="I99"/>
  <c r="G98"/>
  <c r="H98"/>
  <c r="I98"/>
  <c r="I97"/>
  <c r="H97"/>
  <c r="G97"/>
  <c r="F45"/>
  <c r="D45"/>
  <c r="I77"/>
  <c r="G75"/>
  <c r="H75"/>
  <c r="I75"/>
  <c r="G74"/>
  <c r="H74"/>
  <c r="I74"/>
  <c r="G73"/>
  <c r="H73"/>
  <c r="I73"/>
  <c r="G72"/>
  <c r="H72"/>
  <c r="I72"/>
  <c r="G71"/>
  <c r="H71"/>
  <c r="I71"/>
  <c r="G70"/>
  <c r="H70"/>
  <c r="G68"/>
  <c r="H68"/>
  <c r="G67"/>
  <c r="H67"/>
  <c r="I67"/>
  <c r="G66"/>
  <c r="H66"/>
  <c r="I66"/>
  <c r="I63" l="1"/>
  <c r="I64"/>
  <c r="I65"/>
  <c r="H63"/>
  <c r="H64"/>
  <c r="H65"/>
  <c r="G63"/>
  <c r="G64"/>
  <c r="G65"/>
  <c r="I46"/>
  <c r="H46"/>
  <c r="G46"/>
  <c r="I42"/>
  <c r="I43"/>
  <c r="H42"/>
  <c r="H43"/>
  <c r="G42"/>
  <c r="G43"/>
  <c r="F15"/>
  <c r="E15"/>
  <c r="D15"/>
  <c r="E565"/>
  <c r="H324"/>
  <c r="H325"/>
  <c r="H323"/>
  <c r="G322"/>
  <c r="G323"/>
  <c r="G324"/>
  <c r="G325"/>
  <c r="I323"/>
  <c r="I324"/>
  <c r="I175"/>
  <c r="I174"/>
  <c r="I556"/>
  <c r="I551"/>
  <c r="I550"/>
  <c r="I549"/>
  <c r="I548"/>
  <c r="H556"/>
  <c r="H551"/>
  <c r="H550"/>
  <c r="H549"/>
  <c r="H548"/>
  <c r="I524"/>
  <c r="D547"/>
  <c r="I540"/>
  <c r="I539"/>
  <c r="G540"/>
  <c r="G539"/>
  <c r="G530"/>
  <c r="G529"/>
  <c r="I531"/>
  <c r="H530"/>
  <c r="I530"/>
  <c r="G15" l="1"/>
  <c r="H15"/>
  <c r="G470"/>
  <c r="H470"/>
  <c r="I470"/>
  <c r="G469"/>
  <c r="H469"/>
  <c r="I469"/>
  <c r="G468"/>
  <c r="H468"/>
  <c r="I468"/>
  <c r="I493"/>
  <c r="H617" l="1"/>
  <c r="I617"/>
  <c r="H616"/>
  <c r="I616"/>
  <c r="H615"/>
  <c r="I615"/>
  <c r="D618"/>
  <c r="E618"/>
  <c r="F618"/>
  <c r="G619"/>
  <c r="H619"/>
  <c r="I619"/>
  <c r="D565"/>
  <c r="I508"/>
  <c r="G510"/>
  <c r="H510"/>
  <c r="I510"/>
  <c r="G368"/>
  <c r="H368"/>
  <c r="I368"/>
  <c r="G364"/>
  <c r="H364"/>
  <c r="I364"/>
  <c r="G363"/>
  <c r="H363"/>
  <c r="I363"/>
  <c r="G362"/>
  <c r="H362"/>
  <c r="I362"/>
  <c r="G346"/>
  <c r="H346"/>
  <c r="I346"/>
  <c r="G344"/>
  <c r="H344"/>
  <c r="I344"/>
  <c r="G343"/>
  <c r="H343"/>
  <c r="I343"/>
  <c r="G342"/>
  <c r="H342"/>
  <c r="I342"/>
  <c r="G341"/>
  <c r="H341"/>
  <c r="I341"/>
  <c r="G340"/>
  <c r="H340"/>
  <c r="I340"/>
  <c r="G339"/>
  <c r="H339"/>
  <c r="I339"/>
  <c r="G338"/>
  <c r="H338"/>
  <c r="I338"/>
  <c r="G337"/>
  <c r="H337"/>
  <c r="I337"/>
  <c r="G336"/>
  <c r="H336"/>
  <c r="I336"/>
  <c r="G335"/>
  <c r="H335"/>
  <c r="I335"/>
  <c r="G334"/>
  <c r="H334"/>
  <c r="I334"/>
  <c r="G198"/>
  <c r="H198"/>
  <c r="I198"/>
  <c r="D195"/>
  <c r="D167" s="1"/>
  <c r="G186"/>
  <c r="G185"/>
  <c r="G184"/>
  <c r="G183"/>
  <c r="G170"/>
  <c r="I170"/>
  <c r="H170"/>
  <c r="G118"/>
  <c r="H118"/>
  <c r="I118"/>
  <c r="H77"/>
  <c r="G77"/>
  <c r="I618" l="1"/>
  <c r="H618"/>
  <c r="G618"/>
  <c r="I70" l="1"/>
  <c r="G69"/>
  <c r="H69"/>
  <c r="I69"/>
  <c r="F642" l="1"/>
  <c r="E642"/>
  <c r="E563" s="1"/>
  <c r="D642"/>
  <c r="I644"/>
  <c r="F565"/>
  <c r="F500"/>
  <c r="E500"/>
  <c r="D500"/>
  <c r="G513"/>
  <c r="H513"/>
  <c r="I513"/>
  <c r="G512"/>
  <c r="H512"/>
  <c r="I512"/>
  <c r="G511"/>
  <c r="H511"/>
  <c r="I511"/>
  <c r="G509"/>
  <c r="H509"/>
  <c r="I509"/>
  <c r="I495"/>
  <c r="I494"/>
  <c r="H380"/>
  <c r="G385"/>
  <c r="H385"/>
  <c r="I385"/>
  <c r="G384"/>
  <c r="H384"/>
  <c r="I384"/>
  <c r="G383"/>
  <c r="H383"/>
  <c r="I383"/>
  <c r="G382"/>
  <c r="H382"/>
  <c r="I382"/>
  <c r="I381"/>
  <c r="H381"/>
  <c r="G381"/>
  <c r="G359"/>
  <c r="H359"/>
  <c r="I359"/>
  <c r="G361"/>
  <c r="H361"/>
  <c r="I361"/>
  <c r="H186"/>
  <c r="I186"/>
  <c r="H185"/>
  <c r="I185"/>
  <c r="G30"/>
  <c r="H30"/>
  <c r="I30"/>
  <c r="G29"/>
  <c r="H29"/>
  <c r="I29"/>
  <c r="G28"/>
  <c r="H28"/>
  <c r="I28"/>
  <c r="G31"/>
  <c r="H31"/>
  <c r="I31"/>
  <c r="H644"/>
  <c r="G644"/>
  <c r="D614"/>
  <c r="G600"/>
  <c r="I600"/>
  <c r="G601"/>
  <c r="I601"/>
  <c r="G602"/>
  <c r="I602"/>
  <c r="G603"/>
  <c r="I603"/>
  <c r="G604"/>
  <c r="I604"/>
  <c r="G605"/>
  <c r="H605"/>
  <c r="I605"/>
  <c r="G606"/>
  <c r="H606"/>
  <c r="I606"/>
  <c r="G527"/>
  <c r="H527"/>
  <c r="I527"/>
  <c r="H529"/>
  <c r="I529"/>
  <c r="G541"/>
  <c r="H541"/>
  <c r="I541"/>
  <c r="H489"/>
  <c r="I489"/>
  <c r="H490"/>
  <c r="I490"/>
  <c r="H491"/>
  <c r="I491"/>
  <c r="H492"/>
  <c r="I492"/>
  <c r="G467"/>
  <c r="H467"/>
  <c r="I467"/>
  <c r="G471"/>
  <c r="H471"/>
  <c r="I471"/>
  <c r="G472"/>
  <c r="H472"/>
  <c r="I472"/>
  <c r="G473"/>
  <c r="H473"/>
  <c r="I473"/>
  <c r="G474"/>
  <c r="H474"/>
  <c r="I474"/>
  <c r="G401"/>
  <c r="H401"/>
  <c r="I401"/>
  <c r="G402"/>
  <c r="H402"/>
  <c r="I402"/>
  <c r="G403"/>
  <c r="H403"/>
  <c r="I403"/>
  <c r="G404"/>
  <c r="H404"/>
  <c r="I404"/>
  <c r="G405"/>
  <c r="H405"/>
  <c r="I405"/>
  <c r="G406"/>
  <c r="H406"/>
  <c r="I406"/>
  <c r="G407"/>
  <c r="H407"/>
  <c r="I407"/>
  <c r="G408"/>
  <c r="H408"/>
  <c r="I408"/>
  <c r="G409"/>
  <c r="H409"/>
  <c r="I409"/>
  <c r="G410"/>
  <c r="H410"/>
  <c r="I410"/>
  <c r="G367"/>
  <c r="H367"/>
  <c r="I367"/>
  <c r="G369"/>
  <c r="H369"/>
  <c r="I369"/>
  <c r="G248"/>
  <c r="G254"/>
  <c r="H254"/>
  <c r="I254"/>
  <c r="G255"/>
  <c r="H255"/>
  <c r="I255"/>
  <c r="G256"/>
  <c r="H256"/>
  <c r="I256"/>
  <c r="G257"/>
  <c r="H257"/>
  <c r="I257"/>
  <c r="G258"/>
  <c r="H258"/>
  <c r="I258"/>
  <c r="H259"/>
  <c r="I259"/>
  <c r="G260"/>
  <c r="H260"/>
  <c r="I260"/>
  <c r="G261"/>
  <c r="H261"/>
  <c r="I261"/>
  <c r="G262"/>
  <c r="H262"/>
  <c r="I262"/>
  <c r="G263"/>
  <c r="H263"/>
  <c r="I263"/>
  <c r="G264"/>
  <c r="H264"/>
  <c r="I264"/>
  <c r="G265"/>
  <c r="H265"/>
  <c r="I265"/>
  <c r="G266"/>
  <c r="H266"/>
  <c r="I266"/>
  <c r="G267"/>
  <c r="H267"/>
  <c r="I267"/>
  <c r="G268"/>
  <c r="H268"/>
  <c r="I268"/>
  <c r="G269"/>
  <c r="H269"/>
  <c r="I269"/>
  <c r="G270"/>
  <c r="H270"/>
  <c r="I270"/>
  <c r="G271"/>
  <c r="H271"/>
  <c r="I271"/>
  <c r="G272"/>
  <c r="H272"/>
  <c r="I272"/>
  <c r="G273"/>
  <c r="H273"/>
  <c r="I273"/>
  <c r="G274"/>
  <c r="H274"/>
  <c r="I274"/>
  <c r="G275"/>
  <c r="H275"/>
  <c r="I275"/>
  <c r="G276"/>
  <c r="H276"/>
  <c r="I276"/>
  <c r="H176"/>
  <c r="I176"/>
  <c r="H177"/>
  <c r="I177"/>
  <c r="G178"/>
  <c r="H178"/>
  <c r="I178"/>
  <c r="G179"/>
  <c r="H179"/>
  <c r="I179"/>
  <c r="G180"/>
  <c r="H180"/>
  <c r="I180"/>
  <c r="G181"/>
  <c r="H181"/>
  <c r="I181"/>
  <c r="G182"/>
  <c r="H182"/>
  <c r="I182"/>
  <c r="H183"/>
  <c r="I183"/>
  <c r="H184"/>
  <c r="I184"/>
  <c r="G136"/>
  <c r="H136"/>
  <c r="I136"/>
  <c r="G137"/>
  <c r="H137"/>
  <c r="I137"/>
  <c r="G138"/>
  <c r="H138"/>
  <c r="I138"/>
  <c r="G122"/>
  <c r="H122"/>
  <c r="I122"/>
  <c r="G121"/>
  <c r="H121"/>
  <c r="I121"/>
  <c r="G120"/>
  <c r="H120"/>
  <c r="I120"/>
  <c r="G119"/>
  <c r="H119"/>
  <c r="I119"/>
  <c r="G117"/>
  <c r="H117"/>
  <c r="I117"/>
  <c r="G93"/>
  <c r="H93"/>
  <c r="I93"/>
  <c r="G92"/>
  <c r="H92"/>
  <c r="I68"/>
  <c r="G76"/>
  <c r="H76"/>
  <c r="I76"/>
  <c r="G78"/>
  <c r="H78"/>
  <c r="I78"/>
  <c r="G79"/>
  <c r="H79"/>
  <c r="I79"/>
  <c r="D34"/>
  <c r="E34"/>
  <c r="F34"/>
  <c r="I643"/>
  <c r="H643"/>
  <c r="G643"/>
  <c r="I638"/>
  <c r="H638"/>
  <c r="G638"/>
  <c r="I637"/>
  <c r="H637"/>
  <c r="G637"/>
  <c r="I636"/>
  <c r="H636"/>
  <c r="G636"/>
  <c r="I635"/>
  <c r="H635"/>
  <c r="G635"/>
  <c r="I634"/>
  <c r="H634"/>
  <c r="G634"/>
  <c r="I633"/>
  <c r="H633"/>
  <c r="G633"/>
  <c r="I632"/>
  <c r="H632"/>
  <c r="G632"/>
  <c r="I631"/>
  <c r="H631"/>
  <c r="G631"/>
  <c r="I630"/>
  <c r="H630"/>
  <c r="G630"/>
  <c r="I629"/>
  <c r="H629"/>
  <c r="G629"/>
  <c r="I628"/>
  <c r="H628"/>
  <c r="G628"/>
  <c r="I627"/>
  <c r="H627"/>
  <c r="G627"/>
  <c r="I626"/>
  <c r="H626"/>
  <c r="G626"/>
  <c r="I625"/>
  <c r="H625"/>
  <c r="G625"/>
  <c r="I624"/>
  <c r="H624"/>
  <c r="G624"/>
  <c r="I623"/>
  <c r="H623"/>
  <c r="G623"/>
  <c r="I622"/>
  <c r="H622"/>
  <c r="G622"/>
  <c r="I621"/>
  <c r="H621"/>
  <c r="G621"/>
  <c r="I620"/>
  <c r="H620"/>
  <c r="G620"/>
  <c r="I573"/>
  <c r="H573"/>
  <c r="G573"/>
  <c r="I572"/>
  <c r="H572"/>
  <c r="G572"/>
  <c r="I571"/>
  <c r="H571"/>
  <c r="G571"/>
  <c r="I570"/>
  <c r="H570"/>
  <c r="G570"/>
  <c r="I569"/>
  <c r="H569"/>
  <c r="G569"/>
  <c r="I568"/>
  <c r="H568"/>
  <c r="G568"/>
  <c r="I567"/>
  <c r="H567"/>
  <c r="G567"/>
  <c r="I566"/>
  <c r="H566"/>
  <c r="G566"/>
  <c r="I526"/>
  <c r="H526"/>
  <c r="G526"/>
  <c r="I525"/>
  <c r="H525"/>
  <c r="G525"/>
  <c r="I503"/>
  <c r="H503"/>
  <c r="G503"/>
  <c r="I488"/>
  <c r="H488"/>
  <c r="G488"/>
  <c r="I466"/>
  <c r="H466"/>
  <c r="G466"/>
  <c r="I426"/>
  <c r="H426"/>
  <c r="G426"/>
  <c r="I400"/>
  <c r="H400"/>
  <c r="G400"/>
  <c r="I399"/>
  <c r="H399"/>
  <c r="G399"/>
  <c r="I398"/>
  <c r="H398"/>
  <c r="G398"/>
  <c r="I397"/>
  <c r="H397"/>
  <c r="G397"/>
  <c r="I325"/>
  <c r="I322"/>
  <c r="H322"/>
  <c r="I253"/>
  <c r="H253"/>
  <c r="G253"/>
  <c r="I252"/>
  <c r="H252"/>
  <c r="G252"/>
  <c r="I251"/>
  <c r="H251"/>
  <c r="G251"/>
  <c r="I250"/>
  <c r="H250"/>
  <c r="G250"/>
  <c r="I249"/>
  <c r="H249"/>
  <c r="G249"/>
  <c r="I248"/>
  <c r="H248"/>
  <c r="I247"/>
  <c r="H247"/>
  <c r="G247"/>
  <c r="I246"/>
  <c r="H246"/>
  <c r="G246"/>
  <c r="I219"/>
  <c r="H219"/>
  <c r="G219"/>
  <c r="I218"/>
  <c r="H218"/>
  <c r="G218"/>
  <c r="I217"/>
  <c r="H217"/>
  <c r="G217"/>
  <c r="I216"/>
  <c r="H216"/>
  <c r="G216"/>
  <c r="I215"/>
  <c r="H215"/>
  <c r="G215"/>
  <c r="I214"/>
  <c r="H214"/>
  <c r="G214"/>
  <c r="I213"/>
  <c r="H213"/>
  <c r="G213"/>
  <c r="I203"/>
  <c r="H203"/>
  <c r="G203"/>
  <c r="I202"/>
  <c r="H202"/>
  <c r="I201"/>
  <c r="H201"/>
  <c r="G201"/>
  <c r="I200"/>
  <c r="H200"/>
  <c r="G200"/>
  <c r="I199"/>
  <c r="H199"/>
  <c r="G199"/>
  <c r="I197"/>
  <c r="H197"/>
  <c r="G197"/>
  <c r="I196"/>
  <c r="H196"/>
  <c r="G196"/>
  <c r="I153"/>
  <c r="H153"/>
  <c r="G153"/>
  <c r="I152"/>
  <c r="H152"/>
  <c r="G152"/>
  <c r="I151"/>
  <c r="H151"/>
  <c r="I135"/>
  <c r="H135"/>
  <c r="G135"/>
  <c r="I134"/>
  <c r="H134"/>
  <c r="G134"/>
  <c r="I133"/>
  <c r="H133"/>
  <c r="G133"/>
  <c r="I132"/>
  <c r="H132"/>
  <c r="G132"/>
  <c r="I131"/>
  <c r="H131"/>
  <c r="G131"/>
  <c r="I130"/>
  <c r="H130"/>
  <c r="G130"/>
  <c r="I129"/>
  <c r="H129"/>
  <c r="G129"/>
  <c r="I128"/>
  <c r="H128"/>
  <c r="G128"/>
  <c r="I127"/>
  <c r="H127"/>
  <c r="G127"/>
  <c r="I96"/>
  <c r="H96"/>
  <c r="G96"/>
  <c r="I52"/>
  <c r="H52"/>
  <c r="G52"/>
  <c r="I50"/>
  <c r="H50"/>
  <c r="G50"/>
  <c r="I49"/>
  <c r="H49"/>
  <c r="G49"/>
  <c r="I48"/>
  <c r="H48"/>
  <c r="G48"/>
  <c r="I47"/>
  <c r="H47"/>
  <c r="G47"/>
  <c r="I44"/>
  <c r="H44"/>
  <c r="G44"/>
  <c r="I41"/>
  <c r="H41"/>
  <c r="G41"/>
  <c r="I40"/>
  <c r="H40"/>
  <c r="G40"/>
  <c r="I39"/>
  <c r="H39"/>
  <c r="G39"/>
  <c r="I38"/>
  <c r="H38"/>
  <c r="G38"/>
  <c r="I35"/>
  <c r="F425"/>
  <c r="F423" s="1"/>
  <c r="F212"/>
  <c r="F195"/>
  <c r="F167" s="1"/>
  <c r="F95"/>
  <c r="F37"/>
  <c r="E425"/>
  <c r="E423" s="1"/>
  <c r="D425"/>
  <c r="D423" s="1"/>
  <c r="D563" l="1"/>
  <c r="F563"/>
  <c r="G423"/>
  <c r="H423"/>
  <c r="F210"/>
  <c r="G502"/>
  <c r="G547"/>
  <c r="G465"/>
  <c r="H642"/>
  <c r="F13"/>
  <c r="I642"/>
  <c r="H150"/>
  <c r="G642"/>
  <c r="G380"/>
  <c r="I380"/>
  <c r="H358"/>
  <c r="G358"/>
  <c r="I358"/>
  <c r="G448"/>
  <c r="I37"/>
  <c r="I500"/>
  <c r="F521"/>
  <c r="I448"/>
  <c r="H487"/>
  <c r="D521"/>
  <c r="E521"/>
  <c r="H465"/>
  <c r="H483"/>
  <c r="I465"/>
  <c r="I487"/>
  <c r="I34"/>
  <c r="H547"/>
  <c r="I547"/>
  <c r="H448"/>
  <c r="H460"/>
  <c r="H545"/>
  <c r="H614"/>
  <c r="G396"/>
  <c r="G425"/>
  <c r="G523"/>
  <c r="G565"/>
  <c r="H425"/>
  <c r="H442"/>
  <c r="H565"/>
  <c r="G483"/>
  <c r="I460"/>
  <c r="I545"/>
  <c r="I614"/>
  <c r="G460"/>
  <c r="G545"/>
  <c r="G614"/>
  <c r="I396"/>
  <c r="I442"/>
  <c r="H396"/>
  <c r="I425"/>
  <c r="H502"/>
  <c r="H523"/>
  <c r="I502"/>
  <c r="I565"/>
  <c r="G245"/>
  <c r="H245"/>
  <c r="E212"/>
  <c r="G212" s="1"/>
  <c r="D212"/>
  <c r="E195"/>
  <c r="H195"/>
  <c r="G195" l="1"/>
  <c r="E167"/>
  <c r="E210"/>
  <c r="G210" s="1"/>
  <c r="I563"/>
  <c r="I423"/>
  <c r="D210"/>
  <c r="G500"/>
  <c r="I321"/>
  <c r="H521"/>
  <c r="I394"/>
  <c r="H500"/>
  <c r="G563"/>
  <c r="I126"/>
  <c r="I124"/>
  <c r="I169"/>
  <c r="H167"/>
  <c r="G521"/>
  <c r="I483"/>
  <c r="H563"/>
  <c r="I435"/>
  <c r="G126"/>
  <c r="G169"/>
  <c r="G321"/>
  <c r="G319"/>
  <c r="H435"/>
  <c r="I195"/>
  <c r="G394"/>
  <c r="H394"/>
  <c r="H126"/>
  <c r="H169"/>
  <c r="H212"/>
  <c r="H321"/>
  <c r="I212"/>
  <c r="I245"/>
  <c r="I150"/>
  <c r="E95"/>
  <c r="D95"/>
  <c r="D13" s="1"/>
  <c r="G45"/>
  <c r="E37"/>
  <c r="G34"/>
  <c r="G167" l="1"/>
  <c r="H319"/>
  <c r="G37"/>
  <c r="E13"/>
  <c r="G95"/>
  <c r="I319"/>
  <c r="H210"/>
  <c r="I210"/>
  <c r="I167"/>
  <c r="H95"/>
  <c r="I95"/>
  <c r="H45"/>
  <c r="I45"/>
  <c r="H37"/>
  <c r="H34"/>
  <c r="I15"/>
  <c r="G13" l="1"/>
  <c r="I13"/>
  <c r="H13"/>
  <c r="H11"/>
  <c r="I11"/>
  <c r="G11"/>
</calcChain>
</file>

<file path=xl/sharedStrings.xml><?xml version="1.0" encoding="utf-8"?>
<sst xmlns="http://schemas.openxmlformats.org/spreadsheetml/2006/main" count="1783" uniqueCount="1061">
  <si>
    <t>Создание информационных центров в библиотеках района</t>
  </si>
  <si>
    <t>Всего по программе:</t>
  </si>
  <si>
    <t>-</t>
  </si>
  <si>
    <t>Устройство незамерзающих прорубей в естественных водоисточниках</t>
  </si>
  <si>
    <t>Сводный отчет о реализации муниципальных программ Северо-Енисейского района</t>
  </si>
  <si>
    <t>Всего по всем муниципальным программам:</t>
  </si>
  <si>
    <t>в том числе по подпрограммам и мероприятиям:</t>
  </si>
  <si>
    <t>Подпрограмма 1 "Обеспечение жизнедеятельности образовательных учреждений"</t>
  </si>
  <si>
    <t>Подпрограмма 2. "Одаренные дети"</t>
  </si>
  <si>
    <t>Организация проведения и обеспечение участия одаренных детей разных возрастных категорий в мероприятиях различных уровней</t>
  </si>
  <si>
    <t>КВСР</t>
  </si>
  <si>
    <t>КЦСР</t>
  </si>
  <si>
    <t>Подпрограмма 3. "Сохранение и укрепление здоровья детей"</t>
  </si>
  <si>
    <t>444</t>
  </si>
  <si>
    <t>Подпрограмма 4. "Развитие дошкольного, общего и дополнительного образования"</t>
  </si>
  <si>
    <t>Подпрограмма 5. "Обеспечение реализации муниципальной программы"</t>
  </si>
  <si>
    <t>Подпрограмма 1. "Модернизация, реконструкция, капитальный ремонт объектов коммунальной инфраструктуры и обновление материально-технической базы предприятий жилищно-коммунального хозяйства Северо-Енисейского района"</t>
  </si>
  <si>
    <t>441</t>
  </si>
  <si>
    <t>Подпрограмма 3. "Доступность коммунально-бытовых услуг для населения Северо-Енисейского района"</t>
  </si>
  <si>
    <t>Подпрограмма 1. "Обеспечение предупреждения возникновения и развития чрезвычайных ситуаций природного и техногенного характера"</t>
  </si>
  <si>
    <t>Подпрограмма 1.  "Сохранение культурного наследия"</t>
  </si>
  <si>
    <t>Комплектование библиотечного фонда</t>
  </si>
  <si>
    <t>Создание временных экспозиций и выставок</t>
  </si>
  <si>
    <t>Подпрограмма 2. "Поддержка искусства и народного творчества"</t>
  </si>
  <si>
    <t>Подпрограмма 1. "Развитие массовой физической культуры и спорта"</t>
  </si>
  <si>
    <t>Пропаганда здорового образа жизни среди населения Северо-Енисейского района</t>
  </si>
  <si>
    <t>445</t>
  </si>
  <si>
    <t>Подпрограмма 1. "Дороги Северо-Енисейского района"</t>
  </si>
  <si>
    <t>Подпрограмма 3. "Развитие транспортного комплекса Северо-Енисейского района"</t>
  </si>
  <si>
    <t>Подпрограмма 2. "Повышение безопасности дорожного движения в Северо-Енисейском районе"</t>
  </si>
  <si>
    <t>Подпрограмма 1. "Создание условий для обеспечения населения района услугами торговли"</t>
  </si>
  <si>
    <t>Подпрограмма 4. "Развитие среднеэтажного и малоэтажного жилищного строительства в Северо-Енисейском районе"</t>
  </si>
  <si>
    <t>Подпрограмма 6. "Реализация мероприятий в области градостроительной деятельности на территории Северо-Енисейского района"</t>
  </si>
  <si>
    <t>Подпрограмма 7. "Обеспечение условий реализации муниципальной программы"</t>
  </si>
  <si>
    <t>Подпрограмма 1. "Открытость власти и информирование населения Северо-Енисейского района о деятельности и решениях органов местного самоуправления Северо-Енисейского района и информационно-разъяснительная работа по актуальным социально значимым вопросам"</t>
  </si>
  <si>
    <t>Подпрограмма 1. "Повышение эффективности управления муниципальным имуществом, содержание и техническое обслуживание муниципального имущества"</t>
  </si>
  <si>
    <t>Подпрограмма 2. "Реализация мероприятий в области земельных отношений и природопользования"</t>
  </si>
  <si>
    <t>Работы по благоустройству и озеленению</t>
  </si>
  <si>
    <t>Подпрограмма 1. "Благоустройство территории района"</t>
  </si>
  <si>
    <t>Организация летних трудовых отрядов</t>
  </si>
  <si>
    <t>Организация летних пришкольных оздоровительных площадок</t>
  </si>
  <si>
    <t>Наименование муниципальной программы, подпрограммы, мероприятия</t>
  </si>
  <si>
    <t>Выполнено</t>
  </si>
  <si>
    <t>Подпрограмма 5. "Капитальный ремонт муниципальных жилых помещений и общего имущества в многоквартирных домах, расположенных на территории Северо-Енисейского района"</t>
  </si>
  <si>
    <t>440</t>
  </si>
  <si>
    <t>Приобретение материально-технического оборудования для работы с одаренными детьми</t>
  </si>
  <si>
    <t>Расходы на служебные командировки</t>
  </si>
  <si>
    <t>Расходы, связанные со служебными командировками</t>
  </si>
  <si>
    <r>
      <t xml:space="preserve">Муниципальная программа </t>
    </r>
    <r>
      <rPr>
        <b/>
        <u/>
        <sz val="14"/>
        <rFont val="Times New Roman"/>
        <family val="1"/>
        <charset val="204"/>
      </rPr>
      <t xml:space="preserve">"Реформирование и модернизация жилищно-коммунального хозяйства и повышение энергетической эффективности"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21.10.2013 №515-п «Об утверждении муниципальной программы «Об утверждении муниципальной программы «Реформирование и модернизация жилищно-коммунального хозяйства и повышение энергетической эффективности»)</t>
    </r>
  </si>
  <si>
    <r>
      <rPr>
        <b/>
        <sz val="14"/>
        <rFont val="Times New Roman"/>
        <family val="1"/>
        <charset val="204"/>
      </rPr>
      <t>Муниципальная программа</t>
    </r>
    <r>
      <rPr>
        <b/>
        <u/>
        <sz val="14"/>
        <rFont val="Times New Roman"/>
        <family val="1"/>
        <charset val="204"/>
      </rPr>
      <t xml:space="preserve"> "Развитие образования" </t>
    </r>
    <r>
      <rPr>
        <sz val="14"/>
        <rFont val="Times New Roman"/>
        <family val="1"/>
        <charset val="204"/>
      </rPr>
      <t xml:space="preserve"> (постановление администрации Северо-Енисейского района от 29.10.2013 №566-п «Об утверждении муниципальной программы «Развитие образования»)</t>
    </r>
  </si>
  <si>
    <r>
      <t xml:space="preserve">Муниципальная программа </t>
    </r>
    <r>
      <rPr>
        <b/>
        <u/>
        <sz val="14"/>
        <rFont val="Times New Roman"/>
        <family val="1"/>
        <charset val="204"/>
      </rPr>
      <t>"Защита населения и территории Северо-Енисейского района от чрезвычайных ситуаций природного и техногенного характера"</t>
    </r>
    <r>
      <rPr>
        <sz val="14"/>
        <rFont val="Times New Roman"/>
        <family val="1"/>
        <charset val="204"/>
      </rPr>
      <t xml:space="preserve"> (постановление администрации Северо-Енисейского района от 21.10.2013 №526-п «Об утверждении муниципальной программы «Защита населения и территории Северо-Енисейского района от чрезвычайных ситуаций природного и техногенного характера»)</t>
    </r>
  </si>
  <si>
    <t>Подключение стартовых пакетов спутниковой связи ИРИДИУМ с годовым обслуживанием</t>
  </si>
  <si>
    <t>Расходы на проведение текущего ремонта</t>
  </si>
  <si>
    <t>Изготовление и прокат видео и телевизионной информации для населения района</t>
  </si>
  <si>
    <r>
      <t xml:space="preserve">Муниципальная программа </t>
    </r>
    <r>
      <rPr>
        <b/>
        <u/>
        <sz val="14"/>
        <rFont val="Times New Roman"/>
        <family val="1"/>
        <charset val="204"/>
      </rPr>
      <t xml:space="preserve">"Развитие физической культуры, спорта и молодежной политики"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29.10.2013 №563-п «Об утверждении муниципальной программы «Развитие физической культуры, спорта и молодежной политики»)</t>
    </r>
    <r>
      <rPr>
        <b/>
        <sz val="14"/>
        <rFont val="Times New Roman"/>
        <family val="1"/>
        <charset val="204"/>
      </rPr>
      <t xml:space="preserve"> </t>
    </r>
  </si>
  <si>
    <r>
      <t xml:space="preserve">Муниципальная прорамма </t>
    </r>
    <r>
      <rPr>
        <b/>
        <u/>
        <sz val="14"/>
        <rFont val="Times New Roman"/>
        <family val="1"/>
        <charset val="204"/>
      </rPr>
      <t xml:space="preserve">"Развитие культуры" </t>
    </r>
    <r>
      <rPr>
        <sz val="14"/>
        <rFont val="Times New Roman"/>
        <family val="1"/>
        <charset val="204"/>
      </rPr>
      <t xml:space="preserve">(постановление администрации Северо-Енисейского района от 29.10.2013 №564-п «Об утверждении муниципальной программы «Развитие культуры») </t>
    </r>
  </si>
  <si>
    <t>Проведение циклов мероприятий культурно-досугового характера</t>
  </si>
  <si>
    <t>Проведение районного фестиваля «Театральная весна»</t>
  </si>
  <si>
    <t>Организация и проведение всероссийских, районных массовых акций на территории района</t>
  </si>
  <si>
    <t>Организация и проведение физкультурных и комплексных спортивных мероприятий среди лиц средних и старших групп населенных пунктов района</t>
  </si>
  <si>
    <t>Проведение физкультурно-спортивных мероприятий с маломобильной категорией населения</t>
  </si>
  <si>
    <r>
      <t xml:space="preserve">Муниципальная программа </t>
    </r>
    <r>
      <rPr>
        <b/>
        <u/>
        <sz val="14"/>
        <rFont val="Times New Roman"/>
        <family val="1"/>
        <charset val="204"/>
      </rPr>
      <t xml:space="preserve">"Создание условий для обеспечения доступным и комфортным жильем граждан Северо-Енисейского района"  </t>
    </r>
    <r>
      <rPr>
        <sz val="14"/>
        <rFont val="Times New Roman"/>
        <family val="1"/>
        <charset val="204"/>
      </rPr>
      <t>(постановление администрации Северо-Енисейского района от 29.10.2013 №567/1-п «Об утверждении муниципальной программы «Об утверждении муниципальной программы «Обеспечение доступным и комфортным жильем жителей района»)</t>
    </r>
  </si>
  <si>
    <r>
      <t xml:space="preserve">Муниципальная программа </t>
    </r>
    <r>
      <rPr>
        <b/>
        <u/>
        <sz val="14"/>
        <rFont val="Times New Roman"/>
        <family val="1"/>
        <charset val="204"/>
      </rPr>
      <t xml:space="preserve">"Развитие транспортной системы Северо-Енисейского района"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28.10.2013 №561-п «Об утверждении муниципальной программы «Развитие транспортной системы Северо-Енисейского района»)</t>
    </r>
  </si>
  <si>
    <r>
      <t xml:space="preserve">Муниципальная программа </t>
    </r>
    <r>
      <rPr>
        <b/>
        <u/>
        <sz val="14"/>
        <rFont val="Times New Roman"/>
        <family val="1"/>
        <charset val="204"/>
      </rPr>
      <t>"Развитие местного самоуправления"</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21.10.2013 №514-п «Об утверждении муниципальной программы «Развитие местного самоуправления»)</t>
    </r>
  </si>
  <si>
    <t>Подпрограмма 4. "Развитие сельского хозяйства на территории Северо-Енисейского раойна"</t>
  </si>
  <si>
    <t>Возмещение части затрат гражданам, ведущим подсобное хозяйство на территории Северо-Енисейского района</t>
  </si>
  <si>
    <r>
      <rPr>
        <b/>
        <sz val="14"/>
        <rFont val="Times New Roman"/>
        <family val="1"/>
        <charset val="204"/>
      </rPr>
      <t xml:space="preserve">Муниципальная программа </t>
    </r>
    <r>
      <rPr>
        <b/>
        <u/>
        <sz val="14"/>
        <rFont val="Times New Roman"/>
        <family val="1"/>
        <charset val="204"/>
      </rPr>
      <t xml:space="preserve">"Управление муниципальными финансами"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29.10.2013 №536-п "Об утверждении муниципальной программы Северо-Енисейского района «Управление муниципальными финансами")</t>
    </r>
  </si>
  <si>
    <t>Подпрограмма 2. "Обеспечение реализации муниципальной программы и прочие мероприятия"</t>
  </si>
  <si>
    <r>
      <t xml:space="preserve"> </t>
    </r>
    <r>
      <rPr>
        <b/>
        <sz val="14"/>
        <rFont val="Times New Roman"/>
        <family val="1"/>
        <charset val="204"/>
      </rPr>
      <t xml:space="preserve">Муниципальная программа </t>
    </r>
    <r>
      <rPr>
        <b/>
        <u/>
        <sz val="14"/>
        <rFont val="Times New Roman"/>
        <family val="1"/>
        <charset val="204"/>
      </rPr>
      <t xml:space="preserve">"Содействие развитию гражданского общества"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28.10.2013 №560-п «Об утверждении муниципальной программы «Содействие развитию гражданского общества»)</t>
    </r>
  </si>
  <si>
    <r>
      <t xml:space="preserve">Муниципальная программа </t>
    </r>
    <r>
      <rPr>
        <b/>
        <u/>
        <sz val="14"/>
        <rFont val="Times New Roman"/>
        <family val="1"/>
        <charset val="204"/>
      </rPr>
      <t xml:space="preserve">"Управление муниципальным имуществом" </t>
    </r>
    <r>
      <rPr>
        <b/>
        <sz val="14"/>
        <rFont val="Times New Roman"/>
        <family val="1"/>
        <charset val="204"/>
      </rPr>
      <t xml:space="preserve"> </t>
    </r>
    <r>
      <rPr>
        <sz val="14"/>
        <rFont val="Times New Roman"/>
        <family val="1"/>
        <charset val="204"/>
      </rPr>
      <t>(постановление администрации Северо-Енисейского района от 29.10.2013 №567-п «Об утверждении муниципальной программы «Управление муниципальным имуществом»)</t>
    </r>
  </si>
  <si>
    <t>Оформление технической и кадастровой документации на объекты недвижимости муниципальной собственности (жилищный фонд, нежилые помещения, здания, строения, сооружения, объекты внешнего благоустройства, объекты инженерной инфраструктуры), бесхозяйные объекты и объекты, принимаемые в муниципальную собственность</t>
  </si>
  <si>
    <t>Определение рыночной стоимости объектов муниципальной собственности</t>
  </si>
  <si>
    <t>Средства бюджета для уплаты обязательных взносов на капитальный ремонт общего имущества многоквартирных домов в муниципальной собственности</t>
  </si>
  <si>
    <r>
      <t xml:space="preserve">Муниципальная программа </t>
    </r>
    <r>
      <rPr>
        <b/>
        <u/>
        <sz val="14"/>
        <rFont val="Times New Roman"/>
        <family val="1"/>
        <charset val="204"/>
      </rPr>
      <t xml:space="preserve">"Благоустройство территории" </t>
    </r>
    <r>
      <rPr>
        <b/>
        <sz val="14"/>
        <rFont val="Times New Roman"/>
        <family val="1"/>
        <charset val="204"/>
      </rPr>
      <t xml:space="preserve"> </t>
    </r>
    <r>
      <rPr>
        <sz val="14"/>
        <rFont val="Times New Roman"/>
        <family val="1"/>
        <charset val="204"/>
      </rPr>
      <t xml:space="preserve">(постановление администрации Северо-Енисейского района от 29.10.2013 №568/1-п «Об утверждении муниципальной программы «Об утверждении муниципальной программы «Благоустройство территории») </t>
    </r>
  </si>
  <si>
    <t>Оплата труда и начисления на оплату труда</t>
  </si>
  <si>
    <t>0240188000</t>
  </si>
  <si>
    <t>Гарантии и компенсации для лиц, работающих в Северо-Енисейском районе</t>
  </si>
  <si>
    <t>0240188010</t>
  </si>
  <si>
    <t>Услуги связи</t>
  </si>
  <si>
    <t>0240188030</t>
  </si>
  <si>
    <t>Транспортные услуги</t>
  </si>
  <si>
    <t>0240188040</t>
  </si>
  <si>
    <t>Коммунальные услуги</t>
  </si>
  <si>
    <t>0240188050</t>
  </si>
  <si>
    <t>Прочие расходы</t>
  </si>
  <si>
    <t>0240188070</t>
  </si>
  <si>
    <t>Увеличение стоимости основных средств</t>
  </si>
  <si>
    <t>0240188080</t>
  </si>
  <si>
    <t>Увеличение стоимости материальных запасов</t>
  </si>
  <si>
    <t>0240188090</t>
  </si>
  <si>
    <t>0240188100</t>
  </si>
  <si>
    <t>0240188110</t>
  </si>
  <si>
    <t>0240188130</t>
  </si>
  <si>
    <t>0240188140</t>
  </si>
  <si>
    <t>0240188150</t>
  </si>
  <si>
    <t>0240188170</t>
  </si>
  <si>
    <t>0240188180</t>
  </si>
  <si>
    <t>0240188190</t>
  </si>
  <si>
    <t>0250075520</t>
  </si>
  <si>
    <t>0250188000</t>
  </si>
  <si>
    <t>0250188010</t>
  </si>
  <si>
    <t>0250188020</t>
  </si>
  <si>
    <t>0250188030</t>
  </si>
  <si>
    <t>Транспортные расходы</t>
  </si>
  <si>
    <t>0250188050</t>
  </si>
  <si>
    <t>0250188070</t>
  </si>
  <si>
    <t>0250188080</t>
  </si>
  <si>
    <t>0250188090</t>
  </si>
  <si>
    <t>0250289000</t>
  </si>
  <si>
    <t>0250289010</t>
  </si>
  <si>
    <t>0250289020</t>
  </si>
  <si>
    <t>0250289080</t>
  </si>
  <si>
    <t>0250289090</t>
  </si>
  <si>
    <t>0250389000</t>
  </si>
  <si>
    <t>0240075640</t>
  </si>
  <si>
    <t>0240075560</t>
  </si>
  <si>
    <t>0240075540</t>
  </si>
  <si>
    <t>0240074090</t>
  </si>
  <si>
    <t>0240074080</t>
  </si>
  <si>
    <t>0240000000</t>
  </si>
  <si>
    <t>0230080140</t>
  </si>
  <si>
    <t>0230080130</t>
  </si>
  <si>
    <t>Проведение сплавов по рекам Большой Пит и Чиримба</t>
  </si>
  <si>
    <t>0230080120</t>
  </si>
  <si>
    <t>0230080100</t>
  </si>
  <si>
    <t>0230080080</t>
  </si>
  <si>
    <t>0230000000</t>
  </si>
  <si>
    <t>0220080070</t>
  </si>
  <si>
    <t>0220080050</t>
  </si>
  <si>
    <t>0210087350</t>
  </si>
  <si>
    <t>0210082230</t>
  </si>
  <si>
    <t>0210080510</t>
  </si>
  <si>
    <t>0210080500</t>
  </si>
  <si>
    <t>0210080040</t>
  </si>
  <si>
    <t>0210000000</t>
  </si>
  <si>
    <t>0200000000</t>
  </si>
  <si>
    <t>0440075700</t>
  </si>
  <si>
    <t>0410075710</t>
  </si>
  <si>
    <t>04100S5710</t>
  </si>
  <si>
    <t>0430000000</t>
  </si>
  <si>
    <t>0410000000</t>
  </si>
  <si>
    <t>0400000000</t>
  </si>
  <si>
    <t>0440081520</t>
  </si>
  <si>
    <t>0440081540</t>
  </si>
  <si>
    <t>0440081560</t>
  </si>
  <si>
    <t>0440081570</t>
  </si>
  <si>
    <t>0440081580</t>
  </si>
  <si>
    <t>0440081590</t>
  </si>
  <si>
    <t>0440081600</t>
  </si>
  <si>
    <t>0440081610</t>
  </si>
  <si>
    <t>0440087810</t>
  </si>
  <si>
    <t>0500000000</t>
  </si>
  <si>
    <t>0510000000</t>
  </si>
  <si>
    <t>0510082060</t>
  </si>
  <si>
    <t>0510188000</t>
  </si>
  <si>
    <t>0510188010</t>
  </si>
  <si>
    <t>0510188020</t>
  </si>
  <si>
    <t>0510188030</t>
  </si>
  <si>
    <t>0510188050</t>
  </si>
  <si>
    <t>0510188060</t>
  </si>
  <si>
    <t>0510188070</t>
  </si>
  <si>
    <t>0510188090</t>
  </si>
  <si>
    <t>0510188500</t>
  </si>
  <si>
    <t>0510188510</t>
  </si>
  <si>
    <t>0510188530</t>
  </si>
  <si>
    <t>0510188570</t>
  </si>
  <si>
    <t>0520000000</t>
  </si>
  <si>
    <t>Подпрограмма 2. "Обеспечение первичных мер пожарной безопасности в населенных пунктах района"</t>
  </si>
  <si>
    <t>Субсидии бюджетам муниципальных образований края на обеспечение первичных мер пожарной безопасности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</si>
  <si>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0520074120</t>
  </si>
  <si>
    <t>0520082090</t>
  </si>
  <si>
    <t>0520082100</t>
  </si>
  <si>
    <t>0520082170</t>
  </si>
  <si>
    <t>0520082180</t>
  </si>
  <si>
    <t>Софинансирование субсидии бюджетам муниципальных образований края на обеспечение первичных мер пожарной безопасности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</si>
  <si>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05200S4120</t>
  </si>
  <si>
    <t>0800000000</t>
  </si>
  <si>
    <t>0810000000</t>
  </si>
  <si>
    <t>0810082300</t>
  </si>
  <si>
    <t>0810082310</t>
  </si>
  <si>
    <t>0810082320</t>
  </si>
  <si>
    <t>0810082360</t>
  </si>
  <si>
    <t>0810188010</t>
  </si>
  <si>
    <t>0810188020</t>
  </si>
  <si>
    <t>0810188030</t>
  </si>
  <si>
    <t>0810188040</t>
  </si>
  <si>
    <t>0810188050</t>
  </si>
  <si>
    <t>0810188070</t>
  </si>
  <si>
    <t>0810188090</t>
  </si>
  <si>
    <t>Оплата труда и начисление на оплату труда</t>
  </si>
  <si>
    <t>0810188100</t>
  </si>
  <si>
    <t>0810188120</t>
  </si>
  <si>
    <t>0810188130</t>
  </si>
  <si>
    <t>0810188140</t>
  </si>
  <si>
    <t>0810188150</t>
  </si>
  <si>
    <t>0810188170</t>
  </si>
  <si>
    <t>0810188190</t>
  </si>
  <si>
    <t>0820000000</t>
  </si>
  <si>
    <t>Музыкальная гостиная</t>
  </si>
  <si>
    <t>0820082330</t>
  </si>
  <si>
    <t>0820082410</t>
  </si>
  <si>
    <t>0820082440</t>
  </si>
  <si>
    <t>0820082580</t>
  </si>
  <si>
    <t>0820082610</t>
  </si>
  <si>
    <t>0820082620</t>
  </si>
  <si>
    <t>0820188000</t>
  </si>
  <si>
    <t>0820188010</t>
  </si>
  <si>
    <t>0820188020</t>
  </si>
  <si>
    <t>0820188030</t>
  </si>
  <si>
    <t>0820188040</t>
  </si>
  <si>
    <t>0820188050</t>
  </si>
  <si>
    <t>0820188060</t>
  </si>
  <si>
    <t>0820188070</t>
  </si>
  <si>
    <t>0820188080</t>
  </si>
  <si>
    <t>0820188090</t>
  </si>
  <si>
    <t>0820188100</t>
  </si>
  <si>
    <t>0820188110</t>
  </si>
  <si>
    <t>0820188120</t>
  </si>
  <si>
    <t>0820188130</t>
  </si>
  <si>
    <t>0820188150</t>
  </si>
  <si>
    <t>0820188170</t>
  </si>
  <si>
    <t>0820188190</t>
  </si>
  <si>
    <t>0830289000</t>
  </si>
  <si>
    <t>0830289010</t>
  </si>
  <si>
    <t>0830289020</t>
  </si>
  <si>
    <t>0830289030</t>
  </si>
  <si>
    <t>0830289050</t>
  </si>
  <si>
    <t>0830289070</t>
  </si>
  <si>
    <t>0830289090</t>
  </si>
  <si>
    <t>0910083000</t>
  </si>
  <si>
    <t>0910083010</t>
  </si>
  <si>
    <t>0910083040</t>
  </si>
  <si>
    <t>0910083050</t>
  </si>
  <si>
    <t>0910083060</t>
  </si>
  <si>
    <t>0910083070</t>
  </si>
  <si>
    <t>0920074560</t>
  </si>
  <si>
    <t>Софинансирование субсидии бюджетам муниципальных образований на поддержку деятельности муниципальных молодежных центров в рамках подпрограммы «Вовлечение молодежи Красноярского края в социальную практику» государственной программы Красноярского края «Молодежь Красноярского края в ХХI веке»</t>
  </si>
  <si>
    <t>09200S4560</t>
  </si>
  <si>
    <t>0920188000</t>
  </si>
  <si>
    <t>0920188010</t>
  </si>
  <si>
    <t>0920188020</t>
  </si>
  <si>
    <t>0920188030</t>
  </si>
  <si>
    <t>0920188040</t>
  </si>
  <si>
    <t>0920188050</t>
  </si>
  <si>
    <t>0920188070</t>
  </si>
  <si>
    <t>0920188080</t>
  </si>
  <si>
    <t>0920188090</t>
  </si>
  <si>
    <t>0920000000</t>
  </si>
  <si>
    <t>0910000000</t>
  </si>
  <si>
    <t>0900000000</t>
  </si>
  <si>
    <t>1210087850</t>
  </si>
  <si>
    <t>1220083530</t>
  </si>
  <si>
    <t>1220000000</t>
  </si>
  <si>
    <t>1230000000</t>
  </si>
  <si>
    <t>1210000000</t>
  </si>
  <si>
    <t>1510000000</t>
  </si>
  <si>
    <t>1540000000</t>
  </si>
  <si>
    <t>1510084000</t>
  </si>
  <si>
    <t>1540084030</t>
  </si>
  <si>
    <t>1600000000</t>
  </si>
  <si>
    <t>1640000000</t>
  </si>
  <si>
    <t>1650000000</t>
  </si>
  <si>
    <t>1660000000</t>
  </si>
  <si>
    <t>1660084270</t>
  </si>
  <si>
    <t>1670188000</t>
  </si>
  <si>
    <t>1670188010</t>
  </si>
  <si>
    <t>1670188020</t>
  </si>
  <si>
    <t>1670188030</t>
  </si>
  <si>
    <t>1670188050</t>
  </si>
  <si>
    <t>1670188060</t>
  </si>
  <si>
    <t>1670188070</t>
  </si>
  <si>
    <t>1820289000</t>
  </si>
  <si>
    <t>1820289010</t>
  </si>
  <si>
    <t>1820289020</t>
  </si>
  <si>
    <t>1820289030</t>
  </si>
  <si>
    <t>1820289070</t>
  </si>
  <si>
    <t>1820289080</t>
  </si>
  <si>
    <t>1820289090</t>
  </si>
  <si>
    <t>1820000000</t>
  </si>
  <si>
    <t>2010085500</t>
  </si>
  <si>
    <t>2010085510</t>
  </si>
  <si>
    <t>2010188000</t>
  </si>
  <si>
    <t>2010188010</t>
  </si>
  <si>
    <t>2010188020</t>
  </si>
  <si>
    <t>2010188030</t>
  </si>
  <si>
    <t>2010188040</t>
  </si>
  <si>
    <t>2010188050</t>
  </si>
  <si>
    <t>2010188070</t>
  </si>
  <si>
    <t>2110000000</t>
  </si>
  <si>
    <t>2110085550</t>
  </si>
  <si>
    <t>2110085560</t>
  </si>
  <si>
    <t>2110085570</t>
  </si>
  <si>
    <t>Оплата расходов управляющей организации по содержанию и текущему ремонту общего имущества многоквартирных домов, отоплению, в которых расположены пустующие жилые муниципальные помещения</t>
  </si>
  <si>
    <t>2110085720</t>
  </si>
  <si>
    <t>2110289000</t>
  </si>
  <si>
    <t>2110289010</t>
  </si>
  <si>
    <t>2110289020</t>
  </si>
  <si>
    <t>2110289070</t>
  </si>
  <si>
    <t>2110289080</t>
  </si>
  <si>
    <t>2110289090</t>
  </si>
  <si>
    <t>Выполнение кадастровых работ по оформлению межевых планов земельных участков для целей строительства и для целей, не связанных со строительством</t>
  </si>
  <si>
    <t>2120085580</t>
  </si>
  <si>
    <t>Подпрограмма 3. "Строительство, реконструкция, капитальный ремонт и техническое оснащение муниципальных объектов административно-социальной сферы"</t>
  </si>
  <si>
    <t>2120000000</t>
  </si>
  <si>
    <t>2130000000</t>
  </si>
  <si>
    <t>2210086010</t>
  </si>
  <si>
    <t>2210086020</t>
  </si>
  <si>
    <t>2210086040</t>
  </si>
  <si>
    <t>2210086050</t>
  </si>
  <si>
    <t>2210086060</t>
  </si>
  <si>
    <t>2210086070</t>
  </si>
  <si>
    <t>2210086170</t>
  </si>
  <si>
    <t>2210086190</t>
  </si>
  <si>
    <t>2210086200</t>
  </si>
  <si>
    <t>2210086220</t>
  </si>
  <si>
    <t>2210086230</t>
  </si>
  <si>
    <t>2210086240</t>
  </si>
  <si>
    <t>2210086250</t>
  </si>
  <si>
    <t>2210086730</t>
  </si>
  <si>
    <t>2220077410</t>
  </si>
  <si>
    <t>2230086260</t>
  </si>
  <si>
    <t>2230086270</t>
  </si>
  <si>
    <t>2230086280</t>
  </si>
  <si>
    <t>2230086290</t>
  </si>
  <si>
    <t>2230086300</t>
  </si>
  <si>
    <t>2230086310</t>
  </si>
  <si>
    <t>2230086320</t>
  </si>
  <si>
    <t>2230086330</t>
  </si>
  <si>
    <t>2230086450</t>
  </si>
  <si>
    <t>2230086460</t>
  </si>
  <si>
    <t>2230086470</t>
  </si>
  <si>
    <t>2230086480</t>
  </si>
  <si>
    <t>2230086490</t>
  </si>
  <si>
    <t>2230086500</t>
  </si>
  <si>
    <t>2230086510</t>
  </si>
  <si>
    <t>2230086520</t>
  </si>
  <si>
    <t>2230086530</t>
  </si>
  <si>
    <t>2240086580</t>
  </si>
  <si>
    <t>2250075180</t>
  </si>
  <si>
    <t>2250000000</t>
  </si>
  <si>
    <t>2240000000</t>
  </si>
  <si>
    <t xml:space="preserve">Подпрограмма 5. "Обеспечение реализации муниципальной программы </t>
  </si>
  <si>
    <t>0230075660</t>
  </si>
  <si>
    <t>Иные выплаты персоналу учреждений, за исключением фонда оплаты труда</t>
  </si>
  <si>
    <t>0240188001</t>
  </si>
  <si>
    <t>0240188101</t>
  </si>
  <si>
    <t>0250188001</t>
  </si>
  <si>
    <t>0910188000</t>
  </si>
  <si>
    <t>0910188010</t>
  </si>
  <si>
    <t>0910188020</t>
  </si>
  <si>
    <t>0910188030</t>
  </si>
  <si>
    <t>0910188040</t>
  </si>
  <si>
    <t>0910188050</t>
  </si>
  <si>
    <t>0910188070</t>
  </si>
  <si>
    <t>0910188080</t>
  </si>
  <si>
    <t>0910188090</t>
  </si>
  <si>
    <t>0910188100</t>
  </si>
  <si>
    <t>0910188110</t>
  </si>
  <si>
    <t>0910188130</t>
  </si>
  <si>
    <t>0910188150</t>
  </si>
  <si>
    <t>0910188170</t>
  </si>
  <si>
    <t>0910188180</t>
  </si>
  <si>
    <t>0910188190</t>
  </si>
  <si>
    <t>Субсидии бюджетам муниципальных образований на поддержку деятельности муниципальных молодежных центров в рамках подпрограммы «Вовлечение молодежи в социальную практику» государственной программы Красноярского края «Молодежь Красноярского края в ХХI веке»</t>
  </si>
  <si>
    <t>0920080072</t>
  </si>
  <si>
    <t>0920188001</t>
  </si>
  <si>
    <t>0950000000</t>
  </si>
  <si>
    <t>0950289000</t>
  </si>
  <si>
    <t>0950289010</t>
  </si>
  <si>
    <t>0950289020</t>
  </si>
  <si>
    <t>0950289030</t>
  </si>
  <si>
    <t>0950289070</t>
  </si>
  <si>
    <t>0950289090</t>
  </si>
  <si>
    <t>2010188001</t>
  </si>
  <si>
    <t>Расходы по подготовке проектов капитальных ремонтов объектов муниципальной собственности Северо-Енисейского района</t>
  </si>
  <si>
    <t>Расходы на проверку достоверности определения сметной стоимости капитального ремонта объектов муниципальной собственности Северо-Енисейского района</t>
  </si>
  <si>
    <t>Проведение цикла мероприятий, посвященных народным гуляниям «Открытие снежного городка»</t>
  </si>
  <si>
    <t>Проведение мероприятий, посвященных празднованию Дня Победы</t>
  </si>
  <si>
    <t>0820188001</t>
  </si>
  <si>
    <t>0820188140</t>
  </si>
  <si>
    <t>0820188160</t>
  </si>
  <si>
    <t>0830289001</t>
  </si>
  <si>
    <t>0830289040</t>
  </si>
  <si>
    <t>Подпрограмма 3. «Обеспечение содержания (эксплуатации) имущества муниципальных учреждений Северо-Енисейского района»</t>
  </si>
  <si>
    <t>0840000000</t>
  </si>
  <si>
    <t>0840188000</t>
  </si>
  <si>
    <t>0840188020</t>
  </si>
  <si>
    <t>0840188070</t>
  </si>
  <si>
    <t>0840188080</t>
  </si>
  <si>
    <t>0840188090</t>
  </si>
  <si>
    <t>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</si>
  <si>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</si>
  <si>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1210075080</t>
  </si>
  <si>
    <t>1210075090</t>
  </si>
  <si>
    <t>12100S5080</t>
  </si>
  <si>
    <t>12100S5090</t>
  </si>
  <si>
    <t>Софинансирование 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</si>
  <si>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Софинансирование 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«Дороги Красноярья» государственной программы Красноярского края «Развитие транспортной системы»</t>
  </si>
  <si>
    <t>0410080087</t>
  </si>
  <si>
    <t>0410080215</t>
  </si>
  <si>
    <t>0410080216</t>
  </si>
  <si>
    <t>1650080215</t>
  </si>
  <si>
    <t>1650080216</t>
  </si>
  <si>
    <t>1670188001</t>
  </si>
  <si>
    <t>2130080234</t>
  </si>
  <si>
    <r>
      <t xml:space="preserve">7 </t>
    </r>
    <r>
      <rPr>
        <sz val="10"/>
        <rFont val="Times New Roman"/>
        <family val="1"/>
        <charset val="204"/>
      </rPr>
      <t>(гр.5-гр.6)</t>
    </r>
  </si>
  <si>
    <t>8  (гр. 4- гр. 6)</t>
  </si>
  <si>
    <t>Предоставление иных межбюджетных трансфертов бюджетам муниципальных образований за содействие развитию налогового потенциала в рамках подпрограммы «Содействие развитию налогового потенциала муниципальных образований» государственной программы Красноярского края «Содействие развитию местного самоуправления»</t>
  </si>
  <si>
    <t>Текущие ремонты учреждений</t>
  </si>
  <si>
    <t>0210080216</t>
  </si>
  <si>
    <t>Приобретение новогодних подарков</t>
  </si>
  <si>
    <t>459</t>
  </si>
  <si>
    <t>Организация и проведение районных физкультурно-спортивных мероприятий на территории Северо-Енисейского района</t>
  </si>
  <si>
    <t>Участие в официальных физкультурно-спортивных мероприятиях Красноярского края</t>
  </si>
  <si>
    <t>0910188101</t>
  </si>
  <si>
    <t>1670000000</t>
  </si>
  <si>
    <t>Приобретение и установка индивидуальных (квартирных) приборов учета горячей и холодной воды, электросчетчиков для обеспечения жилых помещений муниципального жилого фонда</t>
  </si>
  <si>
    <t>2110080275</t>
  </si>
  <si>
    <t>Содержание кладбища, гп Северо-Енисейский</t>
  </si>
  <si>
    <t>Содержание кладбища, п. Тея</t>
  </si>
  <si>
    <t>Содержание кладбища, п. Вангаш</t>
  </si>
  <si>
    <t>Содержание кладбища, п. Брянка</t>
  </si>
  <si>
    <t>Содержание кладбища, п. Вельмо</t>
  </si>
  <si>
    <t>Содержание территорий общего пользования (скверов, парков, зеленых зон, иных мест общего пользования), гп Северо-Енисейский</t>
  </si>
  <si>
    <t>Устройство и демонтаж зимнего городка, п. Брянка</t>
  </si>
  <si>
    <t>Устройство и демонтаж зимнего городка, гп Северо-Енисейский</t>
  </si>
  <si>
    <t>Устройство и демонтаж зимнего городка, п. Вангаш</t>
  </si>
  <si>
    <t>Устройство и демонтаж зимнего городка, п. Новая Калами</t>
  </si>
  <si>
    <t>Устройство и демонтаж зимнего городка, п. Тея</t>
  </si>
  <si>
    <t>Устройство и демонтаж зимнего городка, п. Вельмо</t>
  </si>
  <si>
    <t>2210086640</t>
  </si>
  <si>
    <t>2220080308</t>
  </si>
  <si>
    <t>0440000000</t>
  </si>
  <si>
    <t>0810188000</t>
  </si>
  <si>
    <t>0840188010</t>
  </si>
  <si>
    <t>0840188030</t>
  </si>
  <si>
    <t>0840188040</t>
  </si>
  <si>
    <r>
      <t xml:space="preserve">9                       </t>
    </r>
    <r>
      <rPr>
        <sz val="10"/>
        <rFont val="Times New Roman"/>
        <family val="1"/>
        <charset val="204"/>
      </rPr>
      <t>(гр.6/гр.4*100)</t>
    </r>
  </si>
  <si>
    <t>Приобретение комплектов технологического оборудования для пищеблоков</t>
  </si>
  <si>
    <t>Приобретение и замена электротехнического оборудования</t>
  </si>
  <si>
    <t>0210080010</t>
  </si>
  <si>
    <t>0210080215</t>
  </si>
  <si>
    <t>Обеспечение молоком муниципальных образовательных учреждений для организации потребления учащимися 1-5 классов общеобразовательных учреждений</t>
  </si>
  <si>
    <t>0230076490</t>
  </si>
  <si>
    <t>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</si>
  <si>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Персональные выплаты, устанавливаемые в целях повышения оплаты труда молодым специалистам, персональные выплаты, устанавливаемые с учётом опыта работы при наличии учёной степени, почётного звания, нагрудного знака (значка), по министерству финансов Красноярского края в рамках непрограммных расходов отдельных органов исполнительной власти</t>
  </si>
  <si>
    <t>0240010480</t>
  </si>
  <si>
    <t>0240075880</t>
  </si>
  <si>
    <t>0240080150</t>
  </si>
  <si>
    <t>Расходы на получение технических условий для технологического присоединения к сетям электроснабжения для подготовки проектной документации на строительство объектов муниципальной собственности Северо-Енисейского района</t>
  </si>
  <si>
    <t>0410086681</t>
  </si>
  <si>
    <t>Подпрограмма 2. «Чистая вода Северо-Енисейского района»</t>
  </si>
  <si>
    <t>0420000000</t>
  </si>
  <si>
    <t>Приобретение первичных средств пожаротушения, противопожарного инвентаря, знаков пожарной безопасности</t>
  </si>
  <si>
    <t>0520082130</t>
  </si>
  <si>
    <t>0920080073</t>
  </si>
  <si>
    <t>0920080074</t>
  </si>
  <si>
    <t>1660086664</t>
  </si>
  <si>
    <t>Подпрограмма 1. «Управление муниципальным долгом Северо-Енисейского района»</t>
  </si>
  <si>
    <t>1800000000</t>
  </si>
  <si>
    <t>Расходы на обслуживание муниципального долга</t>
  </si>
  <si>
    <t>1810085400</t>
  </si>
  <si>
    <t>Производство и распространение материалов органов местного самоуправления в газете «Северо-Енисейский Вестник» и ее приложениях</t>
  </si>
  <si>
    <t>Производство и размещение материалов о деятельности и решениях органов местного самоуправления, иной социально-значимой информации в газете «Северо-Енисейский Вестник» и ее приложениях</t>
  </si>
  <si>
    <t>2010188080</t>
  </si>
  <si>
    <t>2010188090</t>
  </si>
  <si>
    <t>Расходы на получение технических условий для технологического присоединения к сетям электроснабжения объектов муниципальной собственности Северо-Енисейского района</t>
  </si>
  <si>
    <t>Содержание территории общего пользования (скверов, парков, зеленых зон и т.д.) п. Новая Калами</t>
  </si>
  <si>
    <t>2210086662</t>
  </si>
  <si>
    <t>2210086681</t>
  </si>
  <si>
    <t>2210086820</t>
  </si>
  <si>
    <t>22200S7410</t>
  </si>
  <si>
    <t>Подпрограмма 1. «Формирование комфортной городской (сельской) среды Северо-Енисейского района»</t>
  </si>
  <si>
    <t>2400000000</t>
  </si>
  <si>
    <t>0810188001</t>
  </si>
  <si>
    <t>Гастрольная деятельность творческих коллективов района</t>
  </si>
  <si>
    <t>0820080323</t>
  </si>
  <si>
    <t>0840010210</t>
  </si>
  <si>
    <t>Подпрограмма 4 "Обеспечение условий реализации муниципальной программы и прочие мероприятия"</t>
  </si>
  <si>
    <t>0830010310</t>
  </si>
  <si>
    <t>Приобретение комплектов медицинского оборудования для медицинских кабинетов</t>
  </si>
  <si>
    <t>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капитального ремонта здания муниципального бюджетного общеобразовательного учреждения «Северо-Енисейская средняя школа № 2», ул. Карла Маркса, 26, гп Северо-Енисейский</t>
  </si>
  <si>
    <t>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капитальный ремонт здания муниципального бюджетного общеобразовательного учреждения «Брянковская средняя школа № 5», ул. Школьная, 42, п. Брянка</t>
  </si>
  <si>
    <t>Софинансирование субсидии бюджетам муниципальных образований на осуществление (возмещение) расходов, направленных на развитие и повышение качества работы муниципальных учреждений, предоставление новых муниципальных услуг, повышение их качества, в рамках подпрограммы «Поддержка внедрения стандартов предоставления (оказания) муниципальных услуг и повышения качества жизни населения» государственной программы Красноярского края «Содействие развитию местного самоуправления» (замена покрытия кровли МБДОУ № 5)</t>
  </si>
  <si>
    <t>0210080020</t>
  </si>
  <si>
    <t>Финансовое обеспечение дополнительных мер социальной поддержки для всех обучающихся образовательных организаций Северо-Енисейского района, которые не обеспечены мерой социальной поддержки по предоставлению горячего завтрака без взимания платы в соответствии со статьей 11 Закона Красноярского края от 02 ноября 2000 года № 12-961 «О защите прав ребенка»</t>
  </si>
  <si>
    <t>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</si>
  <si>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образований на исполнение государственных полномочий по осуществлению присмотра и ухода за детьми-инвалидами, детьми-сиротами и детьми, оставшимися без попечения родителей, а также детьми с туберкулезной интоксикацией, обучающимися в муниципальных образовательных организациях, реализующих образовательную программу дошкольного образования, без взимания родительской платы (в соответствии с Законом края от 27 декабря 2005 года № 17-4379)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</si>
  <si>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Работы, услуги по содержанию имущества</t>
  </si>
  <si>
    <t>0240188061</t>
  </si>
  <si>
    <t>0240188161</t>
  </si>
  <si>
    <t>0250188061</t>
  </si>
  <si>
    <t>0250289070</t>
  </si>
  <si>
    <t>профинансировано (тыс.руб.)</t>
  </si>
  <si>
    <t>освоено (тыс.руб.)</t>
  </si>
  <si>
    <t>остаток (тыс.руб.)</t>
  </si>
  <si>
    <t>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</si>
  <si>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Капитальный ремонт ТПС № 3, ул. Карла Маркса, гп Северо-Енисейский</t>
  </si>
  <si>
    <t>Внесение изменений в проектную документацию по объекту капитального строительства «Расходный склад нефтепродуктов в пос. Енашимо»</t>
  </si>
  <si>
    <t>Софинансирование субсидии бюджетам муниципальных образований на финансирование расходов по капитальному ремонту, реконструкции находящихся в муниципальной собственности объектов коммунальной инфраструктуры, источников тепловой энергии и тепловых сетей, объектов электросетевого хозяйства и источников электрической энергии, а также на приобретение технологического оборудования, спецтехники для обеспечения функционирования систем теплоснабжения, электроснабжения, водоснабжения, водоотведения и очистки сточных вод в рамках подпрограммы «Модернизация, реконструкция и капитальный ремонт объектов коммунальной инфраструктуры муниципальных образований»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</si>
  <si>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0410080354</t>
  </si>
  <si>
    <t>0410080481</t>
  </si>
  <si>
    <t>Субвенции бюджетам муниципальных образований на реализацию отдельных мер по обеспечению ограничения платы граждан за коммунальные услуги (в соответствии с Законом края от 1 декабря 2014 года № 7-2839) в рамках подпрограммы «Обеспечение доступности платы граждан в условиях развития жилищных отношений»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</si>
  <si>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Субсидия на финансовое обеспечение затрат, связанных с организацией в границах района теплоснабжения населения в части затрат по приобретению (закупу) котельно-печного топлива</t>
  </si>
  <si>
    <t>Субсидия на возмещение фактически понесенных затрат, связанных с организацией в границах района теплоснабжения населения теплоснабжающим и энергосбытовым организациям, осуществляющим производство и (или) реализацию тепловой и электрической энергии, не включенных в тарифы на коммунальные услуги вследствие ограничения их роста, в части доставки котельно-печного топлива</t>
  </si>
  <si>
    <t>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(п. Тея)</t>
  </si>
  <si>
    <t>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(п. Вангаш)</t>
  </si>
  <si>
    <t>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(п. Новая Калами)</t>
  </si>
  <si>
    <t>Субсидия на возмещение фактически понесенных затрат, связанных с организацией в границах района теплоснабжения населения в части производства и (или) реализации топлива твердого (швырок всех групп пород)</t>
  </si>
  <si>
    <t>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(гп Северо-Енисейский)</t>
  </si>
  <si>
    <t>Субсидия на возмещение недополученных доходов по созданию условий для обеспечения жителей района услугами бытового обслуживания в части услуг муниципальных бань (п. Енашимо)</t>
  </si>
  <si>
    <t>Субсидия на возмещение фактически понесенных затрат по организации водоснабжения населения в части доставки воды автомобильным транспортом от центральной водокачки к водоразборным колонкам и на содержание водоразборных колонок в гп Северо-Енисейский</t>
  </si>
  <si>
    <t>Подпрограмма 4. «Энергосбережение и повышение энергетической эффективности в Северо-Енисейском районе»</t>
  </si>
  <si>
    <t>Субвенции бюджетам муниципальных образований на компенсацию выпадающих доходов энергоснабжающих организаций, связанных с применением государственных регулируемых цен (тарифов) на электрическую энергию, вырабатываемую дизельными электростанциями на территории Красноярского края для населения (в соответствии с Законом края от 20 декабря 2012 года № 3-963) в рамках подпрограммы «Энергоэффективность и развитие энергетики» государственной программы Красноярского края «Реформирование и модернизация жилищно-коммунального хозяйства и повышение энергетической эффективности»</t>
  </si>
  <si>
    <t>0430075770</t>
  </si>
  <si>
    <t>Аттестация объекта информатизации по требованиям безопасности информации или проведение технического контроля объекта информатизации</t>
  </si>
  <si>
    <t>0510082050</t>
  </si>
  <si>
    <t>0510188061</t>
  </si>
  <si>
    <t>Ремонт и обслуживание сетей противопожарного водопровода</t>
  </si>
  <si>
    <t>Очистка от снега подъездов к противопожарному водоснабжению (пожарным водоемам, пирсам, гидрантам)</t>
  </si>
  <si>
    <t>Изготовление печатной продукции на тему исполнения первичных мер пожарной безопасности для населения района</t>
  </si>
  <si>
    <t>0520082070</t>
  </si>
  <si>
    <t>Подпрограмма 3 «Профилактика правонарушений в районе»</t>
  </si>
  <si>
    <t>0530000000</t>
  </si>
  <si>
    <t>Оказание услуг по предоставлению доступа к системе видеонаблюдения, установленной в местах с массовым пребыванием людей гп Северо-Енисейский</t>
  </si>
  <si>
    <t>0530080336</t>
  </si>
  <si>
    <t>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реализации государственной программы и прочие мероприятия» государственной программы Красноярского края «Развитие культуры и туризма»</t>
  </si>
  <si>
    <t>Софинансирование 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«Обеспечение условий реализации государственной программы и прочие мероприятия» государственной программы Красноярского края «Развитие культуры и туризма»</t>
  </si>
  <si>
    <t>0810074880</t>
  </si>
  <si>
    <t>08100S4880</t>
  </si>
  <si>
    <t>0810188061</t>
  </si>
  <si>
    <t>0810188101</t>
  </si>
  <si>
    <t>0810188161</t>
  </si>
  <si>
    <t>Проведение районной акции «Североенисейцы-Защитникам Отечества» в рамках празднования Дня Победы</t>
  </si>
  <si>
    <t>0820010480</t>
  </si>
  <si>
    <t>0820188061</t>
  </si>
  <si>
    <t>0820188161</t>
  </si>
  <si>
    <t>0830289061</t>
  </si>
  <si>
    <t>0840077450</t>
  </si>
  <si>
    <t>0840188001</t>
  </si>
  <si>
    <t>0840188061</t>
  </si>
  <si>
    <t>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системы подготовки спортивного резерва» государственной программы Красноярского края «Развитие физической культуры и спорта»</t>
  </si>
  <si>
    <t>Софинансирование субсидии бюджетам муниципальных районов и городских округов Красноярского края на приобретение специализированных транспортных средств для перевозки инвалидов, спортивного оборудования, инвентаря, экипировки для занятий физической культурой и спортом лиц с ограниченными возможностями здоровья и инвалидов в муниципальных физкультурно-спортивных организациях в рамках подпрограммы «Развитие системы подготовки спортивного резерва» государственной программы Красноярского края «Развитие физической культуры и спорта»</t>
  </si>
  <si>
    <t>0910074360</t>
  </si>
  <si>
    <t>09100S4360</t>
  </si>
  <si>
    <t>0910188061</t>
  </si>
  <si>
    <t>0910188161</t>
  </si>
  <si>
    <t>Организация мероприятий в сфере молодежной политики, направленных на вовлечение молодежи в инновационную, предпринимательскую, добровольческую деятельность, а также на развитие гражданской активности молодежи и формирование здорового образа жизни</t>
  </si>
  <si>
    <t>Организация мероприятий в сфере молодежной политики, направленных на гражданское и патриотическое воспитание молодежи, воспитание толерантности в молодежной среде, формирование правовых, культурных и нравственных ценностей среди молодежи</t>
  </si>
  <si>
    <t>Организация мероприятий в сфере молодежной политики, направленных на формирование системы развития талантливой и инициативной молодежи, создание условий для самореализации подростков и молодежи, развитие творческого, профессионального, интеллектуального потенциалов подростков и молодежи</t>
  </si>
  <si>
    <t>0920188061</t>
  </si>
  <si>
    <t>0950289061</t>
  </si>
  <si>
    <t>Субсидия на возмещение фактически понесенных затрат, связанных с организацией в границах района теплоснабжения населения в части выполнения работ по устройству и содержанию участка автозимника, связанного с доставкой в район котельно-печного топлива</t>
  </si>
  <si>
    <t>Подпрограмма 3 «Развитие и поддержка субъектов малого и среднего предпринимательства на территории района»</t>
  </si>
  <si>
    <t>1530000000</t>
  </si>
  <si>
    <t>Софинансирование субсидии бюджетам муниципальных образований для реализации мероприятий, предусмотренных муниципальными программами развития субъектов малого и среднего предпринимательства, в рамках подпрограммы «Развитие субъектов малого и среднего предпринимательства в Красноярском крае» государственной программы Красноярского края «Развитие инвестиционной, инновационной деятельности, малого и среднего предпринимательства на территории края»</t>
  </si>
  <si>
    <t>15300S6070</t>
  </si>
  <si>
    <t>Подпрограмма 1. «Стимулирование жилищного строительства на территории Северо-Енисейского района»</t>
  </si>
  <si>
    <t>1610000000</t>
  </si>
  <si>
    <t>Подпрограмма 3. «Улучшение жилищных условий отдельных категорий граждан, проживающих на территории Северо-Енисейского района»</t>
  </si>
  <si>
    <t>1630000000</t>
  </si>
  <si>
    <t>Субсидии бюджетам муниципальных образований на предоставление социальных выплат молодым семьям на приобретение (строительство) жилья в рамках подпрограммы «Улучшение жилищных условий отдельных категорий граждан» государственной программы Красноярского края «Создание условий для обеспечения доступным и комфортным жильем граждан»</t>
  </si>
  <si>
    <t>16300L4970</t>
  </si>
  <si>
    <t>1650080036</t>
  </si>
  <si>
    <t>Инженерно-геодезические изыскания территории населенных пунктов</t>
  </si>
  <si>
    <t>1670188061</t>
  </si>
  <si>
    <t>1820289061</t>
  </si>
  <si>
    <t>2010188061</t>
  </si>
  <si>
    <t>2110080475</t>
  </si>
  <si>
    <t>2110080476</t>
  </si>
  <si>
    <t>Расходы по подготовке проектов на снос аварийных объектов муниципальной собственности Северо-Енисейского района</t>
  </si>
  <si>
    <t>Расходы на проверку достоверности определения сметной стоимости сноса аварийных объектов муниципальной собственности Северо-Енисейского района</t>
  </si>
  <si>
    <t>Приобретение, доставка, хранение, установка и демонтаж баннеров, аншлагов, флагов, гирлянд, прочей баннерной продукции, гп Северо-Енисейский</t>
  </si>
  <si>
    <t>Покос травы п. Вельмо</t>
  </si>
  <si>
    <t>Покос травы, п. Новая Калами, п. Енашимо</t>
  </si>
  <si>
    <t>2210080192</t>
  </si>
  <si>
    <t>2210080193</t>
  </si>
  <si>
    <t>2210086150</t>
  </si>
  <si>
    <t>Субсидии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 в рамках подпрограммы «Поддержка муниципальных проектов по благоустройству территорий и вопросов местного значения» государственной программы Красноярского края «Содействие развитию местного самоуправления»</t>
  </si>
  <si>
    <t>Отдельное мероприятие 1. «Поддержка проектов и мероприятий по благоустройству территории района»</t>
  </si>
  <si>
    <t>Субсидия на возмещение фактически понесенных затрат, связанных с организацией благоустройства территории района в части освещения улиц (организация праздничной иллюминации гп Северо-Енисейский)</t>
  </si>
  <si>
    <t>Субсидия на возмещение фактически понесенных затрат, связанных с организацией благоустройства территории района в части освещения улиц (организация праздничной иллюминации п. Тея)</t>
  </si>
  <si>
    <t>Субсидия на возмещение фактически понесенных затрат, связанных с организацией благоустройства территории района в части освещения улиц (организация праздничной иллюминации п. Новая Калами)</t>
  </si>
  <si>
    <t>Субсидия на возмещение фактически понесенных затрат, связанных с организацией благоустройства территории района в части освещения улиц (организация праздничной иллюминации п. Вангаш)</t>
  </si>
  <si>
    <t>Субсидия на возмещение фактически понесенных затрат, связанных с организацией благоустройства территории района в части освещения улиц (организация праздничной иллюминации п. Брянка)</t>
  </si>
  <si>
    <t>Субсидия на возмещение фактически понесенных затрат, связанных с организацией благоустройства территории района в части освещения улиц (организация праздничной иллюминации п. Вельмо)</t>
  </si>
  <si>
    <t>Субсидия на возмещение фактически понесенных затрат, связанных с организацией благоустройства территории района в части освещения улиц гп Северо-Енисейский</t>
  </si>
  <si>
    <t>Субсидия на возмещение фактически понесенных затрат, связанных с организацией благоустройства территории района в части освещения улиц п. Тея</t>
  </si>
  <si>
    <t>Субсидия на возмещение фактически понесенных затрат, связанных с организацией благоустройства территории района в части освещения улиц п. Новая Калами</t>
  </si>
  <si>
    <t>Субсидия на возмещение фактически понесенных затрат, связанных с организацией благоустройства территории района в части освещения улиц п. Енашимо</t>
  </si>
  <si>
    <t>Субсидия на возмещение фактически понесенных затрат, связанных с организацией благоустройства территории района в части освещения улиц п. Вангаш</t>
  </si>
  <si>
    <t>Субсидия на возмещение фактически понесенных затрат, связанных с организацией благоустройства территории района в части освещения улиц п. Новоерудинский</t>
  </si>
  <si>
    <t>Субсидия на возмещение фактически понесенных затрат, связанных с организацией благоустройства территории района в части освещения улиц п. Вельмо</t>
  </si>
  <si>
    <t>Субсидия на возмещение фактически понесенных затрат, связанных с организацией благоустройства территории района в части освещения улиц п. Брянка</t>
  </si>
  <si>
    <t>Субсидия на возмещение фактически понесенных затрат, связанных с организацией благоустройства территории района в части освещения улиц (освещение электрических часов гп Северо-Енисейский)</t>
  </si>
  <si>
    <t>Субсидия на возмещение фактически понесенных затрат, связанных с организацией благоустройства территории района в части освещения улиц (выполнение электромонтажных работ гп Северо-Енисейский)</t>
  </si>
  <si>
    <t>Субсидия на возмещение фактически понесенных затрат, связанных с организацией благоустройства территории района в части освещения улиц (выполнение электромонтажных работ п. Тея)</t>
  </si>
  <si>
    <t>Субсидия на возмещение фактически понесенных затрат, связанных с организацией благоустройства территории района в части освещения улиц (выполнение электромонтажных работ п. Вангаш)</t>
  </si>
  <si>
    <t>Субсидия на возмещение фактически понесенных затрат, связанных с организацией благоустройства территории района в части освещения улиц (выполнение электромонтажных работ п. Новая Калами)</t>
  </si>
  <si>
    <t>Субсидия на возмещение фактически понесенных затрат, связанных с организацией благоустройства территории района в части освещения улиц (выполнение электромонтажных работ п. Брянка)</t>
  </si>
  <si>
    <t>Субсидия на возмещение фактически понесенных затрат, связанных с организацией благоустройства территории района в части освещения улиц (выполнение электромонтажных работ п. Вельмо)</t>
  </si>
  <si>
    <t>Субсидия на возмещение фактически понесенных затрат, связанных с организацией благоустройства территории района в части освещения улиц (выполнение электромонтажных работ п. Енашимо)</t>
  </si>
  <si>
    <t>Субсидия на возмещение фактически понесенных затрат, связанных с организацией благоустройства территории района в части освещения улиц (выполнение электромонтажных работ п. Новоерудинский)</t>
  </si>
  <si>
    <t>2230080191</t>
  </si>
  <si>
    <t>2230080192</t>
  </si>
  <si>
    <t>2230080193</t>
  </si>
  <si>
    <t>2230080195</t>
  </si>
  <si>
    <t>2230080206</t>
  </si>
  <si>
    <t>2230080207</t>
  </si>
  <si>
    <t>Субсидия на возмещение фактически понесенных затрат, связанных с организацией ритуальных услуг в районе в части оказания услуг по поднятию и доставке криминальных и бесхозных трупов с мест происшествий и обнаружения в морг</t>
  </si>
  <si>
    <t>Подпрограмма 2. «Содействие развитию территориального общественного самоуправления и на территории Северо-Енисейского района»</t>
  </si>
  <si>
    <t>2260000000</t>
  </si>
  <si>
    <t>Финансовое обеспечение проектов развития территориальных общественных самоуправлений на территории Северо-Енисейского района</t>
  </si>
  <si>
    <t>Финансовое обеспечение проектов развития территориальных общественных самоуправлений на территории Северо-Енисейского района за счет прочих безвозмездных поступлений в бюджеты муниципальных районов</t>
  </si>
  <si>
    <t>2260080490</t>
  </si>
  <si>
    <t>2260080491</t>
  </si>
  <si>
    <t>Приложение к письму администрации Северо-Енисейского  района                          
 от                               №</t>
  </si>
  <si>
    <t>454</t>
  </si>
  <si>
    <t>455</t>
  </si>
  <si>
    <t>456</t>
  </si>
  <si>
    <t>457</t>
  </si>
  <si>
    <t>Средства на повышение минимальных размеров окладов (должностных окладов), ставок заработной платы работников бюджетной сферы края, которым предоставляется региональная выплата, и выплату заработной платы отдельным категориям работников бюджетной сферы края в части, соответствующей размерам заработной платы, установленным для целей расчета региональной выплаты, в связи с повышением размеров их оплаты труда по министерству финансов Красноярского края в рамках непрограммных расходов отдельных органов исполнительной власти</t>
  </si>
  <si>
    <t>Средства на повышение с 1 октября 2019 года на 4,3 процента заработной платы работников бюджетной сферы Красноярского края за исключением заработной платы отдельных категорий работников, увеличение оплаты труда которых осуществляется в соответствии с указами Президента Российской Федерации, предусматривающими мероприятия по повышению заработной платы, а также в связи с увеличением региональных выплат и (или) выплат, обеспечивающих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</si>
  <si>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Выплата премии в связи с празднованием «Дня металлурга и 180-летия золотодобычи в Северной тайге» в 2019 году работникам муниципальных учреждений Северо-Енисейского района, финансовое обеспечение деятельности которых осуществляется за счет средств бюджета Северо-Енисейского района, а так же межбюджетных трансфертов, поступающих в бюджет Северо-Енисейского района</t>
  </si>
  <si>
    <t>Выплата премии по итогам работы за 2019 год работникам муниципальных учреждений, органов местного самоуправления Северо-Енисейского района, органов администрации Северо-Енисейского района с правами юридического лица, муниципальным служащим, финансовое обеспечение оплаты труда которых осуществляется за счет средств бюджета Северо-Енисейского района, в том числе за счет средств субвенций из бюджета Красноярского края</t>
  </si>
  <si>
    <t>0240088980</t>
  </si>
  <si>
    <t>0240088981</t>
  </si>
  <si>
    <t>0250389981</t>
  </si>
  <si>
    <t>0410077440</t>
  </si>
  <si>
    <t>Подпрограмма 5. «Участие в организации деятельности по обращению с твердыми коммунальными отходами на территории Северо-Енисейского района»</t>
  </si>
  <si>
    <t>0460000000</t>
  </si>
  <si>
    <t>0810088981</t>
  </si>
  <si>
    <t>0810188080</t>
  </si>
  <si>
    <t>0820088981</t>
  </si>
  <si>
    <t>0830010380</t>
  </si>
  <si>
    <t>0830289060</t>
  </si>
  <si>
    <t>0830289080</t>
  </si>
  <si>
    <t>0830289980</t>
  </si>
  <si>
    <t>0830289981</t>
  </si>
  <si>
    <t>Выплата премии в связи с празднованием «Дня металлурга и 180-летия золотодобычи в Северной тайге» в 2019 году работникам муниципальных учреждений Северо-Енисейского района, финансовое обеспечение оплаты труда которых осуществляется за счет средств бюджета Северо-Енисейского района, муниципальных учреждений Северо-Енисейского района, финансовое обеспечение деятельности которых осуществляется из бюджета Красноярского края, муниципальных служащих, работников органов местного самоуправления Северо-Енисейского района, органов администрации Северо-Енисейского района с правами юридического лица, финансовое обеспечение деятельности которых осуществляется из бюджета Красноярского края</t>
  </si>
  <si>
    <t>0840010230</t>
  </si>
  <si>
    <t>0840010380</t>
  </si>
  <si>
    <t>0840188980</t>
  </si>
  <si>
    <t>0840188981</t>
  </si>
  <si>
    <t>0910088981</t>
  </si>
  <si>
    <t>0920188980</t>
  </si>
  <si>
    <t>0920188981</t>
  </si>
  <si>
    <t>0950289980</t>
  </si>
  <si>
    <t>0950289981</t>
  </si>
  <si>
    <t>0510188080</t>
  </si>
  <si>
    <t>0510188981</t>
  </si>
  <si>
    <t>0830000000</t>
  </si>
  <si>
    <t>1210086658</t>
  </si>
  <si>
    <t>Капитальный ремонт 2 квартирного дома, ул. Новая, 26, кв. 2, п. Брянка</t>
  </si>
  <si>
    <t>Подготовка проектов генеральных планов и проектов внесения изменений в генеральные планы населенных пунктов Северо-Енисейского района</t>
  </si>
  <si>
    <t>1820289980</t>
  </si>
  <si>
    <t>1820289981</t>
  </si>
  <si>
    <t>2010188980</t>
  </si>
  <si>
    <t>2010188981</t>
  </si>
  <si>
    <t>Субсидия на финансовое обеспечение затрат в целях формирования (увеличения) уставного фонда муниципальных унитарных предприятий (муниципальных предприятий) для осуществления ими уставной деятельности</t>
  </si>
  <si>
    <t>2110289980</t>
  </si>
  <si>
    <t>2110289981</t>
  </si>
  <si>
    <t>Ликвидация мест несанкционированного размещения твердых коммунальных отходов (свалок), гп Северо-Енисейский</t>
  </si>
  <si>
    <t>2210080254</t>
  </si>
  <si>
    <r>
      <t xml:space="preserve">Муниципальная программа </t>
    </r>
    <r>
      <rPr>
        <b/>
        <u/>
        <sz val="14"/>
        <rFont val="Times New Roman"/>
        <family val="1"/>
        <charset val="204"/>
      </rPr>
      <t>«Развитие социальных отношений, рост благополучия и защищенности граждан в Северо-Енисейском районе»</t>
    </r>
    <r>
      <rPr>
        <b/>
        <sz val="14"/>
        <rFont val="Times New Roman"/>
        <family val="1"/>
        <charset val="204"/>
      </rPr>
      <t xml:space="preserve"> (</t>
    </r>
    <r>
      <rPr>
        <sz val="14"/>
        <rFont val="Times New Roman"/>
        <family val="1"/>
        <charset val="204"/>
      </rPr>
      <t>постановление администрации Северо-Енисейского района от 17.09.2019 №336-п "Об утверждении муниципальной программы «Развитие социальных отношений, рост благополучия и защищенности граждан в Северо-Енисейском районе»"</t>
    </r>
  </si>
  <si>
    <t>Подпрограмма 3. «Реализация дополнительных мер социальной поддержки граждан»</t>
  </si>
  <si>
    <t>2500000000</t>
  </si>
  <si>
    <t>2530080506</t>
  </si>
  <si>
    <t>2530080507</t>
  </si>
  <si>
    <t>2530080508</t>
  </si>
  <si>
    <t>2530080509</t>
  </si>
  <si>
    <t>2530080510</t>
  </si>
  <si>
    <t>2530080511</t>
  </si>
  <si>
    <t>2530080513</t>
  </si>
  <si>
    <t>Отдельное мероприятие 1. «Выплата пенсии за выслугу лет лицам, замещавшим должности муниципальной службы и муниципальные должности на постоянной основе в органах местного самоуправления Северо-Енисейского района на основании решения Северо-Енисейского районного Совета депутатов от 14.06.2011 № 303-20»</t>
  </si>
  <si>
    <t>2540000000</t>
  </si>
  <si>
    <t>Выплата пенсии за выслугу лет лицам, замещавшим должности муниципальной службы и муниципальные должности на постоянной основе в органах местного самоуправления Северо-Енисейского района на основании решения Северо-Енисейского районного Совета депутатов от 14.06.2011 № 303-20»</t>
  </si>
  <si>
    <t>2540080516</t>
  </si>
  <si>
    <r>
      <t xml:space="preserve">Муниципальная программа </t>
    </r>
    <r>
      <rPr>
        <b/>
        <u/>
        <sz val="14"/>
        <rFont val="Times New Roman"/>
        <family val="1"/>
        <charset val="204"/>
      </rPr>
      <t xml:space="preserve"> «Формирование комфортной городской (сельской) среды Северо-Енисейского района на 2018-2024 годы»</t>
    </r>
    <r>
      <rPr>
        <b/>
        <sz val="14"/>
        <rFont val="Times New Roman"/>
        <family val="1"/>
        <charset val="204"/>
      </rPr>
      <t xml:space="preserve"> </t>
    </r>
    <r>
      <rPr>
        <sz val="14"/>
        <rFont val="Times New Roman"/>
        <family val="1"/>
        <charset val="204"/>
      </rPr>
      <t xml:space="preserve">(постановление администрации Северо-Енисейского района от 01.11.2017 №416-п «Об утверждении муниципальной программы «Об утверждении муниципальной программы «Формирование комфортной городской (сельской) среды Северо-Енисейского района на 2018-2022 годы») </t>
    </r>
  </si>
  <si>
    <t xml:space="preserve"> за   2020 года</t>
  </si>
  <si>
    <t>за 2020 год</t>
  </si>
  <si>
    <t>Остаток ассигнований по программе, всего на 2020 год (тыс.руб.)</t>
  </si>
  <si>
    <t>Утверждено ассигнований по программе, всего на 2020 год (тыс.руб.)</t>
  </si>
  <si>
    <t>Оценка реализации программы по итогам  2020 года  (%)</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</si>
  <si>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за счет средств краевого бюджета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</si>
  <si>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Капитальный ремонт спортивного зала муниципального бюджетного общеобразовательного учреждения «Новокаламинская средняя школа № 6», ул. Юбилейная, 25, п. Новая Калами</t>
  </si>
  <si>
    <t>Капитальный ремонт здания школьных мастерских муниципального бюджетного общеобразовательного учреждения «Тейская средняя школа № 3», ул. Октябрьская, 8Б, п. Тея</t>
  </si>
  <si>
    <t>Установка камер видеонаблюдения</t>
  </si>
  <si>
    <t>Благоустройство территории детского сада, ул. Нагорная, 9, п. Новая Калами</t>
  </si>
  <si>
    <t>Устройство 2-х прогулочных веранд на территории муниципального бюджетного дошкольного образовательного учреждения «Северо-Енисейский детский сад № 1», ул. Карла Маркса, 24, гп Северо-Енисейский</t>
  </si>
  <si>
    <t>Реализация мероприятий в сфере обеспечения доступности приоритетных объектов и услуг в приоритетных сферах жизнедеятельности инвалидов и других маломобильных групп населения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</si>
  <si>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0210015980</t>
  </si>
  <si>
    <t>0210080012</t>
  </si>
  <si>
    <t>0210080270</t>
  </si>
  <si>
    <t>0210080360</t>
  </si>
  <si>
    <t>0210080450</t>
  </si>
  <si>
    <t>02100L0271</t>
  </si>
  <si>
    <t>Субвенции бюджетам муниципальных районов и городских округов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(в соответствии с Законом края от 27 декабря 2005 года № 17-4377)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</si>
  <si>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 за исключением обучающихся с ограниченными возможностями здоровья, бесплатным горячим питанием, предусматривающим наличие горячего блюда, не считая горячего напитка,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</si>
  <si>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образований Красноярского края на частичное финансирование (возмещение) расходов на повышение с 1 октября 2020 года размеров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t>
  </si>
  <si>
    <t>Субсидии бюджетам муниципальных образований Красноярского края на частичное финансирование (возмещение) расходов на повышение размеров оплаты труда отдельным категориям работников бюджетной сферы Красноярского края, для которых указами Президента Российской Федерации предусмотрено повышение оплаты труда, по министерству финансов Красноярского края в рамках непрограммных расходов отдельных органов исполнительной власти</t>
  </si>
  <si>
    <t>Субсидии бюджетам муниципальных образований Красноярского края на частичное финансирование (возмещение) расходов на региональные выплаты и выплаты, обеспечивающие уровень заработной платы работников бюджетной сферы не ниже размера минимальной заработной платы (минимального размера оплаты труда), по министерству финансов Красноярского края в рамках непрограммных расходов отдельных органов исполнительной власти</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</si>
  <si>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</si>
  <si>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районов и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в части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</si>
  <si>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районов и городских округов по предоставлению компенсации родителям (законным представителям) детей, посещающих образовательные организации, реализующие образовательную программу дошкольного образования (в соответствии с Законом края от 29 марта 2007 года № 22-6015),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</si>
  <si>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Субсидии бюджетам муниципальных районов и городских округов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</si>
  <si>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районов и городских округов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находящихся на территории края, обеспечение дополнительного образования детей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</si>
  <si>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районов и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находящихся на территории края, общедоступного и бесплатного дошкольного образования в муниципальных общеобразовательных организациях, находящихся на территории края, за исключением обеспечения деятельности административно-хозяйственного, учебно-вспомогательного персонала и иных категорий работников образовательных организаций,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</si>
  <si>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Выплата премии в связи с празднованием Дня металлурга в 2020 году работникам муниципальных учреждений Северо-Енисейского района, финансовое обеспечение деятельности которых осуществляется за счет средств бюджета Северо-Енисейского района, а так же межбюджетных трансфертов, поступающих в бюджет Северо-Енисейского района</t>
  </si>
  <si>
    <t>Выплата премии по итогам 2020 года работникам муниципальных учреждений, органов местного самоуправления Северо-Енисейского района, органов администрации Северо-Енисейского района с правами юридического лица, муниципальным служащим, содержание и финансовое обеспечение оплаты труда которых осуществляется за счет средств бюджета Северо-Енисейского района, в том числе за счет средств субвенций из бюджета Красноярского края</t>
  </si>
  <si>
    <t>Софинансирование субсидии бюджетам муниципальных районов и городских округов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</si>
  <si>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(Обеспечение функционирования модели персонифицированного финансирования дополнительного образования детей) Оплата труда и начисления на оплату труда</t>
  </si>
  <si>
    <t>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 в рамках подпрограммы «Развитие дошкольного, общего и дополнительного образования» государственной программы Красноярского края «Развитие образования»</t>
  </si>
  <si>
    <t>Субвенции бюджетам муниципальных районов и городских округов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«Государственная поддержка детей-сирот, расширение практики применения семейных форм воспитания» государственной программы Красноярского края «Развитие образования»</t>
  </si>
  <si>
    <t>Расходы, связанные с подготовкой и проведением празднования 75-й годовщины Победы в Великой Отечественной войне 1941-1945 годов</t>
  </si>
  <si>
    <t>0250010350</t>
  </si>
  <si>
    <t>025001035A</t>
  </si>
  <si>
    <t>0250010490</t>
  </si>
  <si>
    <t>0250080536</t>
  </si>
  <si>
    <t>0250188980</t>
  </si>
  <si>
    <t>0250188981</t>
  </si>
  <si>
    <t>0250289980</t>
  </si>
  <si>
    <t>0250289981</t>
  </si>
  <si>
    <t>0240010350</t>
  </si>
  <si>
    <t>0240010490</t>
  </si>
  <si>
    <t>0240053030</t>
  </si>
  <si>
    <t>0240075630</t>
  </si>
  <si>
    <t>02400S5630</t>
  </si>
  <si>
    <t>0240188200</t>
  </si>
  <si>
    <t>0240188201</t>
  </si>
  <si>
    <t>0240188210</t>
  </si>
  <si>
    <t>0240188220</t>
  </si>
  <si>
    <t>0240188230</t>
  </si>
  <si>
    <t>0240188240</t>
  </si>
  <si>
    <t>0240188250</t>
  </si>
  <si>
    <t>0240188261</t>
  </si>
  <si>
    <t>0240188270</t>
  </si>
  <si>
    <t>0240188280</t>
  </si>
  <si>
    <t>0240188290</t>
  </si>
  <si>
    <t>0240488000</t>
  </si>
  <si>
    <t>024E151690</t>
  </si>
  <si>
    <t>0410080088</t>
  </si>
  <si>
    <t>0410080189</t>
  </si>
  <si>
    <t>0410080333</t>
  </si>
  <si>
    <t>0410080349</t>
  </si>
  <si>
    <t>0410080359</t>
  </si>
  <si>
    <t>0410080421</t>
  </si>
  <si>
    <t>0410080526</t>
  </si>
  <si>
    <t>0410080527</t>
  </si>
  <si>
    <t>0410080529</t>
  </si>
  <si>
    <t>Предоставление иных межбюджетных трансфертов бюджетам муниципальных образований в целях содействия достижению и (или) поощрения достижения наилучших значений показателей эффективности деятельности органов местного самоуправления городских округов и муниципальных районов в рамках подпрограммы «Стимулирование органов местного самоуправления края к эффективной реализации полномочий, закрепленных за муниципальными образованиями» государственной программы Красноярского края «Содействие развитию местного самоуправления»</t>
  </si>
  <si>
    <t>Проведение измерения и анализа параметров электрооборудования жилищного фонда Северо-Енисейского района</t>
  </si>
  <si>
    <t>Подготовка проектной документации линейного объекта жилищно-коммунального хозяйства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участка системы водоотведения, ул. Суворова, 4, гп Северо-Енисейский</t>
  </si>
  <si>
    <t>Субсидия на возмещение фактически понесенных затрат, связанных с организацией в границах района водоснабжения населения в части выполнения общестроительных работ по демонтажу емкости объемом 25 куб.м. и монтажу емкости 20 куб.м. в нежилом здании водозаборной скважины, расположенного по адресу: Красноярский край, Северо-Енисейский район, п. Тея, ул. Северная, зд. 1 «Г», находящегося в муниципальной собственности и закрепленном на праве хозяйственного ведения за муниципальным унитарным предприятием «Управление коммуникационным комплексом Северо-Енисейского района»</t>
  </si>
  <si>
    <t>Капитальный ремонт участка холодного водоснабжения от ТПС-2 до ТК-133А в гп Северо-Енисейский</t>
  </si>
  <si>
    <t>Подготовка проектной документации с получением положительного заключения государственной экспертизы на строительство объекта «Тепловая сеть от ТК-131 до ТПС №3, ул. Донского, гп Северо-Енисейский»</t>
  </si>
  <si>
    <t>Визуальное и детально-инструментальное обследование технического состояния строительных конструкций объекта капитального строительства «Расходный склад нефтепродуктов в пос. Енашимо»</t>
  </si>
  <si>
    <t>Подготовка проектной документации на оборудование многоквартирных домов индивидуальными тепловыми пунктами</t>
  </si>
  <si>
    <t>Содержание муниципального имущества (оборудование многоквартирных домов индивидуальными тепловыми пунктами)</t>
  </si>
  <si>
    <t>Содержание муниципального имущества (регулировка и настройка сетей теплоснабжения п. Тея для оптимизации режима распределения тепловой энергии)</t>
  </si>
  <si>
    <t>Капитальный ремонт сети тепловодоснабжения, от ТК-147А до ТК-154, ул. Капитана Тибекина, 3А, гп Северо-Енисейский</t>
  </si>
  <si>
    <t>0420080546</t>
  </si>
  <si>
    <t>0420080558</t>
  </si>
  <si>
    <t>0420080559</t>
  </si>
  <si>
    <t>0420081510</t>
  </si>
  <si>
    <t>Расходы на получение экспертного заключения государственной экспертизы на бурение водозаборных скважин на территории Северо-Енисейского района</t>
  </si>
  <si>
    <t>Работы по бурению двух водозаборных скважин на территории Северо-Енисейского района</t>
  </si>
  <si>
    <t>Расходы на сопровождение в Краевом государственном автономном учреждении "Красноярская краевая государственная экспертиза" сметного расчета на бурение водозаборных скважин на территории Северо-Енисейского района</t>
  </si>
  <si>
    <t>Строительство водозабора подземных вод гп Северо-Енисейский</t>
  </si>
  <si>
    <t>Разработка технико-экономического обоснования схемы обращения с отходами на территории гп Северо-Енисейский</t>
  </si>
  <si>
    <t>Устройство площадки под контейнеры ТКО, ул. Ленина, 48, гп Северо-Енисейский</t>
  </si>
  <si>
    <t>0460080547</t>
  </si>
  <si>
    <t>0460080548</t>
  </si>
  <si>
    <t>0510010350</t>
  </si>
  <si>
    <t>0510010490</t>
  </si>
  <si>
    <t>0510074130</t>
  </si>
  <si>
    <t>0510080536</t>
  </si>
  <si>
    <t>0510082040</t>
  </si>
  <si>
    <t>0510088980</t>
  </si>
  <si>
    <t>05100S4130</t>
  </si>
  <si>
    <t>0510188501</t>
  </si>
  <si>
    <t>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</si>
  <si>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Обеспечение пропаганды знаний в области гражданской обороны и защиты населения и территории района от чрезвычайных ситуаций природного и техногенного характера</t>
  </si>
  <si>
    <t>Софинансирование субсидии бюджетам муниципальных образований края на частичное финансирование (возмещение) расходов на содержание единых дежурно-диспетчерских служб муниципальных образований Красноярского края в рамках подпрограммы «Предупреждение, спасение, помощь населению края в чрезвычайных ситуациях» государственной программы Красноярского края «Защита от чрезвычайных ситуаций природного и техногенного характера и обеспечение безопасности населения»</t>
  </si>
  <si>
    <t>0520082160</t>
  </si>
  <si>
    <t>0520080556</t>
  </si>
  <si>
    <t>0520080555</t>
  </si>
  <si>
    <t>Приобретение громкоговорителей</t>
  </si>
  <si>
    <t>Обустройство минерализованных защитных противопожарных полос</t>
  </si>
  <si>
    <t>Ремонт системы оповещения населения района на случай пожара</t>
  </si>
  <si>
    <t>0810010480</t>
  </si>
  <si>
    <t>0810082340</t>
  </si>
  <si>
    <t>0810082370</t>
  </si>
  <si>
    <t>0810088980</t>
  </si>
  <si>
    <t>0810188180</t>
  </si>
  <si>
    <t>Модернизация библиотек района</t>
  </si>
  <si>
    <t>Цикл просветительских программ для детей дошкольного и младшего школьного возраста</t>
  </si>
  <si>
    <t>0820010350</t>
  </si>
  <si>
    <t>0820021380</t>
  </si>
  <si>
    <t>0820080569</t>
  </si>
  <si>
    <t>0820082420</t>
  </si>
  <si>
    <t>0820082570</t>
  </si>
  <si>
    <t>0820088980</t>
  </si>
  <si>
    <t>08200S1380</t>
  </si>
  <si>
    <t>0820188180</t>
  </si>
  <si>
    <t>Государственная поддержка художественных народных ремесел и декоративно-прикладного искусства на территории Красноярского края в рамках подпрограммы «Поддержка искусства и народного творчества» государственной программы Красноярского края «Развитие культуры и туризма»</t>
  </si>
  <si>
    <t>Расходы по созданию музыкального произведения с текстом (песни о Северо-Енисейском районе)</t>
  </si>
  <si>
    <t>Гастрольная деятельность народного театра» Самородок», кукольных театров «Чударики», «Зазеркалье»</t>
  </si>
  <si>
    <t>Развитие народных художественных промыслов и ремёсел</t>
  </si>
  <si>
    <t>Проведение районного народного гуляния «Масленица»</t>
  </si>
  <si>
    <t>Софинансирование государственной поддержки художественных народных ремесел и декоративно-прикладного искусства на территории Красноярского края в рамках подпрограммы «Поддержка искусства и народного творчества» государственной программы Красноярского края «Развитие культуры и туризма»</t>
  </si>
  <si>
    <t>0840010350</t>
  </si>
  <si>
    <t>0840010490</t>
  </si>
  <si>
    <t>0830010350</t>
  </si>
  <si>
    <t>0830080549</t>
  </si>
  <si>
    <t>0830080550</t>
  </si>
  <si>
    <t>Содержание муниципального имущества в части замены светильников в помещениях офисного здания, ул. Фабричная, 3, гп Северо - Енисейский</t>
  </si>
  <si>
    <t>Содержание муниципального имущества в части установки запорной арматуры на радиаторы в помещениях офисного здания, ул. Фабричная, 3, гп. Северо – Енисейский</t>
  </si>
  <si>
    <t>0910010350</t>
  </si>
  <si>
    <t>0910010490</t>
  </si>
  <si>
    <t>0910080239</t>
  </si>
  <si>
    <t>0910080495</t>
  </si>
  <si>
    <t>0910080521</t>
  </si>
  <si>
    <t>0910080522</t>
  </si>
  <si>
    <t>0910080536</t>
  </si>
  <si>
    <t>0910088980</t>
  </si>
  <si>
    <t>Содержание муниципального имущества (укладка травмобезопасного спортивного покрытия футбольного поля поселкового стадиона, ул. Фабричная, 1, гп Северо-Енисейский)</t>
  </si>
  <si>
    <t>Содержание муниципального имущества (монтаж ограждения, ул. Октябрьская, з/у 10В, п. Тея)</t>
  </si>
  <si>
    <t>Строительство объекта «Уличный туалет поселкового стадиона», ул. Фабричная, 1, гп Северо-Енисейский</t>
  </si>
  <si>
    <t>Восстановление целостности лакокрасочного слоя паркетного покрытия спортивного зала с нанесением разметки в здании физкультурно-спортивного центра, ул. Фабричная, 1А, гп Северо-Енисейский</t>
  </si>
  <si>
    <t>Подпрограмма 2. «Развитие молодежной политики в районе»</t>
  </si>
  <si>
    <t>0920010350</t>
  </si>
  <si>
    <t>0920010490</t>
  </si>
  <si>
    <t>0920080536</t>
  </si>
  <si>
    <t>0950010350</t>
  </si>
  <si>
    <t>0950080536</t>
  </si>
  <si>
    <t>0950289080</t>
  </si>
  <si>
    <t>Ликвидация колей и других неровностей методами фрезерования,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автомобильных заездов, ул. Ленина, ул. Карла Маркса, ул. Донского, ул. Шевченко, ул. Кутузова, гп Северо-Енисейский</t>
  </si>
  <si>
    <t>Ликвидация колей и других неровностей методами фрезерования,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 ул. Шевченко, гп Северо-Енисейский</t>
  </si>
  <si>
    <t>Ликвидация колей и других неровностей методами фрезерования, термопрофилирования или холодной регенерации старых конструктивных слоев с добавлением органических и неорганических материалов и укладкой нового слоя покрытия участка автомобильной дороги по ул. Юбилейная, 5 до ул. Нагорная, 2 в п. Новая Калами</t>
  </si>
  <si>
    <t>Восстановление профиля щебеночных, гравийных и грунтовых улучшенных дорог с добавлением щебеночных или гравийных материалов ул. Шевченко, гп Северо-Енисейский</t>
  </si>
  <si>
    <t>Содержание муниципального имущества (отсыпка участка автомобильной дороги, ул. Энергетиков, 1А до ул. Энергетиков, 1В, п. Енашимо)</t>
  </si>
  <si>
    <t>Расходы на проведение лабораторных исследований и независимой экспертизы качества асфальтобетонной смеси применяемой при ремонте улично-дорожной сети населенных пунктов Северо-Енисейского района</t>
  </si>
  <si>
    <t>Ликвидация колей и других неровностей методами фрезерования,термопрофилирования или холодной регенерации старых конструктивныхслоев с добавлением органических и неорганических материалов и укладкой нового слоя покрытия участка автомобильной дороги, ул. Геологическая, п. Тея</t>
  </si>
  <si>
    <t>Расходы на увеличение в пределах 10% цены муниципального контракта на содержание автомобильных дорог общего пользования местного значения в гп Северо-Енисейский на 2020 год</t>
  </si>
  <si>
    <t>Субсидия на возмещение фактически понесенных затрат, связанных с организацией в границах района теплоснабжения населения в части выполнения работ по строительству, эксплуатации линейных объектов (строительство и эксплуатация автозимника «27 км Автомобильной дороги «Епишино – Северо-Енисейский» до Юрубчено-Тохомского месторождения нефти» (в части территории Эвенкийского муниципального района, протяженностью 120 км), связанного с доставкой в район котельно-печного топлива</t>
  </si>
  <si>
    <t>1210080095</t>
  </si>
  <si>
    <t>1210080098</t>
  </si>
  <si>
    <t>1210080119</t>
  </si>
  <si>
    <t>1210080271</t>
  </si>
  <si>
    <t>1210080276</t>
  </si>
  <si>
    <t>1210080544</t>
  </si>
  <si>
    <t>1210083670</t>
  </si>
  <si>
    <t>1210087851</t>
  </si>
  <si>
    <t>Содержание муниципального имущества (нанесение дорожной разметки улично-дорожной сети гп Северо-Енисейский)</t>
  </si>
  <si>
    <t>Расходы на приобретение, доставку и установку дорожных знаков в гп Северо-Енисейский</t>
  </si>
  <si>
    <t>Содержание муниципального имущества (восстановление пешеходного ограждения, ул. Карла Маркса, гп Северо-Енисейский)</t>
  </si>
  <si>
    <t>Субсидии бюджетам муниципальных образований на реализацию мероприятий, направленных на повышение безопасности дорожного движения, за счет средств дорожного фонда Красноярского края в рамках подпрограммы «Региональные проекты в области дорожного хозяйства, реализуемые в рамках национальных проектов» государственной программы Красноярского края «Развитие транспортной системы»</t>
  </si>
  <si>
    <t>Иные межбюджетные трансферты бюджетам муниципальных образований на финансовое обеспечение расходных обязательств муниципальных образований Красноярского края, связанных с возмещением юридическим лицам (за исключением государственных и муниципальных учреждений) и индивидуальным предпринимателям, осуществляющим регулярные перевозки пассажиров автомобильным и городским наземным электрическим транспортом по муниципальным маршрутам, части фактически понесенных затрат на топливо и (или) электроэнергию на движение, проведение профилактических мероприятий и дезинфекции подвижного состава общественного транспорта в целях недопущения распространения новой коронавирусной инфекции, вызванной 2019 nCoV, в рамках подпрограммы «Развитие транспортного комплекса» государственной программы Красноярского края «Развитие транспортной системы»</t>
  </si>
  <si>
    <t>Обеспечение функций, возложенных на органы местного самоуправления по организации транспортного обслуживания населения в границах района</t>
  </si>
  <si>
    <t>Субсидия на финансовое обеспечение мероприятий, связанных с предотвращением влияния ухудшения экономической ситуации на развитие отраслей экономики, с профилактикой и устранением последствий распространения коронавирусной инфекции на территории Северо-Енисейского района в части возмещения фактически понесенных затрат, связанных с оказанием населению района транспортных услуг и организации транспортного обслуживания населения в границах района,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 в 2020 году</t>
  </si>
  <si>
    <t>Субсидия на финансовое обеспечение мероприятий, связанных с предотвращением влияния ухудшения экономической ситуации на развитие отраслей экономики, с профилактикой и устранением последствий распространения коронавирусной инфекции на территории Северо-Енисейского района в части возмещения недополученных доходов, связанных с оказанием населению района транспортных услуг и организации транспортного обслуживания населения в границах района,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 в 2020 году</t>
  </si>
  <si>
    <t>Субсидия на возмещение недополученных доходов, связанных с оказанием населению района транспортных услуг и организации транспортного обслуживания населения в границах района, возникающих у перевозчиков при прохождении муниципальных маршрутов регулярных перевозок пассажиров по регулируемым тарифам автомобильным транспортом общего пользования</t>
  </si>
  <si>
    <t>1220074020</t>
  </si>
  <si>
    <t>1220080531</t>
  </si>
  <si>
    <t>1220080766</t>
  </si>
  <si>
    <t>1220083531</t>
  </si>
  <si>
    <t>1230080299</t>
  </si>
  <si>
    <t>1230087180</t>
  </si>
  <si>
    <t>1230087210</t>
  </si>
  <si>
    <t>123R310601</t>
  </si>
  <si>
    <t>Субсидия на возмещение фактически понесенных затрат, связанных с созданием условий для обеспечения жителей услугами торговли (реализации населению района продуктов питания) в части затрат по доставке в район указанных продуктов (включая транспортно-заготовительные расходы)</t>
  </si>
  <si>
    <t>1560000000</t>
  </si>
  <si>
    <t>Отдельное мероприятие 1. «Создание для населения Северо-Енисейского района условий по проведению мероприятий по охране охотничьих ресурсов и среды их обитания и созданию охотничьей инфраструктуры в Северо-Енисейском районе»</t>
  </si>
  <si>
    <t>Субсидия на возмещение фактически понесенных затрат в связи с производством (реализацией) товаров, выполнением работ, оказанием услуг связанных с осуществлением уставной деятельности юридических лиц, предметом деятельности которых является создание для населения Северо-Енисейского района условий по проведению мероприятий по охране охотничьих ресурсов и среды их обитания и создание охотничьей инфраструктуры в Северо-Енисейском районе</t>
  </si>
  <si>
    <t>1560080567</t>
  </si>
  <si>
    <t>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коммунальной и транспортной инфраструктуры объекта микрорайон «Сосновый бор», гп Северо-Енисейский</t>
  </si>
  <si>
    <t>1610084490</t>
  </si>
  <si>
    <t>1610086681</t>
  </si>
  <si>
    <t>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«16 квартирный дом, ул. Ленина, 62А, гп Северо-Енисейский»</t>
  </si>
  <si>
    <t>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«60 квартирный дом, ул. Карла Маркса, 52А, гп Северо-Енисейский»</t>
  </si>
  <si>
    <t>Кадастровые работы по объекту незавершенного строительства 4 квартирного жилого дома (стр. № 6) ул. Школьная, 26А, п. Брянка</t>
  </si>
  <si>
    <t>Подготовка проектной документации с получением положительного заключения государственной экспертизы и проведением проверки достоверности определения сметной стоимости на строительство объекта «16 квартирный дом, ул. Карла Маркса, 19А, гп Северо-Енисейский»</t>
  </si>
  <si>
    <t>1640080376</t>
  </si>
  <si>
    <t>1640080382</t>
  </si>
  <si>
    <t>1640080383</t>
  </si>
  <si>
    <t>1640080385</t>
  </si>
  <si>
    <t>1640086681</t>
  </si>
  <si>
    <t>Капитальный ремонт 2 квартирного дома ул. 60 лет ВЛКСМ, 5, кв. 1, п. Тея</t>
  </si>
  <si>
    <t>Капитальный ремонт 2 квартирного дома ул. Энергетиков, 10, кв. 2, п. Енашимо</t>
  </si>
  <si>
    <t>Капитальный ремонт 2 квартирного дома ул. Лесная, 22, кв. 1, п. Брянка</t>
  </si>
  <si>
    <t>Капитальный ремонт 8 квартирного дома, ул. 60 лет ВЛКСМ, 9, кв. 1, гп Северо-Енисейский</t>
  </si>
  <si>
    <t>Капитальный ремонт 12 квартирного дома, ул. Капитана Тибекина, 14А, кв. 2, гп Северо-Енисейский</t>
  </si>
  <si>
    <t>Капитальный ремонт 16 квартирного дома, ул. Капитана Тибекина, 3А, гп Северо-Енисейский</t>
  </si>
  <si>
    <t>Капитальный ремонт 3 квартирного дома, ул. Северная, 5, кв.3, п. Тея</t>
  </si>
  <si>
    <t>Финансовое обеспечение непредвиденных расходов на проведение аварийно-восстановительных работ по капитальному ремонту 12 квартирного дома, ул. 40 лет Победы, 1Б, гп Северо-Енисейский с целью восстановления после пожара в соответствии с распоряжением администрации Северо-Енисейского района от 28.08.2020 № 1549-р «О выделении средств из резервного фонда администрации Северо-Енисейского района»</t>
  </si>
  <si>
    <t>1650080031</t>
  </si>
  <si>
    <t>1650080069</t>
  </si>
  <si>
    <t>1650080209</t>
  </si>
  <si>
    <t>1650080218</t>
  </si>
  <si>
    <t>1650080219</t>
  </si>
  <si>
    <t>1650080220</t>
  </si>
  <si>
    <t>1650080221</t>
  </si>
  <si>
    <t>1650080222</t>
  </si>
  <si>
    <t>Подготовка документации по планировке территории населенных пунктов Северо-Енисейского района</t>
  </si>
  <si>
    <t>Подготовка проекта внесения изменений в Правила землепользования и застройки территории района</t>
  </si>
  <si>
    <t>1660080539</t>
  </si>
  <si>
    <t>1660084250</t>
  </si>
  <si>
    <t>Расходы на исполнение судебных актов, предусматривающих обращение взыскания на средства бюджета Северо-Енисейского района по денежным обязательствам муниципальных казенных учреждений в части исполнения Постановления третьего арбитражного апелляционного суда от 09.12.2020 по делу № А33-610/2020 путем перечисления денежных средств в уплату задолженности на расчетный счет ООО «ЭлектроМонтажСтрой»</t>
  </si>
  <si>
    <t>1670010350</t>
  </si>
  <si>
    <t>1670010490</t>
  </si>
  <si>
    <t>1670088990</t>
  </si>
  <si>
    <t>1670188080</t>
  </si>
  <si>
    <t>1670188090</t>
  </si>
  <si>
    <t>1670188980</t>
  </si>
  <si>
    <t>1670188981</t>
  </si>
  <si>
    <t>1820010350</t>
  </si>
  <si>
    <t>2010010350</t>
  </si>
  <si>
    <t>2010010490</t>
  </si>
  <si>
    <t>Субсидия на финансовое обеспечение затрат в связи с производством (реализацией) товаров, выполнением работ, оказанием услуг, связанных с созданием условий по обеспечению жителей района услугами торговли в части осуществления уставной деятельности юридических лиц в сфере торговли, реализующих товары первой необходимости</t>
  </si>
  <si>
    <t>Субсидия на финансовое обеспечение затрат в связи с производством (реализацией), выполнением работ, оказанием услуг в части закупки сверхнормативных запасов продуктов питания и товаров первой необходимости в условиях ухудшения ситуации в связи с распространением новой коронавирусной инфекции (2019-nCoV)</t>
  </si>
  <si>
    <t>Субсидия на возмещение фактически понесенных затрат, связанных с владением, пользованием имуществом, находящимся в муниципальной собственности района в части осуществления уставной деятельности юридических лиц в сфере содержания объектов тепло-, водоснабжения населения при подготовке котельных к эксплуатации в отопительном периоде 2020-2021 годов</t>
  </si>
  <si>
    <t>Субсидия на возмещение фактически понесенных затрат, связанных с производством (реализацией) товаров, выполнением работ, оказанием услуг, связанных с созданием условий по обеспечению жителей района услугами торговли в части осуществления уставной деятельности юридических лиц в сфере торговли, реализующих отдельные виды социально значимых продовольственных товаров первой необходимости, в 2020 году</t>
  </si>
  <si>
    <t>Субсидия на возмещение фактически понесенных затрат, связанных с владением, пользованием имуществом, находящимся в муниципальной собственности района в части осуществления уставной деятельности юридических лиц в сфере эксплуатации и содержания муниципального жилищного фонда в 2020 году</t>
  </si>
  <si>
    <t>2110010350</t>
  </si>
  <si>
    <t>2110080557</t>
  </si>
  <si>
    <t>2110080571</t>
  </si>
  <si>
    <t>2110080572</t>
  </si>
  <si>
    <t>2110080759</t>
  </si>
  <si>
    <t>2110080762</t>
  </si>
  <si>
    <t>Приобретение пожарной автоцистерны</t>
  </si>
  <si>
    <t>Приобретение хлебопекарного оборудования и комплектующих для выпечки хлеба и кондитерских изделий</t>
  </si>
  <si>
    <t>Приобретение и монтаж модульного нежилого здания для бытового обслуживания населения, п. Енашимо</t>
  </si>
  <si>
    <t>Финансовое обеспечение распоряжения администрации Северо-Енисейского района от 05.10.2020 № 1858-р «Об осуществлении муниципальным казенным учреждением «Служба заказчика-застройщика Северо-Енисейского района» закупки товаров для ПЦР - диагностики у единственного поставщика»</t>
  </si>
  <si>
    <t>Капитальный ремонт здания гаража администрации Северо-Енисейского района, ул Маяковского, 8А, гп Северо-Енисейский</t>
  </si>
  <si>
    <t>Строительство бетонной лестницы, ул. Ленина, 48, гп Северо-Енисейский</t>
  </si>
  <si>
    <t>Содержание муниципального имущества (монтаж и подключение наружного септика для хлебопекарни п. Вангаш</t>
  </si>
  <si>
    <t>Капитальный ремонт пожарно-охранной сигнализации в здании администрации Северо-Енисейского района, ул. Ленина, 48, гп Северо-Енисейский</t>
  </si>
  <si>
    <t>Капитальный ремонт пожарно-охранной сигнализации в здании администрации п. Новая Калами и п. Енашимо по ул. Юбилейная, 23, п. Новая Калами</t>
  </si>
  <si>
    <t>Финансовое обеспечение распоряжения администрации Северо-Енисейского района от 24.11.2020 № 2176 - р «Об осуществлении муниципальным казенным учреждением «Служба заказчика-застройщика Северо-Енисейского района» закупки кислородного концентратора AS074 (Centrox) – MZ-30 у единственного поставщика»</t>
  </si>
  <si>
    <t>Финансовое обеспечение распоряжения администрации Северо-Енисейского района от 07.12.2020 №2309-р «Об осуществлении муниципальным казенным учреждением «Служба заказчика-застройщика Северо-Енисейского района» закупки мебели, бытовой техники, бактерицидных облучателей для укомплектования ПЦР лаборатории»</t>
  </si>
  <si>
    <t>Приобретение и монтаж модульного здания, гп Северо-Енисейский</t>
  </si>
  <si>
    <t>2130080199</t>
  </si>
  <si>
    <t>2130080200</t>
  </si>
  <si>
    <t>2130080201</t>
  </si>
  <si>
    <t>2130080203</t>
  </si>
  <si>
    <t>2130080215</t>
  </si>
  <si>
    <t>2130080216</t>
  </si>
  <si>
    <t>2130080289</t>
  </si>
  <si>
    <t>2130080390</t>
  </si>
  <si>
    <t>2130080542</t>
  </si>
  <si>
    <t>2130080543</t>
  </si>
  <si>
    <t>2130080578</t>
  </si>
  <si>
    <t>2130080763</t>
  </si>
  <si>
    <t>2130084530</t>
  </si>
  <si>
    <t>Устройство в парке «Радуга» дорожек из брусчатки, гп Северо-Енисейский</t>
  </si>
  <si>
    <t>Санитарная рубка сухостойных деревьев на территории, гп Северо-Енисейский</t>
  </si>
  <si>
    <t>Снос аварийного дома, ул. Донского, 2, гп Северо-Енисейский</t>
  </si>
  <si>
    <t>Содержание муниципального имущества (покраска забора сквера «Победы и Труда», ул. Ленина, 5Д, гп Северо-Енисейский</t>
  </si>
  <si>
    <t>Снос аварийного дома, ул. Северная, 10А, п. Тея</t>
  </si>
  <si>
    <t>Снос аварийного дома, ул. Северная, 10Б, п. Тея</t>
  </si>
  <si>
    <t>Снос аварийного дома, ул. Молодежная, 4, п. Тея</t>
  </si>
  <si>
    <t>Снос нежилого здания, ул. Коммунистическая, 4, гп Северо-Енисейский</t>
  </si>
  <si>
    <t>Расходы, связанные с подготовкой и проведением празднованием 75-й годовщины Победы в Великой Отечественной войне 1941-1945 годов, гп Северо-Енисейский</t>
  </si>
  <si>
    <t>Расходы, связанные с подготовкой и проведением празднованием 75-й годовщины Победы в Великой Отечественной войне 1941-1945 годов, п. Тея</t>
  </si>
  <si>
    <t>Расходы, связанные с подготовкой и проведением празднованием 75-й годовщины Победы в Великой Отечественной войне 1941-1945 годов, п. Новая Калами и п. Енашимо</t>
  </si>
  <si>
    <t>Расходы, связанные с подготовкой и проведением празднованием 75-й годовщины Победы в Великой Отечественной войне 1941-1945 годов, п. Брянка</t>
  </si>
  <si>
    <t>Расходы, связанные с подготовкой и проведением празднованием 75-й годовщины Победы в Великой Отечественной войне 1941-1945 годов, п. Вангаш и п. Новоерудинский</t>
  </si>
  <si>
    <t>Расходы, связанные с подготовкой и проведением празднованием 75-й годовщины Победы в Великой Отечественной войне 1941-1945 годов, п. Вельмо</t>
  </si>
  <si>
    <t>Снос нежилого здания (дизельная электростанция), ул. Энергетиков, 1Д, п. Енашимо</t>
  </si>
  <si>
    <t>Прочие расходы по благоустройству, п. Вангаш и п. Новоерудинский</t>
  </si>
  <si>
    <t>Благоустройство и озеленение территории, расположенной возле офисного здания, ул. Фабричная, 3, гп Северо-Енисейский «Сквер семьи, любви и верности»</t>
  </si>
  <si>
    <t>Содержание кладбища, п. Новая Калами</t>
  </si>
  <si>
    <t>Благоустройство придомовой территории, ул. Капитана Тибекина, 3А, гп Северо-Енисейский</t>
  </si>
  <si>
    <t>Приобретение, доставка, хранение и установка баннеров, аншлагов, флагов, гирлянд и прочей баннерной продукции, п. Новая Калами</t>
  </si>
  <si>
    <t>Снос аварийного дома, ул. Северная, 13, п. Тея</t>
  </si>
  <si>
    <t>Строительство деревянной лестницы от ул. Лесная, 2 до ул. Энергетиков, 12, п. Енашимо</t>
  </si>
  <si>
    <t>Приобретение, доставка, хранение и установка табличек с наименованием улиц и нумерацией домов адресного хозяйства района, гп Северо-Енисейский</t>
  </si>
  <si>
    <t>Благоустройство территории сквера Победы и Труда, ул. Ленина, 5Д, гп Северо-Енисейский</t>
  </si>
  <si>
    <t>Приобретение, доставка, хранение и установка табличек с наименованием улиц и нумерацией домов адресного хозяйства района, п Новая Калами</t>
  </si>
  <si>
    <t>Приобретение, доставка, хранение и установка табличек с наименованием улиц и нумерацией домов адресного хозяйства района, п Брянка</t>
  </si>
  <si>
    <t>Субсидия на финансовое обеспечение мероприятий, связанных с предотвращением влияния ухудшения экономической ситуации на развитие отраслей экономики, с профилактикой и устранением последствий распространения коронавирусной инфекции на территории Северо-Енисейского района в части финансового обеспечения выполненных работ, связанных со сбором и утилизацией промышленных, коммунальных отходов в части сбора отходов от населения Северо-Енисейского района без взимания платы в период с 01.06.2020 по 31.08.2020</t>
  </si>
  <si>
    <t>2210080128</t>
  </si>
  <si>
    <t>2210080142</t>
  </si>
  <si>
    <t>2210080146</t>
  </si>
  <si>
    <t>2210080147</t>
  </si>
  <si>
    <t>2210080173</t>
  </si>
  <si>
    <t>2210080174</t>
  </si>
  <si>
    <t>2210080176</t>
  </si>
  <si>
    <t>2210080179</t>
  </si>
  <si>
    <t>2210080255</t>
  </si>
  <si>
    <t>2210080256</t>
  </si>
  <si>
    <t>2210080257</t>
  </si>
  <si>
    <t>2210080258</t>
  </si>
  <si>
    <t>2210080259</t>
  </si>
  <si>
    <t>2210080261</t>
  </si>
  <si>
    <t>2210080269</t>
  </si>
  <si>
    <t>2210080286</t>
  </si>
  <si>
    <t>2210080287</t>
  </si>
  <si>
    <t>2210086030</t>
  </si>
  <si>
    <t>2210086160</t>
  </si>
  <si>
    <t>2210086645</t>
  </si>
  <si>
    <t>2210086670</t>
  </si>
  <si>
    <t>2210086870</t>
  </si>
  <si>
    <t>2210086922</t>
  </si>
  <si>
    <t>2210086930</t>
  </si>
  <si>
    <t>2210087380</t>
  </si>
  <si>
    <t>2210087420</t>
  </si>
  <si>
    <t>Расходы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за счет прочих безвозмездных поступлений в бюджеты муниципальных районов</t>
  </si>
  <si>
    <t>Софинансирование субсидии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 инициированных гражданами соответствующего населенного пункта, поселения, в рамках подпрограммы «Поддержка муниципальных проектов по благоустройству территорий и повышению активности населения в решении вопросов местного значения» государственной программы Красноярского края «Содействие развитию местного самоуправления»</t>
  </si>
  <si>
    <t>Отдельное мероприятие 2. «Организация благоустройства территории района в части освещения улиц»</t>
  </si>
  <si>
    <t>Отдельное мероприятие 3. «Организация ритуальных услуг в районе в части оказания услуг по поднятию и доставке криминальных и бесхозных трупов с мест происшествий и обнаружения в морг»</t>
  </si>
  <si>
    <t>Отдельное мероприятие 4. «Услуги по обращению с животными без владельцев на территории Северо-Енисейского района»</t>
  </si>
  <si>
    <t>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соответствии с Законом края от 13 июня 2013 года № 4-1402) в рамках подпрограммы «Охрана природных комплексов и объектов» государственной программы Красноярского края «Охрана окружающей среды, воспроизводство природных ресурсов»</t>
  </si>
  <si>
    <t>Организация мероприятий при осуществлении деятельности по обращению с животными без владельцев</t>
  </si>
  <si>
    <t>2250085180</t>
  </si>
  <si>
    <t>Субсидии бюджетам муниципальных образований на софинансирование муниципальных программ формирования современной городской (сельской) среды в поселениях в рамках подпрограммы «Благоустройство дворовых и общественных территорий муниципальных образований» государственной программы Красноярского края «Содействие органам местного самоуправления в формировании современной городской среды»</t>
  </si>
  <si>
    <t>Благоустройство дворовых территорий многоквартирных домов за счет прочих безвозмездных поступлений в бюджеты муниципальных районов</t>
  </si>
  <si>
    <t>Софинансирование субсидии бюджетам муниципальных образований на софинансирование муниципальных программ формирования современной городской (сельской) среды в поселениях в рамках подпрограммы «Благоустройство дворовых и общественных территорий муниципальных образований» государственной программы Красноярского края «Содействие органам местного самоуправления в формировании современной городской среды»</t>
  </si>
  <si>
    <t>2410074590</t>
  </si>
  <si>
    <t>2410080404</t>
  </si>
  <si>
    <t>24100S4590</t>
  </si>
  <si>
    <t>Подпрограмма 1.«Профилактика безнадзорности и правонарушений несовершеннолетних на территории Северо-Енисейского района»</t>
  </si>
  <si>
    <t>2510000000</t>
  </si>
  <si>
    <t>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соответствии с Законом края от 26 декабря 2006 года № 21-5589) по министерству финансов Красноярского края в рамках непрограммных расходов отдельных органов исполнительной власти</t>
  </si>
  <si>
    <t>Выплата премии по итогам за 2020 год работникам муниципальных учреждений, органов местного самоуправления Северо-Енисейского района, органов администрации Северо-Енисейского района с правами юридического лица, муниципальным служащим, содержание и финансовое обеспечение оплаты труда которых осуществляется за счет средств бюджета Северо-Енисейского района, в том числе за счет средств субвенций из бюджета Красноярского края</t>
  </si>
  <si>
    <t>2510076040</t>
  </si>
  <si>
    <t>2510289000</t>
  </si>
  <si>
    <t>2510289980</t>
  </si>
  <si>
    <t>2510289981</t>
  </si>
  <si>
    <t>2510389000</t>
  </si>
  <si>
    <t>2510389980</t>
  </si>
  <si>
    <t>2510389981</t>
  </si>
  <si>
    <t>Подпрограмма 2. «Реализация полномочий по организации и осуществлению деятельности по опеке и попечительству в отношении совершеннолетних граждан на территории Северо-Енисейского района»</t>
  </si>
  <si>
    <t>2520000000</t>
  </si>
  <si>
    <t>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 а также в сфере патронажа (в соответствии с Законом края от 11 июля 2019 года № 7-2988) в рамках подпрограммы «Повышение качества жизни отдельных категорий граждан, степени их социальной защищенности» государственной программы Красноярского края «Развитие системы социальной поддержки граждан»</t>
  </si>
  <si>
    <t>2520002890</t>
  </si>
  <si>
    <t>2520389000</t>
  </si>
  <si>
    <t>2520389980</t>
  </si>
  <si>
    <t>Дополнительные меры социальной поддержки для отдельных категорий граждан - неработающх пенсионеров в виде ежемесячных денежных выплат</t>
  </si>
  <si>
    <t>Дополнительные меры социальной поддержки для отдельных категорий граждан - семьям с новорожденными детьми в виде единовременной денежной выплаты</t>
  </si>
  <si>
    <t>Дополнительные меры социальной поддержки для отдельных категорий граждан - беременным женщинам в виде ежемесячной денежной выплаты</t>
  </si>
  <si>
    <t>Дополнительные меры социальной поддержки для отдельных категорий граждан, обучающихся в высших и средних специальных образовательных организациях Красноярского края в виде ежемесячной денежной выплаты</t>
  </si>
  <si>
    <t>Дополнительные меры социальной поддержки для отдельных категорий граждан, находящихся в трудной жизненной ситуации в виде единовременной денежной выплаты</t>
  </si>
  <si>
    <t>Дополнительные меры социальной поддержки для отдельных категорий граждан в виде ежемесячной денежной выплаты</t>
  </si>
  <si>
    <t>Дополнительные меры социальной поддержки для отдельных категорий граждан - неработающих пенсионеров в виде единовременной денежной выплаты на приобретение овощей</t>
  </si>
  <si>
    <t>Дополнительные меры социальной поддержки для отдельных категорий граждан к праздничным дням и памятным датам в виде единовременной денежной выплаты</t>
  </si>
  <si>
    <t>Дополнительные меры социальной поддержки для отдельных категорий граждан, удостоенных звания «Почетный гражданин Северо-Енисейского района» в виде компенсации расходов по оплате жилья и коммунальных услуг</t>
  </si>
  <si>
    <t>Дополнительные меры социальной поддержки для отдельных категорий граждан - вдовам (вдовцам) лиц, удостоенных звания «Почетный гражданин Северо-Енисейского района» в виде компенсации расходов по оплате жилья и коммунальных услуг</t>
  </si>
  <si>
    <t>Дополнительные меры социальной поддержки для отдельных категорий граждан, награжденных знаком отличия Северо-Енисейского района «Ветеран золотодобычи 25 лет» в виде ежемесячной денежной выплаты</t>
  </si>
  <si>
    <t>Дополнительные меры социальной поддержки для отдельных категорий граждан, награжденных знаком отличия Северо-Енисейского района «Ветеран золотодобычи 20 лет» в виде ежемесячной денежной выплаты</t>
  </si>
  <si>
    <t>2530080512</t>
  </si>
  <si>
    <t>2530080532</t>
  </si>
  <si>
    <t>2530080535</t>
  </si>
  <si>
    <t>2530080537</t>
  </si>
  <si>
    <t>2530080538</t>
  </si>
  <si>
    <t>2530289000</t>
  </si>
  <si>
    <t>2530289010</t>
  </si>
  <si>
    <t>2530289020</t>
  </si>
  <si>
    <t>2530289980</t>
  </si>
  <si>
    <t>2530289981</t>
  </si>
</sst>
</file>

<file path=xl/styles.xml><?xml version="1.0" encoding="utf-8"?>
<styleSheet xmlns="http://schemas.openxmlformats.org/spreadsheetml/2006/main">
  <numFmts count="2">
    <numFmt numFmtId="164" formatCode="0.000;[Red]0.000"/>
    <numFmt numFmtId="165" formatCode="?"/>
  </numFmts>
  <fonts count="24">
    <font>
      <sz val="11"/>
      <color theme="1"/>
      <name val="Calibri"/>
      <family val="2"/>
      <charset val="204"/>
      <scheme val="minor"/>
    </font>
    <font>
      <sz val="11"/>
      <color theme="1"/>
      <name val="Times New Roman"/>
      <family val="1"/>
      <charset val="204"/>
    </font>
    <font>
      <sz val="11"/>
      <name val="Times New Roman"/>
      <family val="1"/>
      <charset val="204"/>
    </font>
    <font>
      <sz val="12"/>
      <name val="Times New Roman"/>
      <family val="1"/>
      <charset val="204"/>
    </font>
    <font>
      <b/>
      <sz val="14"/>
      <name val="Times New Roman"/>
      <family val="1"/>
      <charset val="204"/>
    </font>
    <font>
      <sz val="10"/>
      <name val="Times New Roman"/>
      <family val="1"/>
      <charset val="204"/>
    </font>
    <font>
      <b/>
      <sz val="12"/>
      <name val="Times New Roman"/>
      <family val="1"/>
      <charset val="204"/>
    </font>
    <font>
      <b/>
      <u/>
      <sz val="14"/>
      <name val="Times New Roman"/>
      <family val="1"/>
      <charset val="204"/>
    </font>
    <font>
      <sz val="12"/>
      <color theme="1"/>
      <name val="Times New Roman"/>
      <family val="1"/>
      <charset val="204"/>
    </font>
    <font>
      <b/>
      <sz val="12"/>
      <color theme="1"/>
      <name val="Times New Roman"/>
      <family val="1"/>
      <charset val="204"/>
    </font>
    <font>
      <b/>
      <sz val="14"/>
      <color theme="1"/>
      <name val="Calibri"/>
      <family val="2"/>
      <charset val="204"/>
      <scheme val="minor"/>
    </font>
    <font>
      <sz val="14"/>
      <name val="Times New Roman"/>
      <family val="1"/>
      <charset val="204"/>
    </font>
    <font>
      <sz val="14"/>
      <color theme="1"/>
      <name val="Calibri"/>
      <family val="2"/>
      <charset val="204"/>
      <scheme val="minor"/>
    </font>
    <font>
      <b/>
      <sz val="14"/>
      <color rgb="FFFF0000"/>
      <name val="Times New Roman"/>
      <family val="1"/>
      <charset val="204"/>
    </font>
    <font>
      <b/>
      <sz val="11"/>
      <color theme="1"/>
      <name val="Calibri"/>
      <family val="2"/>
      <charset val="204"/>
      <scheme val="minor"/>
    </font>
    <font>
      <sz val="14"/>
      <color theme="1"/>
      <name val="Times New Roman"/>
      <family val="1"/>
      <charset val="204"/>
    </font>
    <font>
      <sz val="14"/>
      <color rgb="FFFF0000"/>
      <name val="Calibri"/>
      <family val="2"/>
      <charset val="204"/>
      <scheme val="minor"/>
    </font>
    <font>
      <sz val="14"/>
      <color rgb="FFFF0000"/>
      <name val="Times New Roman"/>
      <family val="1"/>
      <charset val="204"/>
    </font>
    <font>
      <b/>
      <sz val="12"/>
      <color rgb="FFFF0000"/>
      <name val="Times New Roman"/>
      <family val="1"/>
      <charset val="204"/>
    </font>
    <font>
      <sz val="12"/>
      <color theme="1"/>
      <name val="Calibri"/>
      <family val="2"/>
      <charset val="204"/>
      <scheme val="minor"/>
    </font>
    <font>
      <b/>
      <sz val="12"/>
      <color theme="1"/>
      <name val="Calibri"/>
      <family val="2"/>
      <charset val="204"/>
      <scheme val="minor"/>
    </font>
    <font>
      <b/>
      <sz val="8"/>
      <name val="Times New Roman"/>
      <family val="1"/>
      <charset val="204"/>
    </font>
    <font>
      <sz val="12"/>
      <name val="Arial Cyr"/>
    </font>
    <font>
      <sz val="12"/>
      <color rgb="FFFF0000"/>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s>
  <cellStyleXfs count="1">
    <xf numFmtId="0" fontId="0" fillId="0" borderId="0"/>
  </cellStyleXfs>
  <cellXfs count="184">
    <xf numFmtId="0" fontId="0" fillId="0" borderId="0" xfId="0"/>
    <xf numFmtId="4" fontId="6" fillId="2" borderId="1" xfId="0" applyNumberFormat="1" applyFont="1" applyFill="1" applyBorder="1" applyAlignment="1">
      <alignment horizontal="left" vertical="center" wrapText="1" shrinkToFit="1"/>
    </xf>
    <xf numFmtId="4" fontId="6" fillId="2" borderId="1" xfId="0" applyNumberFormat="1" applyFont="1" applyFill="1" applyBorder="1" applyAlignment="1" applyProtection="1">
      <alignment horizontal="center" vertical="center" wrapText="1"/>
    </xf>
    <xf numFmtId="4" fontId="6" fillId="2" borderId="1" xfId="0" applyNumberFormat="1" applyFont="1" applyFill="1" applyBorder="1" applyAlignment="1">
      <alignment horizontal="right" vertical="center" wrapText="1"/>
    </xf>
    <xf numFmtId="4" fontId="3" fillId="0" borderId="1" xfId="0" applyNumberFormat="1" applyFont="1" applyFill="1" applyBorder="1" applyAlignment="1">
      <alignment horizontal="right" vertical="center" wrapText="1"/>
    </xf>
    <xf numFmtId="4" fontId="3" fillId="3" borderId="1" xfId="0" applyNumberFormat="1" applyFont="1" applyFill="1" applyBorder="1" applyAlignment="1">
      <alignment horizontal="right" vertical="center" wrapText="1"/>
    </xf>
    <xf numFmtId="4" fontId="3" fillId="2" borderId="1" xfId="0" applyNumberFormat="1" applyFont="1" applyFill="1" applyBorder="1" applyAlignment="1">
      <alignment horizontal="center" vertical="center"/>
    </xf>
    <xf numFmtId="49" fontId="3" fillId="0" borderId="1" xfId="0" applyNumberFormat="1" applyFont="1" applyBorder="1" applyAlignment="1" applyProtection="1">
      <alignment horizontal="center" vertical="center" wrapText="1"/>
    </xf>
    <xf numFmtId="4" fontId="3" fillId="3" borderId="1" xfId="0" applyNumberFormat="1" applyFont="1" applyFill="1" applyBorder="1" applyAlignment="1">
      <alignment horizontal="center" vertical="center"/>
    </xf>
    <xf numFmtId="4" fontId="3" fillId="3" borderId="1" xfId="0" applyNumberFormat="1" applyFont="1" applyFill="1" applyBorder="1" applyAlignment="1" applyProtection="1">
      <alignment horizontal="center" vertical="center" wrapText="1"/>
    </xf>
    <xf numFmtId="49" fontId="3" fillId="0" borderId="1" xfId="0" applyNumberFormat="1" applyFont="1" applyBorder="1" applyAlignment="1" applyProtection="1">
      <alignment horizontal="left" vertical="center" wrapText="1"/>
    </xf>
    <xf numFmtId="4" fontId="3" fillId="3" borderId="1" xfId="0" applyNumberFormat="1" applyFont="1" applyFill="1" applyBorder="1" applyAlignment="1">
      <alignment vertical="center" wrapText="1"/>
    </xf>
    <xf numFmtId="165" fontId="3" fillId="0" borderId="1" xfId="0" applyNumberFormat="1" applyFont="1" applyBorder="1" applyAlignment="1" applyProtection="1">
      <alignment horizontal="left" vertical="center" wrapText="1"/>
    </xf>
    <xf numFmtId="3" fontId="6" fillId="2" borderId="1" xfId="0" applyNumberFormat="1" applyFont="1" applyFill="1" applyBorder="1" applyAlignment="1">
      <alignment horizontal="center" vertical="center" wrapText="1"/>
    </xf>
    <xf numFmtId="49" fontId="3" fillId="2" borderId="1" xfId="0" applyNumberFormat="1" applyFont="1" applyFill="1" applyBorder="1" applyAlignment="1" applyProtection="1">
      <alignment horizontal="center" vertical="center" wrapText="1"/>
    </xf>
    <xf numFmtId="4" fontId="3" fillId="0" borderId="1" xfId="0" applyNumberFormat="1" applyFont="1" applyBorder="1" applyAlignment="1" applyProtection="1">
      <alignment horizontal="right" vertical="center" wrapText="1"/>
    </xf>
    <xf numFmtId="3" fontId="3" fillId="3" borderId="1" xfId="0" applyNumberFormat="1" applyFont="1" applyFill="1" applyBorder="1" applyAlignment="1">
      <alignment horizontal="center" vertical="center" wrapText="1"/>
    </xf>
    <xf numFmtId="49" fontId="6" fillId="2" borderId="1" xfId="0" applyNumberFormat="1" applyFont="1" applyFill="1" applyBorder="1" applyAlignment="1" applyProtection="1">
      <alignment horizontal="center" vertical="center" wrapText="1"/>
    </xf>
    <xf numFmtId="49" fontId="3" fillId="3" borderId="1" xfId="0" applyNumberFormat="1" applyFont="1" applyFill="1" applyBorder="1" applyAlignment="1">
      <alignment horizontal="center" vertical="center" wrapText="1"/>
    </xf>
    <xf numFmtId="3" fontId="3" fillId="3" borderId="1" xfId="0" applyNumberFormat="1" applyFont="1" applyFill="1" applyBorder="1" applyAlignment="1">
      <alignment horizontal="center" vertical="center"/>
    </xf>
    <xf numFmtId="0" fontId="0" fillId="3" borderId="1" xfId="0" applyFill="1" applyBorder="1"/>
    <xf numFmtId="4" fontId="6" fillId="3" borderId="1" xfId="0" applyNumberFormat="1" applyFont="1" applyFill="1" applyBorder="1" applyAlignment="1">
      <alignment horizontal="center" vertical="center" wrapText="1"/>
    </xf>
    <xf numFmtId="4" fontId="6" fillId="3" borderId="1" xfId="0" applyNumberFormat="1" applyFont="1" applyFill="1" applyBorder="1" applyAlignment="1">
      <alignment horizontal="right" vertical="center" wrapText="1"/>
    </xf>
    <xf numFmtId="0" fontId="3" fillId="3" borderId="1" xfId="0" applyNumberFormat="1" applyFont="1" applyFill="1" applyBorder="1" applyAlignment="1">
      <alignment horizontal="center" vertical="center" wrapText="1"/>
    </xf>
    <xf numFmtId="2" fontId="3" fillId="3" borderId="1" xfId="0" applyNumberFormat="1" applyFont="1" applyFill="1" applyBorder="1" applyAlignment="1" applyProtection="1">
      <alignment horizontal="right" vertical="center" wrapText="1"/>
    </xf>
    <xf numFmtId="2" fontId="2" fillId="3" borderId="1" xfId="0" applyNumberFormat="1" applyFont="1" applyFill="1" applyBorder="1"/>
    <xf numFmtId="1" fontId="3" fillId="3" borderId="1" xfId="0" applyNumberFormat="1" applyFont="1" applyFill="1" applyBorder="1" applyAlignment="1">
      <alignment horizontal="center" vertical="top" wrapText="1"/>
    </xf>
    <xf numFmtId="4" fontId="4" fillId="3" borderId="1" xfId="0" applyNumberFormat="1" applyFont="1" applyFill="1" applyBorder="1" applyAlignment="1">
      <alignment horizontal="right" vertical="center" wrapText="1"/>
    </xf>
    <xf numFmtId="4" fontId="10" fillId="3" borderId="1" xfId="0" applyNumberFormat="1" applyFont="1" applyFill="1" applyBorder="1" applyAlignment="1">
      <alignment horizontal="right" vertical="center" wrapText="1"/>
    </xf>
    <xf numFmtId="4" fontId="0" fillId="3" borderId="1" xfId="0" applyNumberFormat="1" applyFill="1" applyBorder="1" applyAlignment="1">
      <alignment horizontal="right" vertical="center" wrapText="1"/>
    </xf>
    <xf numFmtId="4" fontId="9" fillId="3" borderId="1" xfId="0" applyNumberFormat="1" applyFont="1" applyFill="1" applyBorder="1" applyAlignment="1">
      <alignment horizontal="right" vertical="center" wrapText="1"/>
    </xf>
    <xf numFmtId="4" fontId="8" fillId="3" borderId="1" xfId="0" applyNumberFormat="1" applyFont="1" applyFill="1" applyBorder="1" applyAlignment="1">
      <alignment horizontal="right" vertical="center" wrapText="1"/>
    </xf>
    <xf numFmtId="4" fontId="8" fillId="3" borderId="1" xfId="0" applyNumberFormat="1" applyFont="1" applyFill="1" applyBorder="1" applyAlignment="1">
      <alignment vertical="center" wrapText="1"/>
    </xf>
    <xf numFmtId="2" fontId="1" fillId="3" borderId="1" xfId="0" applyNumberFormat="1" applyFont="1" applyFill="1" applyBorder="1" applyAlignment="1">
      <alignment horizontal="center" vertical="center"/>
    </xf>
    <xf numFmtId="2" fontId="0" fillId="3" borderId="1" xfId="0" applyNumberFormat="1" applyFill="1" applyBorder="1" applyAlignment="1">
      <alignment horizontal="center" vertical="center"/>
    </xf>
    <xf numFmtId="2" fontId="0" fillId="3" borderId="1" xfId="0" applyNumberFormat="1" applyFill="1" applyBorder="1"/>
    <xf numFmtId="4" fontId="18" fillId="3" borderId="1" xfId="0" applyNumberFormat="1" applyFont="1" applyFill="1" applyBorder="1" applyAlignment="1">
      <alignment horizontal="right" vertical="center" wrapText="1"/>
    </xf>
    <xf numFmtId="4" fontId="18" fillId="3" borderId="1" xfId="0" applyNumberFormat="1" applyFont="1" applyFill="1" applyBorder="1" applyAlignment="1">
      <alignment vertical="center" wrapText="1"/>
    </xf>
    <xf numFmtId="49" fontId="6" fillId="2" borderId="1" xfId="0" applyNumberFormat="1" applyFont="1" applyFill="1" applyBorder="1" applyAlignment="1" applyProtection="1">
      <alignment horizontal="left" vertical="center" wrapText="1"/>
    </xf>
    <xf numFmtId="4" fontId="6" fillId="3" borderId="1" xfId="0" applyNumberFormat="1" applyFont="1" applyFill="1" applyBorder="1" applyAlignment="1">
      <alignment horizontal="left" vertical="center" wrapText="1"/>
    </xf>
    <xf numFmtId="4" fontId="6" fillId="3" borderId="1" xfId="0" applyNumberFormat="1" applyFont="1" applyFill="1" applyBorder="1" applyAlignment="1">
      <alignment vertical="center" wrapText="1"/>
    </xf>
    <xf numFmtId="49" fontId="18" fillId="3" borderId="1" xfId="0" applyNumberFormat="1" applyFont="1" applyFill="1" applyBorder="1" applyAlignment="1" applyProtection="1">
      <alignment horizontal="center" vertical="center" wrapText="1"/>
    </xf>
    <xf numFmtId="4" fontId="3" fillId="3" borderId="4" xfId="0" applyNumberFormat="1" applyFont="1" applyFill="1" applyBorder="1" applyAlignment="1">
      <alignment horizontal="right" vertical="center" wrapText="1"/>
    </xf>
    <xf numFmtId="2" fontId="0" fillId="3" borderId="5" xfId="0" applyNumberFormat="1" applyFill="1" applyBorder="1" applyAlignment="1">
      <alignment horizontal="center" vertical="center"/>
    </xf>
    <xf numFmtId="2" fontId="1" fillId="3" borderId="0" xfId="0" applyNumberFormat="1" applyFont="1" applyFill="1" applyBorder="1" applyAlignment="1">
      <alignment horizontal="center" vertical="center"/>
    </xf>
    <xf numFmtId="2" fontId="0" fillId="3" borderId="0" xfId="0" applyNumberFormat="1" applyFill="1" applyBorder="1" applyAlignment="1">
      <alignment horizontal="center" vertical="center"/>
    </xf>
    <xf numFmtId="0" fontId="19" fillId="3" borderId="1" xfId="0" applyFont="1" applyFill="1" applyBorder="1"/>
    <xf numFmtId="4" fontId="3" fillId="3" borderId="5" xfId="0" applyNumberFormat="1" applyFont="1" applyFill="1" applyBorder="1" applyAlignment="1">
      <alignment horizontal="right" vertical="center" wrapText="1"/>
    </xf>
    <xf numFmtId="4" fontId="3" fillId="3" borderId="1" xfId="0" applyNumberFormat="1" applyFont="1" applyFill="1" applyBorder="1" applyAlignment="1" applyProtection="1">
      <alignment horizontal="right" vertical="center" wrapText="1"/>
    </xf>
    <xf numFmtId="49" fontId="8" fillId="3" borderId="1" xfId="0" applyNumberFormat="1" applyFont="1" applyFill="1" applyBorder="1" applyAlignment="1">
      <alignment horizontal="center" vertical="center" wrapText="1"/>
    </xf>
    <xf numFmtId="4" fontId="19" fillId="3" borderId="1" xfId="0" applyNumberFormat="1" applyFont="1" applyFill="1" applyBorder="1" applyAlignment="1">
      <alignment horizontal="right" vertical="center" wrapText="1"/>
    </xf>
    <xf numFmtId="2" fontId="3" fillId="3" borderId="1" xfId="0" applyNumberFormat="1" applyFont="1" applyFill="1" applyBorder="1" applyAlignment="1">
      <alignment vertical="center" wrapText="1"/>
    </xf>
    <xf numFmtId="49" fontId="0" fillId="3" borderId="1" xfId="0" applyNumberFormat="1" applyFill="1" applyBorder="1"/>
    <xf numFmtId="0" fontId="11" fillId="3" borderId="1" xfId="0" applyNumberFormat="1" applyFont="1" applyFill="1" applyBorder="1" applyAlignment="1" applyProtection="1">
      <alignment horizontal="left" vertical="center" wrapText="1"/>
    </xf>
    <xf numFmtId="4" fontId="13" fillId="3" borderId="1" xfId="0" applyNumberFormat="1" applyFont="1" applyFill="1" applyBorder="1" applyAlignment="1" applyProtection="1">
      <alignment horizontal="center" vertical="center" wrapText="1"/>
    </xf>
    <xf numFmtId="49" fontId="18" fillId="3" borderId="9" xfId="0" applyNumberFormat="1" applyFont="1" applyFill="1" applyBorder="1" applyAlignment="1" applyProtection="1">
      <alignment horizontal="center" vertical="center" wrapText="1"/>
    </xf>
    <xf numFmtId="0" fontId="3" fillId="3" borderId="4" xfId="0" applyNumberFormat="1" applyFont="1" applyFill="1" applyBorder="1" applyAlignment="1">
      <alignment horizontal="center" vertical="center" wrapText="1"/>
    </xf>
    <xf numFmtId="49" fontId="3" fillId="3" borderId="4" xfId="0" applyNumberFormat="1" applyFont="1" applyFill="1" applyBorder="1" applyAlignment="1" applyProtection="1">
      <alignment horizontal="center" vertical="center" wrapText="1"/>
    </xf>
    <xf numFmtId="4" fontId="6" fillId="3" borderId="1" xfId="0" applyNumberFormat="1" applyFont="1" applyFill="1" applyBorder="1" applyAlignment="1" applyProtection="1">
      <alignment horizontal="right" vertical="center" wrapText="1"/>
    </xf>
    <xf numFmtId="4" fontId="6" fillId="3" borderId="1" xfId="0" applyNumberFormat="1" applyFont="1" applyFill="1" applyBorder="1" applyAlignment="1">
      <alignment horizontal="center" vertical="center"/>
    </xf>
    <xf numFmtId="0" fontId="8" fillId="3" borderId="1" xfId="0" applyFont="1" applyFill="1" applyBorder="1" applyAlignment="1">
      <alignment horizontal="center" vertical="center"/>
    </xf>
    <xf numFmtId="2" fontId="8" fillId="3" borderId="1" xfId="0" applyNumberFormat="1" applyFont="1" applyFill="1" applyBorder="1" applyAlignment="1">
      <alignment horizontal="right" vertical="center"/>
    </xf>
    <xf numFmtId="0" fontId="23" fillId="3" borderId="1" xfId="0" applyNumberFormat="1"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2" fontId="6" fillId="3" borderId="1" xfId="0" applyNumberFormat="1" applyFont="1" applyFill="1" applyBorder="1" applyAlignment="1" applyProtection="1">
      <alignment horizontal="right" vertical="center" wrapText="1"/>
    </xf>
    <xf numFmtId="2" fontId="6" fillId="3" borderId="4" xfId="0" applyNumberFormat="1" applyFont="1" applyFill="1" applyBorder="1" applyAlignment="1" applyProtection="1">
      <alignment horizontal="right" vertical="center" wrapText="1"/>
    </xf>
    <xf numFmtId="2" fontId="3" fillId="3" borderId="4" xfId="0" applyNumberFormat="1" applyFont="1" applyFill="1" applyBorder="1" applyAlignment="1" applyProtection="1">
      <alignment horizontal="right" vertical="center" wrapText="1"/>
    </xf>
    <xf numFmtId="0" fontId="2" fillId="3" borderId="0" xfId="0" applyNumberFormat="1" applyFont="1" applyFill="1" applyBorder="1"/>
    <xf numFmtId="0" fontId="2" fillId="3" borderId="0" xfId="0" applyFont="1" applyFill="1" applyBorder="1"/>
    <xf numFmtId="2" fontId="2" fillId="3" borderId="0" xfId="0" applyNumberFormat="1" applyFont="1" applyFill="1" applyBorder="1"/>
    <xf numFmtId="0" fontId="0" fillId="3" borderId="3" xfId="0" applyFill="1" applyBorder="1"/>
    <xf numFmtId="0" fontId="5" fillId="3" borderId="1" xfId="0" applyNumberFormat="1" applyFont="1" applyFill="1" applyBorder="1" applyAlignment="1">
      <alignment horizontal="center"/>
    </xf>
    <xf numFmtId="0" fontId="2" fillId="3" borderId="1" xfId="0" applyFont="1" applyFill="1" applyBorder="1"/>
    <xf numFmtId="0" fontId="3" fillId="3" borderId="1" xfId="0" applyNumberFormat="1" applyFont="1" applyFill="1" applyBorder="1" applyAlignment="1">
      <alignment horizontal="center" vertical="top" wrapText="1"/>
    </xf>
    <xf numFmtId="0" fontId="3" fillId="3" borderId="1" xfId="0" applyFont="1" applyFill="1" applyBorder="1" applyAlignment="1">
      <alignment horizontal="center" vertical="top" wrapText="1"/>
    </xf>
    <xf numFmtId="2" fontId="3" fillId="3" borderId="1" xfId="0" applyNumberFormat="1" applyFont="1" applyFill="1" applyBorder="1" applyAlignment="1">
      <alignment horizontal="center" vertical="top" wrapText="1"/>
    </xf>
    <xf numFmtId="0" fontId="4" fillId="3" borderId="1" xfId="0" applyNumberFormat="1" applyFont="1" applyFill="1" applyBorder="1" applyAlignment="1">
      <alignment horizontal="center" vertical="center" wrapText="1"/>
    </xf>
    <xf numFmtId="0" fontId="12" fillId="3" borderId="1" xfId="0" applyFont="1" applyFill="1" applyBorder="1"/>
    <xf numFmtId="4" fontId="13" fillId="3" borderId="1" xfId="0" applyNumberFormat="1" applyFont="1" applyFill="1" applyBorder="1" applyAlignment="1">
      <alignment horizontal="left" vertical="center" wrapText="1"/>
    </xf>
    <xf numFmtId="4" fontId="13" fillId="3" borderId="1" xfId="0" applyNumberFormat="1" applyFont="1" applyFill="1" applyBorder="1" applyAlignment="1">
      <alignment horizontal="center" vertical="center"/>
    </xf>
    <xf numFmtId="4" fontId="18" fillId="3" borderId="1" xfId="0" applyNumberFormat="1" applyFont="1" applyFill="1" applyBorder="1" applyAlignment="1" applyProtection="1">
      <alignment horizontal="center" vertical="center" wrapText="1"/>
    </xf>
    <xf numFmtId="4" fontId="18" fillId="3" borderId="1" xfId="0" applyNumberFormat="1" applyFont="1" applyFill="1" applyBorder="1" applyAlignment="1">
      <alignment horizontal="center" vertical="center" wrapText="1"/>
    </xf>
    <xf numFmtId="4" fontId="6" fillId="3" borderId="1" xfId="0" applyNumberFormat="1" applyFont="1" applyFill="1" applyBorder="1" applyAlignment="1">
      <alignment horizontal="left" vertical="center" wrapText="1" shrinkToFit="1"/>
    </xf>
    <xf numFmtId="4" fontId="6" fillId="3" borderId="1" xfId="0" applyNumberFormat="1" applyFont="1" applyFill="1" applyBorder="1" applyAlignment="1" applyProtection="1">
      <alignment horizontal="center" vertical="center" wrapText="1"/>
    </xf>
    <xf numFmtId="165" fontId="3" fillId="3" borderId="1" xfId="0" applyNumberFormat="1" applyFont="1" applyFill="1" applyBorder="1" applyAlignment="1" applyProtection="1">
      <alignment horizontal="left" vertical="center" wrapText="1"/>
    </xf>
    <xf numFmtId="49" fontId="3" fillId="3" borderId="1" xfId="0" applyNumberFormat="1" applyFont="1" applyFill="1" applyBorder="1" applyAlignment="1" applyProtection="1">
      <alignment horizontal="center" vertical="center" wrapText="1"/>
    </xf>
    <xf numFmtId="49" fontId="3" fillId="3" borderId="1" xfId="0" applyNumberFormat="1" applyFont="1" applyFill="1" applyBorder="1" applyAlignment="1" applyProtection="1">
      <alignment horizontal="left" vertical="center" wrapText="1"/>
    </xf>
    <xf numFmtId="1" fontId="3" fillId="3" borderId="1" xfId="0" applyNumberFormat="1" applyFont="1" applyFill="1" applyBorder="1" applyAlignment="1" applyProtection="1">
      <alignment horizontal="center" vertical="center" wrapText="1"/>
    </xf>
    <xf numFmtId="49" fontId="3" fillId="3" borderId="7" xfId="0" applyNumberFormat="1" applyFont="1" applyFill="1" applyBorder="1" applyAlignment="1" applyProtection="1">
      <alignment horizontal="left" vertical="center" wrapText="1"/>
    </xf>
    <xf numFmtId="49" fontId="3" fillId="3" borderId="5" xfId="0" applyNumberFormat="1" applyFont="1" applyFill="1" applyBorder="1" applyAlignment="1">
      <alignment horizontal="center" vertical="center" wrapText="1"/>
    </xf>
    <xf numFmtId="49" fontId="3" fillId="3" borderId="5" xfId="0" applyNumberFormat="1" applyFont="1" applyFill="1" applyBorder="1" applyAlignment="1" applyProtection="1">
      <alignment horizontal="center" vertical="center" wrapText="1"/>
    </xf>
    <xf numFmtId="4" fontId="3" fillId="3" borderId="7" xfId="0" applyNumberFormat="1" applyFont="1" applyFill="1" applyBorder="1" applyAlignment="1" applyProtection="1">
      <alignment horizontal="right" vertical="center" wrapText="1"/>
    </xf>
    <xf numFmtId="4" fontId="3" fillId="3" borderId="5" xfId="0" applyNumberFormat="1" applyFont="1" applyFill="1" applyBorder="1" applyAlignment="1">
      <alignment horizontal="center" vertical="center" wrapText="1"/>
    </xf>
    <xf numFmtId="4" fontId="3" fillId="3" borderId="1" xfId="0" applyNumberFormat="1" applyFont="1" applyFill="1" applyBorder="1" applyAlignment="1">
      <alignment horizontal="center" vertical="center" wrapText="1"/>
    </xf>
    <xf numFmtId="165" fontId="3" fillId="3" borderId="6" xfId="0" applyNumberFormat="1" applyFont="1" applyFill="1" applyBorder="1" applyAlignment="1" applyProtection="1">
      <alignment horizontal="left" vertical="center" wrapText="1"/>
    </xf>
    <xf numFmtId="4" fontId="3" fillId="3" borderId="6" xfId="0" applyNumberFormat="1" applyFont="1" applyFill="1" applyBorder="1" applyAlignment="1" applyProtection="1">
      <alignment horizontal="right" vertical="center" wrapText="1"/>
    </xf>
    <xf numFmtId="4" fontId="3" fillId="3" borderId="1" xfId="0" applyNumberFormat="1" applyFont="1" applyFill="1" applyBorder="1" applyAlignment="1">
      <alignment horizontal="left" vertical="center" wrapText="1" shrinkToFit="1"/>
    </xf>
    <xf numFmtId="1" fontId="6" fillId="3" borderId="1" xfId="0" applyNumberFormat="1" applyFont="1" applyFill="1" applyBorder="1" applyAlignment="1">
      <alignment horizontal="center" vertical="center" wrapText="1"/>
    </xf>
    <xf numFmtId="0" fontId="3" fillId="3" borderId="1" xfId="0" applyNumberFormat="1" applyFont="1" applyFill="1" applyBorder="1" applyAlignment="1">
      <alignment horizontal="center" vertical="center"/>
    </xf>
    <xf numFmtId="2" fontId="3" fillId="3" borderId="1" xfId="0" applyNumberFormat="1" applyFont="1" applyFill="1" applyBorder="1" applyAlignment="1" applyProtection="1">
      <alignment horizontal="center" vertical="center" wrapText="1"/>
    </xf>
    <xf numFmtId="3" fontId="3" fillId="3" borderId="1" xfId="0" applyNumberFormat="1" applyFont="1" applyFill="1" applyBorder="1" applyAlignment="1" applyProtection="1">
      <alignment horizontal="center" vertical="center" wrapText="1"/>
    </xf>
    <xf numFmtId="4" fontId="0" fillId="3" borderId="1" xfId="0" applyNumberFormat="1" applyFill="1" applyBorder="1"/>
    <xf numFmtId="4" fontId="13" fillId="3" borderId="1" xfId="0" applyNumberFormat="1" applyFont="1" applyFill="1" applyBorder="1" applyAlignment="1">
      <alignment horizontal="center" vertical="center" wrapText="1"/>
    </xf>
    <xf numFmtId="0" fontId="15" fillId="3" borderId="1" xfId="0" applyFont="1" applyFill="1" applyBorder="1"/>
    <xf numFmtId="4" fontId="10" fillId="3" borderId="1" xfId="0" applyNumberFormat="1" applyFont="1" applyFill="1" applyBorder="1" applyAlignment="1">
      <alignment horizontal="center" vertical="center" wrapText="1"/>
    </xf>
    <xf numFmtId="49" fontId="6" fillId="3" borderId="1" xfId="0" applyNumberFormat="1" applyFont="1" applyFill="1" applyBorder="1" applyAlignment="1" applyProtection="1">
      <alignment horizontal="left" vertical="center" wrapText="1"/>
    </xf>
    <xf numFmtId="49" fontId="6" fillId="3" borderId="1" xfId="0" applyNumberFormat="1" applyFont="1" applyFill="1" applyBorder="1" applyAlignment="1" applyProtection="1">
      <alignment horizontal="center" vertical="center" wrapText="1"/>
    </xf>
    <xf numFmtId="49" fontId="6" fillId="3" borderId="8" xfId="0" applyNumberFormat="1" applyFont="1" applyFill="1" applyBorder="1" applyAlignment="1" applyProtection="1">
      <alignment horizontal="left" vertical="center" wrapText="1"/>
    </xf>
    <xf numFmtId="49" fontId="21" fillId="3" borderId="9" xfId="0" applyNumberFormat="1" applyFont="1" applyFill="1" applyBorder="1" applyAlignment="1" applyProtection="1">
      <alignment horizontal="center" vertical="center" wrapText="1"/>
    </xf>
    <xf numFmtId="49" fontId="6" fillId="3" borderId="9" xfId="0" applyNumberFormat="1" applyFont="1" applyFill="1" applyBorder="1" applyAlignment="1" applyProtection="1">
      <alignment horizontal="center" vertical="center" wrapText="1"/>
    </xf>
    <xf numFmtId="49" fontId="22" fillId="3" borderId="1" xfId="0" applyNumberFormat="1" applyFont="1" applyFill="1" applyBorder="1" applyAlignment="1" applyProtection="1">
      <alignment horizontal="left" vertical="center" wrapText="1"/>
    </xf>
    <xf numFmtId="49" fontId="22" fillId="3" borderId="1" xfId="0" applyNumberFormat="1" applyFont="1" applyFill="1" applyBorder="1" applyAlignment="1" applyProtection="1">
      <alignment horizontal="center" vertical="center" wrapText="1"/>
    </xf>
    <xf numFmtId="4" fontId="22" fillId="3" borderId="1" xfId="0" applyNumberFormat="1" applyFont="1" applyFill="1" applyBorder="1" applyAlignment="1" applyProtection="1">
      <alignment horizontal="right" vertical="center" wrapText="1"/>
    </xf>
    <xf numFmtId="4" fontId="16" fillId="3" borderId="1" xfId="0" applyNumberFormat="1" applyFont="1" applyFill="1" applyBorder="1" applyAlignment="1">
      <alignment vertical="center" wrapText="1"/>
    </xf>
    <xf numFmtId="4" fontId="0" fillId="3" borderId="1" xfId="0" applyNumberFormat="1" applyFill="1" applyBorder="1" applyAlignment="1">
      <alignment vertical="center" wrapText="1"/>
    </xf>
    <xf numFmtId="164" fontId="0" fillId="3" borderId="1" xfId="0" applyNumberFormat="1" applyFill="1" applyBorder="1"/>
    <xf numFmtId="49" fontId="6" fillId="3" borderId="2" xfId="0" applyNumberFormat="1" applyFont="1" applyFill="1" applyBorder="1" applyAlignment="1" applyProtection="1">
      <alignment horizontal="center" vertical="center" wrapText="1"/>
    </xf>
    <xf numFmtId="164" fontId="12" fillId="3" borderId="1" xfId="0" applyNumberFormat="1" applyFont="1" applyFill="1" applyBorder="1"/>
    <xf numFmtId="0" fontId="3" fillId="3" borderId="1" xfId="0" applyNumberFormat="1" applyFont="1" applyFill="1" applyBorder="1" applyAlignment="1" applyProtection="1">
      <alignment horizontal="center" vertical="center" wrapText="1"/>
    </xf>
    <xf numFmtId="4" fontId="4" fillId="3"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1" fontId="18" fillId="3" borderId="1" xfId="0" applyNumberFormat="1" applyFont="1" applyFill="1" applyBorder="1" applyAlignment="1">
      <alignment horizontal="center" vertical="center" wrapText="1"/>
    </xf>
    <xf numFmtId="4" fontId="13" fillId="3" borderId="1" xfId="0" applyNumberFormat="1" applyFont="1" applyFill="1" applyBorder="1" applyAlignment="1">
      <alignment vertical="center" wrapText="1"/>
    </xf>
    <xf numFmtId="4" fontId="9" fillId="3" borderId="1" xfId="0" applyNumberFormat="1" applyFont="1" applyFill="1" applyBorder="1" applyAlignment="1">
      <alignment vertical="center" wrapText="1"/>
    </xf>
    <xf numFmtId="4" fontId="9"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49" fontId="3" fillId="3" borderId="6" xfId="0" applyNumberFormat="1" applyFont="1" applyFill="1" applyBorder="1" applyAlignment="1" applyProtection="1">
      <alignment horizontal="center" vertical="center" wrapText="1"/>
    </xf>
    <xf numFmtId="49" fontId="3" fillId="3" borderId="13" xfId="0" applyNumberFormat="1" applyFont="1" applyFill="1" applyBorder="1" applyAlignment="1" applyProtection="1">
      <alignment horizontal="left" vertical="center" wrapText="1"/>
    </xf>
    <xf numFmtId="4" fontId="3" fillId="3" borderId="14" xfId="0" applyNumberFormat="1" applyFont="1" applyFill="1" applyBorder="1" applyAlignment="1" applyProtection="1">
      <alignment horizontal="right" vertical="center" wrapText="1"/>
    </xf>
    <xf numFmtId="49" fontId="6" fillId="3" borderId="10" xfId="0" applyNumberFormat="1" applyFont="1" applyFill="1" applyBorder="1" applyAlignment="1" applyProtection="1">
      <alignment horizontal="left" vertical="center" wrapText="1"/>
    </xf>
    <xf numFmtId="49" fontId="8" fillId="3" borderId="11" xfId="0" applyNumberFormat="1" applyFont="1" applyFill="1" applyBorder="1" applyAlignment="1">
      <alignment horizontal="center" vertical="center" wrapText="1"/>
    </xf>
    <xf numFmtId="49" fontId="6" fillId="3" borderId="5" xfId="0" applyNumberFormat="1" applyFont="1" applyFill="1" applyBorder="1" applyAlignment="1" applyProtection="1">
      <alignment horizontal="center" vertical="center" wrapText="1"/>
    </xf>
    <xf numFmtId="4" fontId="6" fillId="3" borderId="5" xfId="0" applyNumberFormat="1" applyFont="1" applyFill="1" applyBorder="1" applyAlignment="1" applyProtection="1">
      <alignment horizontal="right" vertical="center" wrapText="1"/>
    </xf>
    <xf numFmtId="4" fontId="6" fillId="3" borderId="11" xfId="0" applyNumberFormat="1" applyFont="1" applyFill="1" applyBorder="1" applyAlignment="1">
      <alignment horizontal="right" vertical="center" wrapText="1"/>
    </xf>
    <xf numFmtId="4" fontId="6" fillId="3" borderId="5" xfId="0" applyNumberFormat="1" applyFont="1" applyFill="1" applyBorder="1" applyAlignment="1">
      <alignment horizontal="right" vertical="center" wrapText="1"/>
    </xf>
    <xf numFmtId="0" fontId="14" fillId="3" borderId="1" xfId="0" applyFont="1" applyFill="1" applyBorder="1"/>
    <xf numFmtId="4" fontId="3" fillId="3" borderId="5" xfId="0" applyNumberFormat="1" applyFont="1" applyFill="1" applyBorder="1" applyAlignment="1" applyProtection="1">
      <alignment horizontal="center" vertical="center" wrapText="1"/>
    </xf>
    <xf numFmtId="49" fontId="3" fillId="3" borderId="7" xfId="0" applyNumberFormat="1" applyFont="1" applyFill="1" applyBorder="1" applyAlignment="1" applyProtection="1">
      <alignment horizontal="center" vertical="center" wrapText="1"/>
    </xf>
    <xf numFmtId="4" fontId="19" fillId="3" borderId="1" xfId="0" applyNumberFormat="1" applyFont="1" applyFill="1" applyBorder="1" applyAlignment="1">
      <alignment vertical="center" wrapText="1"/>
    </xf>
    <xf numFmtId="4" fontId="6" fillId="3" borderId="2" xfId="0" applyNumberFormat="1" applyFont="1" applyFill="1" applyBorder="1" applyAlignment="1" applyProtection="1">
      <alignment horizontal="right" vertical="center" wrapText="1"/>
    </xf>
    <xf numFmtId="4" fontId="20" fillId="3" borderId="1" xfId="0" applyNumberFormat="1" applyFont="1" applyFill="1" applyBorder="1" applyAlignment="1">
      <alignment horizontal="right" vertical="center" wrapText="1"/>
    </xf>
    <xf numFmtId="0" fontId="8" fillId="3" borderId="1" xfId="0" applyNumberFormat="1" applyFont="1" applyFill="1" applyBorder="1" applyAlignment="1">
      <alignment horizontal="center" vertical="center" wrapText="1"/>
    </xf>
    <xf numFmtId="4" fontId="17" fillId="3" borderId="1" xfId="0" applyNumberFormat="1" applyFont="1" applyFill="1" applyBorder="1" applyAlignment="1">
      <alignment horizontal="center" vertical="center" wrapText="1"/>
    </xf>
    <xf numFmtId="4" fontId="8" fillId="3" borderId="1" xfId="0" applyNumberFormat="1" applyFont="1" applyFill="1" applyBorder="1" applyAlignment="1">
      <alignment horizontal="center" vertical="center" wrapText="1"/>
    </xf>
    <xf numFmtId="0" fontId="8" fillId="3" borderId="1" xfId="0" applyFont="1" applyFill="1" applyBorder="1"/>
    <xf numFmtId="4" fontId="6" fillId="3" borderId="1" xfId="0" applyNumberFormat="1" applyFont="1" applyFill="1" applyBorder="1" applyAlignment="1">
      <alignment vertical="center"/>
    </xf>
    <xf numFmtId="4" fontId="9" fillId="3" borderId="1" xfId="0" applyNumberFormat="1" applyFont="1" applyFill="1" applyBorder="1" applyAlignment="1">
      <alignment vertical="center"/>
    </xf>
    <xf numFmtId="0" fontId="1" fillId="3"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9" fillId="3" borderId="1" xfId="0" applyFont="1" applyFill="1" applyBorder="1" applyAlignment="1">
      <alignment horizontal="center" vertical="center"/>
    </xf>
    <xf numFmtId="2" fontId="9" fillId="3" borderId="1" xfId="0" applyNumberFormat="1" applyFont="1" applyFill="1" applyBorder="1" applyAlignment="1">
      <alignment horizontal="right" vertical="center"/>
    </xf>
    <xf numFmtId="4" fontId="9" fillId="3" borderId="1" xfId="0" applyNumberFormat="1" applyFont="1" applyFill="1" applyBorder="1" applyAlignment="1">
      <alignment horizontal="right" vertical="center"/>
    </xf>
    <xf numFmtId="4" fontId="6" fillId="3" borderId="4" xfId="0" applyNumberFormat="1" applyFont="1" applyFill="1" applyBorder="1" applyAlignment="1">
      <alignment horizontal="right" vertical="center" wrapText="1"/>
    </xf>
    <xf numFmtId="165" fontId="6" fillId="3" borderId="8" xfId="0" applyNumberFormat="1" applyFont="1" applyFill="1" applyBorder="1" applyAlignment="1" applyProtection="1">
      <alignment horizontal="left" vertical="center" wrapText="1"/>
    </xf>
    <xf numFmtId="0" fontId="1" fillId="3" borderId="0" xfId="0" applyNumberFormat="1" applyFont="1" applyFill="1" applyBorder="1" applyAlignment="1">
      <alignment horizontal="center" vertical="center"/>
    </xf>
    <xf numFmtId="0" fontId="1" fillId="3" borderId="0" xfId="0" applyFont="1" applyFill="1" applyBorder="1" applyAlignment="1">
      <alignment horizontal="center" vertical="center"/>
    </xf>
    <xf numFmtId="0" fontId="0" fillId="3" borderId="0" xfId="0" applyNumberFormat="1" applyFill="1" applyBorder="1" applyAlignment="1">
      <alignment horizontal="center" vertical="center"/>
    </xf>
    <xf numFmtId="0" fontId="0" fillId="3" borderId="0" xfId="0" applyFill="1" applyBorder="1" applyAlignment="1">
      <alignment horizontal="center" vertical="center"/>
    </xf>
    <xf numFmtId="0" fontId="0" fillId="3" borderId="5" xfId="0" applyNumberFormat="1" applyFill="1" applyBorder="1" applyAlignment="1">
      <alignment horizontal="center" vertical="center"/>
    </xf>
    <xf numFmtId="0" fontId="0" fillId="3" borderId="5" xfId="0" applyFill="1" applyBorder="1" applyAlignment="1">
      <alignment horizontal="center" vertical="center"/>
    </xf>
    <xf numFmtId="0" fontId="0" fillId="3" borderId="1" xfId="0" applyNumberFormat="1" applyFill="1" applyBorder="1" applyAlignment="1">
      <alignment horizontal="center" vertical="center"/>
    </xf>
    <xf numFmtId="0" fontId="0" fillId="3" borderId="1" xfId="0" applyFill="1" applyBorder="1" applyAlignment="1">
      <alignment horizontal="center" vertical="center"/>
    </xf>
    <xf numFmtId="0" fontId="0" fillId="3" borderId="1" xfId="0" applyNumberFormat="1" applyFill="1" applyBorder="1"/>
    <xf numFmtId="2" fontId="2" fillId="3" borderId="0" xfId="0" applyNumberFormat="1" applyFont="1" applyFill="1" applyBorder="1" applyAlignment="1">
      <alignment vertical="top" wrapText="1"/>
    </xf>
    <xf numFmtId="4" fontId="4" fillId="3" borderId="1" xfId="0" applyNumberFormat="1" applyFont="1" applyFill="1" applyBorder="1" applyAlignment="1">
      <alignment horizontal="left" vertical="center" wrapText="1"/>
    </xf>
    <xf numFmtId="0" fontId="4" fillId="3" borderId="0" xfId="0" applyFont="1" applyFill="1" applyBorder="1" applyAlignment="1">
      <alignment horizontal="center"/>
    </xf>
    <xf numFmtId="0" fontId="4" fillId="3" borderId="0" xfId="0" applyFont="1" applyFill="1" applyBorder="1" applyAlignment="1"/>
    <xf numFmtId="0" fontId="7" fillId="3" borderId="5" xfId="0" applyFont="1" applyFill="1" applyBorder="1" applyAlignment="1">
      <alignment horizontal="center"/>
    </xf>
    <xf numFmtId="0" fontId="7" fillId="3" borderId="5" xfId="0" applyFont="1" applyFill="1" applyBorder="1" applyAlignment="1"/>
    <xf numFmtId="2"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3" borderId="2" xfId="0" applyNumberFormat="1" applyFont="1" applyFill="1" applyBorder="1" applyAlignment="1" applyProtection="1">
      <alignment horizontal="left" vertical="center" wrapText="1"/>
    </xf>
    <xf numFmtId="0" fontId="11" fillId="3" borderId="12" xfId="0" applyNumberFormat="1" applyFont="1" applyFill="1" applyBorder="1" applyAlignment="1" applyProtection="1">
      <alignment horizontal="left" vertical="center" wrapText="1"/>
    </xf>
    <xf numFmtId="0" fontId="11" fillId="3" borderId="3" xfId="0" applyNumberFormat="1" applyFont="1" applyFill="1" applyBorder="1" applyAlignment="1" applyProtection="1">
      <alignment horizontal="left" vertical="center" wrapText="1"/>
    </xf>
    <xf numFmtId="0" fontId="11"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4" fontId="6" fillId="3" borderId="1" xfId="0" applyNumberFormat="1" applyFont="1" applyFill="1" applyBorder="1" applyAlignment="1">
      <alignment horizontal="left" vertical="center" wrapText="1"/>
    </xf>
    <xf numFmtId="4" fontId="8" fillId="3" borderId="1" xfId="0" applyNumberFormat="1" applyFont="1" applyFill="1" applyBorder="1" applyAlignment="1">
      <alignment horizontal="left" vertical="center" wrapText="1"/>
    </xf>
    <xf numFmtId="4" fontId="10" fillId="3" borderId="1" xfId="0" applyNumberFormat="1" applyFont="1" applyFill="1" applyBorder="1" applyAlignment="1">
      <alignment horizontal="left" vertical="center" wrapText="1"/>
    </xf>
    <xf numFmtId="4" fontId="0" fillId="3" borderId="1" xfId="0" applyNumberFormat="1" applyFill="1" applyBorder="1" applyAlignment="1">
      <alignment horizontal="left" vertical="center" wrapText="1"/>
    </xf>
    <xf numFmtId="4" fontId="4" fillId="3" borderId="1" xfId="0" applyNumberFormat="1" applyFont="1" applyFill="1" applyBorder="1" applyAlignment="1">
      <alignment horizontal="left" vertical="center" wrapText="1" shrinkToFit="1"/>
    </xf>
    <xf numFmtId="4" fontId="0" fillId="3" borderId="1" xfId="0" applyNumberFormat="1" applyFill="1" applyBorder="1" applyAlignment="1">
      <alignment vertical="center" wrapText="1"/>
    </xf>
    <xf numFmtId="4" fontId="11" fillId="3" borderId="1" xfId="0" applyNumberFormat="1" applyFont="1" applyFill="1" applyBorder="1" applyAlignment="1">
      <alignment horizontal="left" vertical="center" wrapText="1"/>
    </xf>
  </cellXfs>
  <cellStyles count="1">
    <cellStyle name="Обычный" xfId="0" builtinId="0"/>
  </cellStyles>
  <dxfs count="0"/>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45"/>
  <sheetViews>
    <sheetView tabSelected="1" view="pageBreakPreview" topLeftCell="A520" zoomScale="50" zoomScaleNormal="75" zoomScaleSheetLayoutView="50" zoomScalePageLayoutView="66" workbookViewId="0">
      <selection activeCell="I524" sqref="I524"/>
    </sheetView>
  </sheetViews>
  <sheetFormatPr defaultColWidth="9.140625" defaultRowHeight="15"/>
  <cols>
    <col min="1" max="1" width="73.28515625" style="162" customWidth="1"/>
    <col min="2" max="2" width="16.28515625" style="20" customWidth="1"/>
    <col min="3" max="3" width="18.85546875" style="20" customWidth="1"/>
    <col min="4" max="4" width="20.140625" style="35" customWidth="1"/>
    <col min="5" max="5" width="22.7109375" style="35" customWidth="1"/>
    <col min="6" max="6" width="20" style="35" customWidth="1"/>
    <col min="7" max="7" width="19.5703125" style="35" customWidth="1"/>
    <col min="8" max="8" width="20.140625" style="35" customWidth="1"/>
    <col min="9" max="9" width="21.140625" style="35" customWidth="1"/>
    <col min="10" max="10" width="17.28515625" style="20" customWidth="1"/>
    <col min="11" max="11" width="15.85546875" style="20" customWidth="1"/>
    <col min="12" max="13" width="14.5703125" style="20" customWidth="1"/>
    <col min="14" max="16384" width="9.140625" style="20"/>
  </cols>
  <sheetData>
    <row r="1" spans="1:13">
      <c r="A1" s="67"/>
      <c r="B1" s="68"/>
      <c r="C1" s="68"/>
      <c r="D1" s="69"/>
      <c r="E1" s="69"/>
      <c r="F1" s="163" t="s">
        <v>616</v>
      </c>
      <c r="G1" s="163"/>
      <c r="H1" s="163"/>
      <c r="I1" s="163"/>
      <c r="J1" s="70"/>
    </row>
    <row r="2" spans="1:13" ht="41.25" customHeight="1">
      <c r="A2" s="67"/>
      <c r="B2" s="68"/>
      <c r="C2" s="68"/>
      <c r="D2" s="69"/>
      <c r="E2" s="69"/>
      <c r="F2" s="163"/>
      <c r="G2" s="163"/>
      <c r="H2" s="163"/>
      <c r="I2" s="163"/>
      <c r="J2" s="70"/>
    </row>
    <row r="3" spans="1:13" ht="18.75">
      <c r="A3" s="165" t="s">
        <v>4</v>
      </c>
      <c r="B3" s="166"/>
      <c r="C3" s="166"/>
      <c r="D3" s="166"/>
      <c r="E3" s="166"/>
      <c r="F3" s="166"/>
      <c r="G3" s="166"/>
      <c r="H3" s="166"/>
      <c r="I3" s="166"/>
      <c r="J3" s="70"/>
    </row>
    <row r="4" spans="1:13" ht="31.5" customHeight="1">
      <c r="A4" s="167" t="s">
        <v>679</v>
      </c>
      <c r="B4" s="168"/>
      <c r="C4" s="168"/>
      <c r="D4" s="168"/>
      <c r="E4" s="168"/>
      <c r="F4" s="168"/>
      <c r="G4" s="168"/>
      <c r="H4" s="168"/>
      <c r="I4" s="168"/>
    </row>
    <row r="5" spans="1:13">
      <c r="A5" s="71"/>
      <c r="B5" s="72"/>
      <c r="C5" s="72"/>
      <c r="D5" s="25"/>
      <c r="E5" s="25"/>
      <c r="F5" s="25"/>
      <c r="G5" s="25"/>
      <c r="H5" s="25"/>
      <c r="I5" s="25"/>
    </row>
    <row r="6" spans="1:13">
      <c r="A6" s="170" t="s">
        <v>41</v>
      </c>
      <c r="B6" s="171" t="s">
        <v>10</v>
      </c>
      <c r="C6" s="171" t="s">
        <v>11</v>
      </c>
      <c r="D6" s="169" t="s">
        <v>682</v>
      </c>
      <c r="E6" s="169" t="s">
        <v>680</v>
      </c>
      <c r="F6" s="169"/>
      <c r="G6" s="169"/>
      <c r="H6" s="169" t="s">
        <v>681</v>
      </c>
      <c r="I6" s="169" t="s">
        <v>683</v>
      </c>
    </row>
    <row r="7" spans="1:13">
      <c r="A7" s="170"/>
      <c r="B7" s="171"/>
      <c r="C7" s="171"/>
      <c r="D7" s="169"/>
      <c r="E7" s="169"/>
      <c r="F7" s="169"/>
      <c r="G7" s="169"/>
      <c r="H7" s="169"/>
      <c r="I7" s="169"/>
    </row>
    <row r="8" spans="1:13">
      <c r="A8" s="170"/>
      <c r="B8" s="171"/>
      <c r="C8" s="171"/>
      <c r="D8" s="169"/>
      <c r="E8" s="169" t="s">
        <v>493</v>
      </c>
      <c r="F8" s="169" t="s">
        <v>494</v>
      </c>
      <c r="G8" s="169" t="s">
        <v>495</v>
      </c>
      <c r="H8" s="169"/>
      <c r="I8" s="169"/>
    </row>
    <row r="9" spans="1:13" ht="39" customHeight="1">
      <c r="A9" s="170"/>
      <c r="B9" s="171"/>
      <c r="C9" s="171"/>
      <c r="D9" s="169"/>
      <c r="E9" s="169"/>
      <c r="F9" s="169"/>
      <c r="G9" s="169"/>
      <c r="H9" s="169"/>
      <c r="I9" s="169"/>
    </row>
    <row r="10" spans="1:13" ht="41.25" customHeight="1">
      <c r="A10" s="73">
        <v>1</v>
      </c>
      <c r="B10" s="74">
        <v>2</v>
      </c>
      <c r="C10" s="74">
        <v>3</v>
      </c>
      <c r="D10" s="26">
        <v>4</v>
      </c>
      <c r="E10" s="26">
        <v>5</v>
      </c>
      <c r="F10" s="26">
        <v>6</v>
      </c>
      <c r="G10" s="75" t="s">
        <v>405</v>
      </c>
      <c r="H10" s="75" t="s">
        <v>406</v>
      </c>
      <c r="I10" s="75" t="s">
        <v>437</v>
      </c>
    </row>
    <row r="11" spans="1:13" s="77" customFormat="1" ht="42" customHeight="1">
      <c r="A11" s="76" t="s">
        <v>5</v>
      </c>
      <c r="B11" s="76" t="s">
        <v>2</v>
      </c>
      <c r="C11" s="76" t="s">
        <v>2</v>
      </c>
      <c r="D11" s="22">
        <f>D13+D124+D167+D210+D319+D394+D423+D435+D483+D500+D521+D563+D660+D667</f>
        <v>1956674.24413</v>
      </c>
      <c r="E11" s="22">
        <f>E13+E124+E167+E210+E319+E394+E423+E435+E483+E500+E521+E563+E660+E667</f>
        <v>1860049.9304800001</v>
      </c>
      <c r="F11" s="22">
        <f>F13+F124+F167+F210+F319+F394+F423+F435+F483+F500+F521+F563+F660+F667</f>
        <v>1860049.9304800001</v>
      </c>
      <c r="G11" s="22">
        <f>E11-F11</f>
        <v>0</v>
      </c>
      <c r="H11" s="21">
        <f>D11-F11</f>
        <v>96624.313649999909</v>
      </c>
      <c r="I11" s="21">
        <f>F11/D11*100</f>
        <v>95.061808886181652</v>
      </c>
      <c r="K11" s="20"/>
      <c r="L11" s="20"/>
    </row>
    <row r="12" spans="1:13" ht="41.25" customHeight="1">
      <c r="A12" s="175" t="s">
        <v>49</v>
      </c>
      <c r="B12" s="176"/>
      <c r="C12" s="176"/>
      <c r="D12" s="176"/>
      <c r="E12" s="176"/>
      <c r="F12" s="176"/>
      <c r="G12" s="176"/>
      <c r="H12" s="176"/>
      <c r="I12" s="176"/>
    </row>
    <row r="13" spans="1:13" s="77" customFormat="1" ht="30.75" customHeight="1">
      <c r="A13" s="78" t="s">
        <v>1</v>
      </c>
      <c r="B13" s="79"/>
      <c r="C13" s="80" t="s">
        <v>135</v>
      </c>
      <c r="D13" s="36">
        <f>D15+D34+D37+D45+D95</f>
        <v>640221.76805000007</v>
      </c>
      <c r="E13" s="36">
        <f>E15+E34+E37+E45+E95</f>
        <v>618512.50788999978</v>
      </c>
      <c r="F13" s="36">
        <f>F15+F34+F37+F45+F95</f>
        <v>618512.50788999978</v>
      </c>
      <c r="G13" s="36">
        <f>G15+G34+G37+G45+G95</f>
        <v>0</v>
      </c>
      <c r="H13" s="81">
        <f>D13-F13</f>
        <v>21709.260160000296</v>
      </c>
      <c r="I13" s="81">
        <f t="shared" ref="I13:I31" si="0">F13/D13*100</f>
        <v>96.609103088430942</v>
      </c>
    </row>
    <row r="14" spans="1:13" ht="33" customHeight="1">
      <c r="A14" s="39" t="s">
        <v>6</v>
      </c>
      <c r="B14" s="59"/>
      <c r="C14" s="59"/>
      <c r="D14" s="21"/>
      <c r="E14" s="21"/>
      <c r="F14" s="21"/>
      <c r="G14" s="22"/>
      <c r="H14" s="21"/>
      <c r="I14" s="21"/>
    </row>
    <row r="15" spans="1:13" ht="39" customHeight="1">
      <c r="A15" s="82" t="s">
        <v>7</v>
      </c>
      <c r="B15" s="21"/>
      <c r="C15" s="83" t="s">
        <v>134</v>
      </c>
      <c r="D15" s="22">
        <f>SUM(D16:D27)</f>
        <v>25153.214800000002</v>
      </c>
      <c r="E15" s="22">
        <f>SUM(E16:E27)</f>
        <v>25152.014199999998</v>
      </c>
      <c r="F15" s="22">
        <f>SUM(F16:F27)</f>
        <v>25152.014199999998</v>
      </c>
      <c r="G15" s="22">
        <f>E15-F15</f>
        <v>0</v>
      </c>
      <c r="H15" s="21">
        <f t="shared" ref="H15:H27" si="1">D15-F15</f>
        <v>1.2006000000037602</v>
      </c>
      <c r="I15" s="21">
        <f t="shared" si="0"/>
        <v>99.995226852672516</v>
      </c>
    </row>
    <row r="16" spans="1:13" ht="147.75" customHeight="1">
      <c r="A16" s="84" t="s">
        <v>684</v>
      </c>
      <c r="B16" s="85">
        <v>441</v>
      </c>
      <c r="C16" s="85" t="s">
        <v>691</v>
      </c>
      <c r="D16" s="48">
        <v>1113.403</v>
      </c>
      <c r="E16" s="48">
        <v>1112.203</v>
      </c>
      <c r="F16" s="48">
        <v>1112.203</v>
      </c>
      <c r="G16" s="51">
        <f t="shared" ref="G16:G27" si="2">E16-F16</f>
        <v>0</v>
      </c>
      <c r="H16" s="11">
        <f t="shared" si="1"/>
        <v>1.2000000000000455</v>
      </c>
      <c r="I16" s="21">
        <f t="shared" si="0"/>
        <v>99.892222313034893</v>
      </c>
      <c r="M16" s="46"/>
    </row>
    <row r="17" spans="1:9" ht="41.25" customHeight="1">
      <c r="A17" s="86" t="s">
        <v>438</v>
      </c>
      <c r="B17" s="85" t="s">
        <v>13</v>
      </c>
      <c r="C17" s="85" t="s">
        <v>440</v>
      </c>
      <c r="D17" s="48">
        <v>729.12</v>
      </c>
      <c r="E17" s="48">
        <v>729.12</v>
      </c>
      <c r="F17" s="48">
        <v>729.12</v>
      </c>
      <c r="G17" s="51">
        <f t="shared" si="2"/>
        <v>0</v>
      </c>
      <c r="H17" s="11">
        <f t="shared" si="1"/>
        <v>0</v>
      </c>
      <c r="I17" s="21">
        <f t="shared" si="0"/>
        <v>100</v>
      </c>
    </row>
    <row r="18" spans="1:9" ht="55.5" customHeight="1">
      <c r="A18" s="86" t="s">
        <v>685</v>
      </c>
      <c r="B18" s="87">
        <v>444</v>
      </c>
      <c r="C18" s="85" t="s">
        <v>692</v>
      </c>
      <c r="D18" s="48">
        <v>1646.55</v>
      </c>
      <c r="E18" s="48">
        <v>1646.55</v>
      </c>
      <c r="F18" s="48">
        <v>1646.55</v>
      </c>
      <c r="G18" s="51">
        <f t="shared" si="2"/>
        <v>0</v>
      </c>
      <c r="H18" s="11">
        <f t="shared" si="1"/>
        <v>0</v>
      </c>
      <c r="I18" s="21">
        <f t="shared" si="0"/>
        <v>100</v>
      </c>
    </row>
    <row r="19" spans="1:9" ht="49.5" customHeight="1">
      <c r="A19" s="86" t="s">
        <v>480</v>
      </c>
      <c r="B19" s="87">
        <v>444</v>
      </c>
      <c r="C19" s="85" t="s">
        <v>484</v>
      </c>
      <c r="D19" s="48">
        <v>6.72</v>
      </c>
      <c r="E19" s="48">
        <v>6.72</v>
      </c>
      <c r="F19" s="48">
        <v>6.72</v>
      </c>
      <c r="G19" s="51">
        <f t="shared" si="2"/>
        <v>0</v>
      </c>
      <c r="H19" s="11">
        <f t="shared" si="1"/>
        <v>0</v>
      </c>
      <c r="I19" s="21">
        <f t="shared" si="0"/>
        <v>100</v>
      </c>
    </row>
    <row r="20" spans="1:9" ht="40.5" customHeight="1">
      <c r="A20" s="86" t="s">
        <v>408</v>
      </c>
      <c r="B20" s="18" t="s">
        <v>13</v>
      </c>
      <c r="C20" s="85" t="s">
        <v>133</v>
      </c>
      <c r="D20" s="48">
        <v>12424.89054</v>
      </c>
      <c r="E20" s="48">
        <v>12424.889939999999</v>
      </c>
      <c r="F20" s="48">
        <v>12424.889939999999</v>
      </c>
      <c r="G20" s="51">
        <f t="shared" si="2"/>
        <v>0</v>
      </c>
      <c r="H20" s="11">
        <f t="shared" si="1"/>
        <v>6.0000000121362973E-4</v>
      </c>
      <c r="I20" s="21">
        <f t="shared" si="0"/>
        <v>99.999995170983595</v>
      </c>
    </row>
    <row r="21" spans="1:9" ht="57.75" customHeight="1">
      <c r="A21" s="86" t="s">
        <v>374</v>
      </c>
      <c r="B21" s="18" t="s">
        <v>13</v>
      </c>
      <c r="C21" s="85" t="s">
        <v>441</v>
      </c>
      <c r="D21" s="48">
        <v>200</v>
      </c>
      <c r="E21" s="48">
        <v>200</v>
      </c>
      <c r="F21" s="48">
        <v>200</v>
      </c>
      <c r="G21" s="51">
        <f t="shared" si="2"/>
        <v>0</v>
      </c>
      <c r="H21" s="11">
        <f t="shared" si="1"/>
        <v>0</v>
      </c>
      <c r="I21" s="21">
        <f t="shared" si="0"/>
        <v>100</v>
      </c>
    </row>
    <row r="22" spans="1:9" ht="65.25" customHeight="1">
      <c r="A22" s="86" t="s">
        <v>375</v>
      </c>
      <c r="B22" s="18" t="s">
        <v>13</v>
      </c>
      <c r="C22" s="85" t="s">
        <v>409</v>
      </c>
      <c r="D22" s="48">
        <v>147.22888</v>
      </c>
      <c r="E22" s="48">
        <v>147.22888</v>
      </c>
      <c r="F22" s="48">
        <v>147.22888</v>
      </c>
      <c r="G22" s="51">
        <f t="shared" si="2"/>
        <v>0</v>
      </c>
      <c r="H22" s="11">
        <f t="shared" si="1"/>
        <v>0</v>
      </c>
      <c r="I22" s="21">
        <f t="shared" si="0"/>
        <v>100</v>
      </c>
    </row>
    <row r="23" spans="1:9" ht="87.75" customHeight="1">
      <c r="A23" s="86" t="s">
        <v>686</v>
      </c>
      <c r="B23" s="18" t="s">
        <v>13</v>
      </c>
      <c r="C23" s="85" t="s">
        <v>693</v>
      </c>
      <c r="D23" s="48">
        <v>2196.21036</v>
      </c>
      <c r="E23" s="48">
        <v>2196.21036</v>
      </c>
      <c r="F23" s="48">
        <v>2196.21036</v>
      </c>
      <c r="G23" s="51">
        <f t="shared" si="2"/>
        <v>0</v>
      </c>
      <c r="H23" s="11">
        <f t="shared" si="1"/>
        <v>0</v>
      </c>
      <c r="I23" s="21">
        <f t="shared" si="0"/>
        <v>100</v>
      </c>
    </row>
    <row r="24" spans="1:9" ht="30.75" customHeight="1">
      <c r="A24" s="86" t="s">
        <v>687</v>
      </c>
      <c r="B24" s="18" t="s">
        <v>13</v>
      </c>
      <c r="C24" s="85" t="s">
        <v>694</v>
      </c>
      <c r="D24" s="48">
        <v>200</v>
      </c>
      <c r="E24" s="48">
        <v>200</v>
      </c>
      <c r="F24" s="48">
        <v>200</v>
      </c>
      <c r="G24" s="51">
        <f t="shared" si="2"/>
        <v>0</v>
      </c>
      <c r="H24" s="11">
        <f t="shared" si="1"/>
        <v>0</v>
      </c>
      <c r="I24" s="21">
        <f t="shared" si="0"/>
        <v>100</v>
      </c>
    </row>
    <row r="25" spans="1:9" ht="66" customHeight="1">
      <c r="A25" s="86" t="s">
        <v>688</v>
      </c>
      <c r="B25" s="18" t="s">
        <v>17</v>
      </c>
      <c r="C25" s="85" t="s">
        <v>695</v>
      </c>
      <c r="D25" s="48">
        <v>4890.0435399999997</v>
      </c>
      <c r="E25" s="48">
        <v>4890.0435399999997</v>
      </c>
      <c r="F25" s="48">
        <v>4890.0435399999997</v>
      </c>
      <c r="G25" s="51">
        <f t="shared" si="2"/>
        <v>0</v>
      </c>
      <c r="H25" s="11">
        <f t="shared" si="1"/>
        <v>0</v>
      </c>
      <c r="I25" s="21">
        <f t="shared" si="0"/>
        <v>100</v>
      </c>
    </row>
    <row r="26" spans="1:9" ht="72" customHeight="1">
      <c r="A26" s="86" t="s">
        <v>689</v>
      </c>
      <c r="B26" s="18" t="s">
        <v>17</v>
      </c>
      <c r="C26" s="85" t="s">
        <v>129</v>
      </c>
      <c r="D26" s="48">
        <v>499.04847999999998</v>
      </c>
      <c r="E26" s="48">
        <v>499.04847999999998</v>
      </c>
      <c r="F26" s="48">
        <v>499.04847999999998</v>
      </c>
      <c r="G26" s="51">
        <f t="shared" si="2"/>
        <v>0</v>
      </c>
      <c r="H26" s="11">
        <f t="shared" si="1"/>
        <v>0</v>
      </c>
      <c r="I26" s="21">
        <f t="shared" si="0"/>
        <v>100</v>
      </c>
    </row>
    <row r="27" spans="1:9" ht="122.25" customHeight="1">
      <c r="A27" s="84" t="s">
        <v>690</v>
      </c>
      <c r="B27" s="18" t="s">
        <v>17</v>
      </c>
      <c r="C27" s="85" t="s">
        <v>696</v>
      </c>
      <c r="D27" s="48">
        <v>1100</v>
      </c>
      <c r="E27" s="48">
        <v>1100</v>
      </c>
      <c r="F27" s="48">
        <v>1100</v>
      </c>
      <c r="G27" s="51">
        <f t="shared" si="2"/>
        <v>0</v>
      </c>
      <c r="H27" s="11">
        <f t="shared" si="1"/>
        <v>0</v>
      </c>
      <c r="I27" s="21">
        <f t="shared" si="0"/>
        <v>100</v>
      </c>
    </row>
    <row r="28" spans="1:9" ht="15.75" hidden="1">
      <c r="A28" s="88" t="s">
        <v>439</v>
      </c>
      <c r="B28" s="89" t="s">
        <v>617</v>
      </c>
      <c r="C28" s="90" t="s">
        <v>132</v>
      </c>
      <c r="D28" s="91">
        <v>100000</v>
      </c>
      <c r="E28" s="47">
        <v>0</v>
      </c>
      <c r="F28" s="47">
        <v>0</v>
      </c>
      <c r="G28" s="47">
        <f>E28-F28</f>
        <v>0</v>
      </c>
      <c r="H28" s="92">
        <f>D28-F28</f>
        <v>100000</v>
      </c>
      <c r="I28" s="93">
        <f t="shared" si="0"/>
        <v>0</v>
      </c>
    </row>
    <row r="29" spans="1:9" ht="94.5" hidden="1">
      <c r="A29" s="94" t="s">
        <v>481</v>
      </c>
      <c r="B29" s="18" t="s">
        <v>618</v>
      </c>
      <c r="C29" s="85" t="s">
        <v>131</v>
      </c>
      <c r="D29" s="95">
        <v>680000</v>
      </c>
      <c r="E29" s="5">
        <v>0</v>
      </c>
      <c r="F29" s="5">
        <v>0</v>
      </c>
      <c r="G29" s="5">
        <f>E29-F29</f>
        <v>0</v>
      </c>
      <c r="H29" s="93">
        <f>D29-F29</f>
        <v>680000</v>
      </c>
      <c r="I29" s="93">
        <f t="shared" si="0"/>
        <v>0</v>
      </c>
    </row>
    <row r="30" spans="1:9" ht="94.5" hidden="1">
      <c r="A30" s="94" t="s">
        <v>482</v>
      </c>
      <c r="B30" s="18" t="s">
        <v>619</v>
      </c>
      <c r="C30" s="85" t="s">
        <v>130</v>
      </c>
      <c r="D30" s="95">
        <v>1500000</v>
      </c>
      <c r="E30" s="5">
        <v>0</v>
      </c>
      <c r="F30" s="5">
        <v>0</v>
      </c>
      <c r="G30" s="5">
        <f>E30-F30</f>
        <v>0</v>
      </c>
      <c r="H30" s="93">
        <f>D30-F30</f>
        <v>1500000</v>
      </c>
      <c r="I30" s="93">
        <f t="shared" si="0"/>
        <v>0</v>
      </c>
    </row>
    <row r="31" spans="1:9" ht="141.75" hidden="1">
      <c r="A31" s="94" t="s">
        <v>483</v>
      </c>
      <c r="B31" s="18" t="s">
        <v>620</v>
      </c>
      <c r="C31" s="85" t="s">
        <v>129</v>
      </c>
      <c r="D31" s="95">
        <v>126965.6</v>
      </c>
      <c r="E31" s="5">
        <v>0</v>
      </c>
      <c r="F31" s="5">
        <v>0</v>
      </c>
      <c r="G31" s="5">
        <f>E31-F31</f>
        <v>0</v>
      </c>
      <c r="H31" s="93">
        <f>D31-F31</f>
        <v>126965.6</v>
      </c>
      <c r="I31" s="93">
        <f t="shared" si="0"/>
        <v>0</v>
      </c>
    </row>
    <row r="32" spans="1:9" ht="15.75" hidden="1">
      <c r="A32" s="96"/>
      <c r="B32" s="93"/>
      <c r="C32" s="93"/>
      <c r="D32" s="5"/>
      <c r="E32" s="5"/>
      <c r="F32" s="5"/>
      <c r="G32" s="5"/>
      <c r="H32" s="93"/>
      <c r="I32" s="93"/>
    </row>
    <row r="33" spans="1:9" ht="15.75" hidden="1">
      <c r="A33" s="96"/>
      <c r="B33" s="93"/>
      <c r="C33" s="93"/>
      <c r="D33" s="5"/>
      <c r="E33" s="5"/>
      <c r="F33" s="5"/>
      <c r="G33" s="5"/>
      <c r="H33" s="93"/>
      <c r="I33" s="93"/>
    </row>
    <row r="34" spans="1:9" ht="40.5" customHeight="1">
      <c r="A34" s="82" t="s">
        <v>8</v>
      </c>
      <c r="B34" s="21"/>
      <c r="C34" s="97">
        <v>220000000</v>
      </c>
      <c r="D34" s="22">
        <f>SUM(D35:D36)</f>
        <v>464.78057000000001</v>
      </c>
      <c r="E34" s="22">
        <f>SUM(E35:E36)</f>
        <v>464.78057000000001</v>
      </c>
      <c r="F34" s="22">
        <f>SUM(F35:F36)</f>
        <v>464.78057000000001</v>
      </c>
      <c r="G34" s="22">
        <f t="shared" ref="G34:G122" si="3">E34-F34</f>
        <v>0</v>
      </c>
      <c r="H34" s="22">
        <f t="shared" ref="H34:H122" si="4">D34-F34</f>
        <v>0</v>
      </c>
      <c r="I34" s="22">
        <f>F34/D34*100</f>
        <v>100</v>
      </c>
    </row>
    <row r="35" spans="1:9" ht="55.5" customHeight="1">
      <c r="A35" s="86" t="s">
        <v>45</v>
      </c>
      <c r="B35" s="8" t="s">
        <v>13</v>
      </c>
      <c r="C35" s="85" t="s">
        <v>128</v>
      </c>
      <c r="D35" s="48">
        <v>85</v>
      </c>
      <c r="E35" s="48">
        <v>85</v>
      </c>
      <c r="F35" s="48">
        <v>85</v>
      </c>
      <c r="G35" s="11">
        <f t="shared" si="3"/>
        <v>0</v>
      </c>
      <c r="H35" s="11">
        <f t="shared" si="4"/>
        <v>0</v>
      </c>
      <c r="I35" s="11">
        <f t="shared" ref="I35:I122" si="5">F35/D35*100</f>
        <v>100</v>
      </c>
    </row>
    <row r="36" spans="1:9" ht="63.75" customHeight="1">
      <c r="A36" s="86" t="s">
        <v>9</v>
      </c>
      <c r="B36" s="8" t="s">
        <v>13</v>
      </c>
      <c r="C36" s="85" t="s">
        <v>127</v>
      </c>
      <c r="D36" s="48">
        <v>379.78057000000001</v>
      </c>
      <c r="E36" s="48">
        <v>379.78057000000001</v>
      </c>
      <c r="F36" s="48">
        <v>379.78057000000001</v>
      </c>
      <c r="G36" s="11">
        <f t="shared" si="3"/>
        <v>0</v>
      </c>
      <c r="H36" s="11">
        <f t="shared" si="4"/>
        <v>0</v>
      </c>
      <c r="I36" s="11">
        <f t="shared" si="5"/>
        <v>100</v>
      </c>
    </row>
    <row r="37" spans="1:9" ht="51.75" customHeight="1">
      <c r="A37" s="82" t="s">
        <v>12</v>
      </c>
      <c r="B37" s="59"/>
      <c r="C37" s="83" t="s">
        <v>126</v>
      </c>
      <c r="D37" s="22">
        <f>SUM(D38:D44)</f>
        <v>21118.273500000003</v>
      </c>
      <c r="E37" s="22">
        <f>SUM(E38:E44)</f>
        <v>18797.570789999998</v>
      </c>
      <c r="F37" s="22">
        <f>SUM(F38:F44)</f>
        <v>18797.570789999998</v>
      </c>
      <c r="G37" s="22">
        <f t="shared" si="3"/>
        <v>0</v>
      </c>
      <c r="H37" s="22">
        <f t="shared" si="4"/>
        <v>2320.702710000005</v>
      </c>
      <c r="I37" s="22">
        <f>F37/D37*100</f>
        <v>89.010925964189241</v>
      </c>
    </row>
    <row r="38" spans="1:9" ht="178.5" customHeight="1">
      <c r="A38" s="84" t="s">
        <v>697</v>
      </c>
      <c r="B38" s="98">
        <v>444</v>
      </c>
      <c r="C38" s="85" t="s">
        <v>342</v>
      </c>
      <c r="D38" s="48">
        <v>6666.98</v>
      </c>
      <c r="E38" s="48">
        <v>6384.71965</v>
      </c>
      <c r="F38" s="48">
        <v>6384.71965</v>
      </c>
      <c r="G38" s="11">
        <f t="shared" si="3"/>
        <v>0</v>
      </c>
      <c r="H38" s="11">
        <f t="shared" si="4"/>
        <v>282.26034999999956</v>
      </c>
      <c r="I38" s="11">
        <f t="shared" si="5"/>
        <v>95.766293734194491</v>
      </c>
    </row>
    <row r="39" spans="1:9" ht="42.75" customHeight="1">
      <c r="A39" s="86" t="s">
        <v>39</v>
      </c>
      <c r="B39" s="98">
        <v>444</v>
      </c>
      <c r="C39" s="85" t="s">
        <v>443</v>
      </c>
      <c r="D39" s="48">
        <v>249.28729999999999</v>
      </c>
      <c r="E39" s="48">
        <v>249.28729999999999</v>
      </c>
      <c r="F39" s="48">
        <v>249.28729999999999</v>
      </c>
      <c r="G39" s="11">
        <f t="shared" si="3"/>
        <v>0</v>
      </c>
      <c r="H39" s="11">
        <f t="shared" si="4"/>
        <v>0</v>
      </c>
      <c r="I39" s="11">
        <f t="shared" si="5"/>
        <v>100</v>
      </c>
    </row>
    <row r="40" spans="1:9" ht="36" customHeight="1">
      <c r="A40" s="86" t="s">
        <v>40</v>
      </c>
      <c r="B40" s="8" t="s">
        <v>13</v>
      </c>
      <c r="C40" s="85" t="s">
        <v>125</v>
      </c>
      <c r="D40" s="48">
        <v>96.158609999999996</v>
      </c>
      <c r="E40" s="48">
        <v>96.158609999999996</v>
      </c>
      <c r="F40" s="48">
        <v>96.158609999999996</v>
      </c>
      <c r="G40" s="11">
        <f t="shared" si="3"/>
        <v>0</v>
      </c>
      <c r="H40" s="11">
        <f t="shared" si="4"/>
        <v>0</v>
      </c>
      <c r="I40" s="11">
        <f t="shared" si="5"/>
        <v>100</v>
      </c>
    </row>
    <row r="41" spans="1:9" ht="34.5" customHeight="1">
      <c r="A41" s="86" t="s">
        <v>122</v>
      </c>
      <c r="B41" s="8" t="s">
        <v>13</v>
      </c>
      <c r="C41" s="85" t="s">
        <v>124</v>
      </c>
      <c r="D41" s="48">
        <v>175.33</v>
      </c>
      <c r="E41" s="48">
        <v>175.33</v>
      </c>
      <c r="F41" s="48">
        <v>175.33</v>
      </c>
      <c r="G41" s="11">
        <f t="shared" si="3"/>
        <v>0</v>
      </c>
      <c r="H41" s="11">
        <f t="shared" si="4"/>
        <v>0</v>
      </c>
      <c r="I41" s="11">
        <f t="shared" si="5"/>
        <v>100</v>
      </c>
    </row>
    <row r="42" spans="1:9" ht="119.25" customHeight="1">
      <c r="A42" s="84" t="s">
        <v>485</v>
      </c>
      <c r="B42" s="8"/>
      <c r="C42" s="85" t="s">
        <v>123</v>
      </c>
      <c r="D42" s="48">
        <v>7748.2873900000004</v>
      </c>
      <c r="E42" s="48">
        <v>7421.3421500000004</v>
      </c>
      <c r="F42" s="48">
        <v>7421.3421500000004</v>
      </c>
      <c r="G42" s="11">
        <f t="shared" si="3"/>
        <v>0</v>
      </c>
      <c r="H42" s="11">
        <f t="shared" si="4"/>
        <v>326.94524000000001</v>
      </c>
      <c r="I42" s="11">
        <f t="shared" si="5"/>
        <v>95.780419290823431</v>
      </c>
    </row>
    <row r="43" spans="1:9" ht="61.5" customHeight="1">
      <c r="A43" s="86" t="s">
        <v>442</v>
      </c>
      <c r="B43" s="19">
        <v>444</v>
      </c>
      <c r="C43" s="85" t="s">
        <v>121</v>
      </c>
      <c r="D43" s="48">
        <v>1836.7662</v>
      </c>
      <c r="E43" s="48">
        <v>1836.6183000000001</v>
      </c>
      <c r="F43" s="48">
        <v>1836.6183000000001</v>
      </c>
      <c r="G43" s="11">
        <f t="shared" si="3"/>
        <v>0</v>
      </c>
      <c r="H43" s="11">
        <f t="shared" si="4"/>
        <v>0.14789999999993597</v>
      </c>
      <c r="I43" s="11">
        <f t="shared" si="5"/>
        <v>99.991947804788666</v>
      </c>
    </row>
    <row r="44" spans="1:9" ht="183" customHeight="1">
      <c r="A44" s="84" t="s">
        <v>698</v>
      </c>
      <c r="B44" s="8" t="s">
        <v>13</v>
      </c>
      <c r="C44" s="85" t="s">
        <v>120</v>
      </c>
      <c r="D44" s="48">
        <v>4345.4639999999999</v>
      </c>
      <c r="E44" s="48">
        <v>2634.1147799999999</v>
      </c>
      <c r="F44" s="48">
        <v>2634.1147799999999</v>
      </c>
      <c r="G44" s="11">
        <f t="shared" si="3"/>
        <v>0</v>
      </c>
      <c r="H44" s="11">
        <f t="shared" si="4"/>
        <v>1711.3492200000001</v>
      </c>
      <c r="I44" s="11">
        <f t="shared" si="5"/>
        <v>60.617572254654505</v>
      </c>
    </row>
    <row r="45" spans="1:9" ht="43.5" customHeight="1">
      <c r="A45" s="82" t="s">
        <v>14</v>
      </c>
      <c r="B45" s="59"/>
      <c r="C45" s="83" t="s">
        <v>119</v>
      </c>
      <c r="D45" s="40">
        <f>SUM(D46:D93)</f>
        <v>532621.07220000005</v>
      </c>
      <c r="E45" s="40">
        <f>SUM(E46:E93)</f>
        <v>514729.57984999986</v>
      </c>
      <c r="F45" s="40">
        <f>SUM(F46:F93)</f>
        <v>514729.57984999986</v>
      </c>
      <c r="G45" s="40">
        <f t="shared" si="3"/>
        <v>0</v>
      </c>
      <c r="H45" s="40">
        <f t="shared" si="4"/>
        <v>17891.49235000019</v>
      </c>
      <c r="I45" s="40">
        <f t="shared" si="5"/>
        <v>96.640859086536125</v>
      </c>
    </row>
    <row r="46" spans="1:9" ht="106.5" customHeight="1">
      <c r="A46" s="84" t="s">
        <v>699</v>
      </c>
      <c r="B46" s="19">
        <v>444</v>
      </c>
      <c r="C46" s="85" t="s">
        <v>723</v>
      </c>
      <c r="D46" s="48">
        <v>204.73400000000001</v>
      </c>
      <c r="E46" s="48">
        <v>204.73400000000001</v>
      </c>
      <c r="F46" s="48">
        <v>204.73400000000001</v>
      </c>
      <c r="G46" s="11">
        <f t="shared" si="3"/>
        <v>0</v>
      </c>
      <c r="H46" s="11">
        <f t="shared" si="4"/>
        <v>0</v>
      </c>
      <c r="I46" s="11">
        <f t="shared" si="5"/>
        <v>100</v>
      </c>
    </row>
    <row r="47" spans="1:9" ht="109.5" customHeight="1">
      <c r="A47" s="84" t="s">
        <v>700</v>
      </c>
      <c r="B47" s="8" t="s">
        <v>13</v>
      </c>
      <c r="C47" s="85" t="s">
        <v>446</v>
      </c>
      <c r="D47" s="48">
        <v>472.26100000000002</v>
      </c>
      <c r="E47" s="48">
        <v>472.26100000000002</v>
      </c>
      <c r="F47" s="48">
        <v>472.26100000000002</v>
      </c>
      <c r="G47" s="11">
        <f t="shared" si="3"/>
        <v>0</v>
      </c>
      <c r="H47" s="11">
        <f t="shared" si="4"/>
        <v>0</v>
      </c>
      <c r="I47" s="11">
        <f t="shared" si="5"/>
        <v>100</v>
      </c>
    </row>
    <row r="48" spans="1:9" ht="125.25" customHeight="1">
      <c r="A48" s="84" t="s">
        <v>701</v>
      </c>
      <c r="B48" s="8" t="s">
        <v>13</v>
      </c>
      <c r="C48" s="85" t="s">
        <v>724</v>
      </c>
      <c r="D48" s="48">
        <v>4975.6761800000004</v>
      </c>
      <c r="E48" s="48">
        <v>4975.6761800000004</v>
      </c>
      <c r="F48" s="48">
        <v>4975.6761800000004</v>
      </c>
      <c r="G48" s="11">
        <f t="shared" si="3"/>
        <v>0</v>
      </c>
      <c r="H48" s="11">
        <f t="shared" si="4"/>
        <v>0</v>
      </c>
      <c r="I48" s="11">
        <f t="shared" si="5"/>
        <v>100</v>
      </c>
    </row>
    <row r="49" spans="1:10" ht="88.5" customHeight="1">
      <c r="A49" s="84" t="s">
        <v>702</v>
      </c>
      <c r="B49" s="8" t="s">
        <v>13</v>
      </c>
      <c r="C49" s="85" t="s">
        <v>725</v>
      </c>
      <c r="D49" s="48">
        <v>5796.5</v>
      </c>
      <c r="E49" s="48">
        <v>5022.5991899999999</v>
      </c>
      <c r="F49" s="48">
        <v>5022.5991899999999</v>
      </c>
      <c r="G49" s="11">
        <f t="shared" si="3"/>
        <v>0</v>
      </c>
      <c r="H49" s="11">
        <f t="shared" si="4"/>
        <v>773.90081000000009</v>
      </c>
      <c r="I49" s="11">
        <f t="shared" si="5"/>
        <v>86.648825843181228</v>
      </c>
    </row>
    <row r="50" spans="1:10" ht="78.75" customHeight="1">
      <c r="A50" s="84" t="s">
        <v>703</v>
      </c>
      <c r="B50" s="8" t="s">
        <v>13</v>
      </c>
      <c r="C50" s="85" t="s">
        <v>118</v>
      </c>
      <c r="D50" s="48">
        <v>35324.239399999999</v>
      </c>
      <c r="E50" s="48">
        <v>32283.96759</v>
      </c>
      <c r="F50" s="48">
        <v>32283.96759</v>
      </c>
      <c r="G50" s="11">
        <f t="shared" si="3"/>
        <v>0</v>
      </c>
      <c r="H50" s="11">
        <f t="shared" si="4"/>
        <v>3040.2718099999984</v>
      </c>
      <c r="I50" s="11">
        <f t="shared" si="5"/>
        <v>91.393241973102477</v>
      </c>
    </row>
    <row r="51" spans="1:10" ht="101.25" customHeight="1">
      <c r="A51" s="84" t="s">
        <v>486</v>
      </c>
      <c r="B51" s="8" t="s">
        <v>13</v>
      </c>
      <c r="C51" s="85" t="s">
        <v>117</v>
      </c>
      <c r="D51" s="48">
        <v>30832.799999999999</v>
      </c>
      <c r="E51" s="48">
        <v>26084.967629999999</v>
      </c>
      <c r="F51" s="48">
        <v>26084.967629999999</v>
      </c>
      <c r="G51" s="11">
        <f t="shared" si="3"/>
        <v>0</v>
      </c>
      <c r="H51" s="11">
        <f t="shared" si="4"/>
        <v>4747.8323700000001</v>
      </c>
      <c r="I51" s="11">
        <f t="shared" si="5"/>
        <v>84.601358391064068</v>
      </c>
    </row>
    <row r="52" spans="1:10" ht="141.75" customHeight="1">
      <c r="A52" s="84" t="s">
        <v>487</v>
      </c>
      <c r="B52" s="8" t="s">
        <v>13</v>
      </c>
      <c r="C52" s="85" t="s">
        <v>116</v>
      </c>
      <c r="D52" s="48">
        <v>65.8</v>
      </c>
      <c r="E52" s="48">
        <v>20.242730000000002</v>
      </c>
      <c r="F52" s="48">
        <v>20.242730000000002</v>
      </c>
      <c r="G52" s="11">
        <f t="shared" si="3"/>
        <v>0</v>
      </c>
      <c r="H52" s="11">
        <f t="shared" si="4"/>
        <v>45.557269999999995</v>
      </c>
      <c r="I52" s="11">
        <f t="shared" si="5"/>
        <v>30.764027355623103</v>
      </c>
    </row>
    <row r="53" spans="1:10" ht="118.5" customHeight="1">
      <c r="A53" s="84" t="s">
        <v>704</v>
      </c>
      <c r="B53" s="8" t="s">
        <v>13</v>
      </c>
      <c r="C53" s="85" t="s">
        <v>115</v>
      </c>
      <c r="D53" s="48">
        <v>974.6</v>
      </c>
      <c r="E53" s="48">
        <v>672.60694000000001</v>
      </c>
      <c r="F53" s="48">
        <v>672.60694000000001</v>
      </c>
      <c r="G53" s="11">
        <f t="shared" si="3"/>
        <v>0</v>
      </c>
      <c r="H53" s="11">
        <f t="shared" si="4"/>
        <v>301.99306000000001</v>
      </c>
      <c r="I53" s="11">
        <f t="shared" si="5"/>
        <v>69.013640467884258</v>
      </c>
    </row>
    <row r="54" spans="1:10" ht="160.5" customHeight="1">
      <c r="A54" s="84" t="s">
        <v>705</v>
      </c>
      <c r="B54" s="8" t="s">
        <v>13</v>
      </c>
      <c r="C54" s="85" t="s">
        <v>726</v>
      </c>
      <c r="D54" s="48">
        <v>225</v>
      </c>
      <c r="E54" s="48">
        <v>200.67621</v>
      </c>
      <c r="F54" s="48">
        <v>200.67621</v>
      </c>
      <c r="G54" s="11">
        <f t="shared" si="3"/>
        <v>0</v>
      </c>
      <c r="H54" s="11">
        <f t="shared" si="4"/>
        <v>24.323790000000002</v>
      </c>
      <c r="I54" s="11">
        <f t="shared" si="5"/>
        <v>89.189426666666662</v>
      </c>
    </row>
    <row r="55" spans="1:10" ht="105" customHeight="1">
      <c r="A55" s="84" t="s">
        <v>706</v>
      </c>
      <c r="B55" s="8" t="s">
        <v>13</v>
      </c>
      <c r="C55" s="85" t="s">
        <v>114</v>
      </c>
      <c r="D55" s="48">
        <v>127156.24</v>
      </c>
      <c r="E55" s="48">
        <v>124903.12962000001</v>
      </c>
      <c r="F55" s="48">
        <v>124903.12962000001</v>
      </c>
      <c r="G55" s="11">
        <f t="shared" si="3"/>
        <v>0</v>
      </c>
      <c r="H55" s="11">
        <f t="shared" si="4"/>
        <v>2253.1103799999983</v>
      </c>
      <c r="I55" s="11">
        <f t="shared" si="5"/>
        <v>98.228077222163861</v>
      </c>
    </row>
    <row r="56" spans="1:10" ht="77.25" customHeight="1">
      <c r="A56" s="84" t="s">
        <v>707</v>
      </c>
      <c r="B56" s="8" t="s">
        <v>13</v>
      </c>
      <c r="C56" s="85" t="s">
        <v>447</v>
      </c>
      <c r="D56" s="48">
        <v>55731.06</v>
      </c>
      <c r="E56" s="48">
        <v>52662.188609999997</v>
      </c>
      <c r="F56" s="48">
        <v>52662.188609999997</v>
      </c>
      <c r="G56" s="11">
        <f t="shared" si="3"/>
        <v>0</v>
      </c>
      <c r="H56" s="11">
        <f t="shared" si="4"/>
        <v>3068.8713900000002</v>
      </c>
      <c r="I56" s="11">
        <f t="shared" si="5"/>
        <v>94.49342720199472</v>
      </c>
    </row>
    <row r="57" spans="1:10" ht="48.75" customHeight="1">
      <c r="A57" s="86" t="s">
        <v>410</v>
      </c>
      <c r="B57" s="8" t="s">
        <v>13</v>
      </c>
      <c r="C57" s="85" t="s">
        <v>448</v>
      </c>
      <c r="D57" s="48">
        <v>1387.0408</v>
      </c>
      <c r="E57" s="48">
        <v>1387.0408</v>
      </c>
      <c r="F57" s="48">
        <v>1387.0408</v>
      </c>
      <c r="G57" s="11">
        <f t="shared" si="3"/>
        <v>0</v>
      </c>
      <c r="H57" s="11">
        <f t="shared" si="4"/>
        <v>0</v>
      </c>
      <c r="I57" s="11">
        <f t="shared" si="5"/>
        <v>100</v>
      </c>
    </row>
    <row r="58" spans="1:10" ht="128.25" customHeight="1">
      <c r="A58" s="84" t="s">
        <v>708</v>
      </c>
      <c r="B58" s="8" t="s">
        <v>13</v>
      </c>
      <c r="C58" s="85" t="s">
        <v>625</v>
      </c>
      <c r="D58" s="48">
        <v>10898.592979999999</v>
      </c>
      <c r="E58" s="48">
        <v>10898.592979999999</v>
      </c>
      <c r="F58" s="48">
        <v>10898.592979999999</v>
      </c>
      <c r="G58" s="11">
        <f t="shared" si="3"/>
        <v>0</v>
      </c>
      <c r="H58" s="11">
        <f t="shared" si="4"/>
        <v>0</v>
      </c>
      <c r="I58" s="11">
        <f t="shared" si="5"/>
        <v>100</v>
      </c>
    </row>
    <row r="59" spans="1:10" ht="126" customHeight="1">
      <c r="A59" s="84" t="s">
        <v>709</v>
      </c>
      <c r="B59" s="8" t="s">
        <v>13</v>
      </c>
      <c r="C59" s="85" t="s">
        <v>626</v>
      </c>
      <c r="D59" s="48">
        <v>22957.282569999999</v>
      </c>
      <c r="E59" s="48">
        <v>22957.282569999999</v>
      </c>
      <c r="F59" s="48">
        <v>22957.282569999999</v>
      </c>
      <c r="G59" s="11">
        <f t="shared" si="3"/>
        <v>0</v>
      </c>
      <c r="H59" s="11">
        <f t="shared" si="4"/>
        <v>0</v>
      </c>
      <c r="I59" s="11">
        <f t="shared" si="5"/>
        <v>100</v>
      </c>
    </row>
    <row r="60" spans="1:10" ht="147.75" customHeight="1">
      <c r="A60" s="84" t="s">
        <v>710</v>
      </c>
      <c r="B60" s="8" t="s">
        <v>13</v>
      </c>
      <c r="C60" s="85" t="s">
        <v>727</v>
      </c>
      <c r="D60" s="48">
        <v>25</v>
      </c>
      <c r="E60" s="48">
        <v>22.29738</v>
      </c>
      <c r="F60" s="48">
        <v>22.29738</v>
      </c>
      <c r="G60" s="11">
        <f t="shared" si="3"/>
        <v>0</v>
      </c>
      <c r="H60" s="11">
        <f t="shared" si="4"/>
        <v>2.7026199999999996</v>
      </c>
      <c r="I60" s="11">
        <f t="shared" si="5"/>
        <v>89.189520000000002</v>
      </c>
    </row>
    <row r="61" spans="1:10" ht="39.75" customHeight="1">
      <c r="A61" s="86" t="s">
        <v>74</v>
      </c>
      <c r="B61" s="8" t="s">
        <v>13</v>
      </c>
      <c r="C61" s="85" t="s">
        <v>75</v>
      </c>
      <c r="D61" s="48">
        <v>29536.649549999998</v>
      </c>
      <c r="E61" s="48">
        <v>29073.17482</v>
      </c>
      <c r="F61" s="48">
        <v>29073.17482</v>
      </c>
      <c r="G61" s="11">
        <f t="shared" si="3"/>
        <v>0</v>
      </c>
      <c r="H61" s="11">
        <f t="shared" si="4"/>
        <v>463.47472999999809</v>
      </c>
      <c r="I61" s="11">
        <f t="shared" si="5"/>
        <v>98.430848667465071</v>
      </c>
    </row>
    <row r="62" spans="1:10" ht="52.5" customHeight="1">
      <c r="A62" s="86" t="s">
        <v>343</v>
      </c>
      <c r="B62" s="8" t="s">
        <v>13</v>
      </c>
      <c r="C62" s="85" t="s">
        <v>344</v>
      </c>
      <c r="D62" s="48">
        <v>1.7141900000000001</v>
      </c>
      <c r="E62" s="48">
        <v>1.51823</v>
      </c>
      <c r="F62" s="48">
        <v>1.51823</v>
      </c>
      <c r="G62" s="11">
        <f t="shared" si="3"/>
        <v>0</v>
      </c>
      <c r="H62" s="11">
        <f t="shared" si="4"/>
        <v>0.19596000000000013</v>
      </c>
      <c r="I62" s="11">
        <f t="shared" si="5"/>
        <v>88.568361733530111</v>
      </c>
      <c r="J62" s="52"/>
    </row>
    <row r="63" spans="1:10" ht="45" customHeight="1">
      <c r="A63" s="86" t="s">
        <v>76</v>
      </c>
      <c r="B63" s="19">
        <v>444</v>
      </c>
      <c r="C63" s="85" t="s">
        <v>77</v>
      </c>
      <c r="D63" s="48">
        <v>727.20063000000005</v>
      </c>
      <c r="E63" s="48">
        <v>727.20063000000005</v>
      </c>
      <c r="F63" s="48">
        <v>727.20063000000005</v>
      </c>
      <c r="G63" s="11">
        <f t="shared" si="3"/>
        <v>0</v>
      </c>
      <c r="H63" s="11">
        <f t="shared" si="4"/>
        <v>0</v>
      </c>
      <c r="I63" s="11">
        <f t="shared" si="5"/>
        <v>100</v>
      </c>
    </row>
    <row r="64" spans="1:10" ht="48.75" customHeight="1">
      <c r="A64" s="86" t="s">
        <v>78</v>
      </c>
      <c r="B64" s="99" t="s">
        <v>13</v>
      </c>
      <c r="C64" s="85" t="s">
        <v>79</v>
      </c>
      <c r="D64" s="48">
        <v>378</v>
      </c>
      <c r="E64" s="48">
        <v>378</v>
      </c>
      <c r="F64" s="48">
        <v>378</v>
      </c>
      <c r="G64" s="11">
        <f t="shared" si="3"/>
        <v>0</v>
      </c>
      <c r="H64" s="11">
        <f t="shared" si="4"/>
        <v>0</v>
      </c>
      <c r="I64" s="11">
        <f t="shared" si="5"/>
        <v>100</v>
      </c>
    </row>
    <row r="65" spans="1:10" ht="43.5" customHeight="1">
      <c r="A65" s="86" t="s">
        <v>80</v>
      </c>
      <c r="B65" s="87">
        <v>444</v>
      </c>
      <c r="C65" s="85" t="s">
        <v>81</v>
      </c>
      <c r="D65" s="48">
        <v>109.785</v>
      </c>
      <c r="E65" s="48">
        <v>109.785</v>
      </c>
      <c r="F65" s="48">
        <v>109.785</v>
      </c>
      <c r="G65" s="11">
        <f t="shared" si="3"/>
        <v>0</v>
      </c>
      <c r="H65" s="11">
        <f t="shared" si="4"/>
        <v>0</v>
      </c>
      <c r="I65" s="11">
        <f t="shared" si="5"/>
        <v>100</v>
      </c>
    </row>
    <row r="66" spans="1:10" ht="36.75" customHeight="1">
      <c r="A66" s="86" t="s">
        <v>82</v>
      </c>
      <c r="B66" s="87">
        <v>444</v>
      </c>
      <c r="C66" s="85" t="s">
        <v>83</v>
      </c>
      <c r="D66" s="48">
        <v>8504.8524199999993</v>
      </c>
      <c r="E66" s="48">
        <v>8504.8524199999993</v>
      </c>
      <c r="F66" s="48">
        <v>8504.8524199999993</v>
      </c>
      <c r="G66" s="11">
        <f t="shared" si="3"/>
        <v>0</v>
      </c>
      <c r="H66" s="11">
        <f t="shared" si="4"/>
        <v>0</v>
      </c>
      <c r="I66" s="11">
        <f t="shared" si="5"/>
        <v>100</v>
      </c>
    </row>
    <row r="67" spans="1:10" ht="42.75" customHeight="1">
      <c r="A67" s="86" t="s">
        <v>488</v>
      </c>
      <c r="B67" s="87">
        <v>444</v>
      </c>
      <c r="C67" s="85" t="s">
        <v>489</v>
      </c>
      <c r="D67" s="48">
        <v>2023.13939</v>
      </c>
      <c r="E67" s="48">
        <v>1677.2684400000001</v>
      </c>
      <c r="F67" s="48">
        <v>1677.2684400000001</v>
      </c>
      <c r="G67" s="11">
        <f t="shared" si="3"/>
        <v>0</v>
      </c>
      <c r="H67" s="11">
        <f t="shared" si="4"/>
        <v>345.87094999999999</v>
      </c>
      <c r="I67" s="11">
        <f t="shared" si="5"/>
        <v>82.904245169187291</v>
      </c>
    </row>
    <row r="68" spans="1:10" ht="28.5" customHeight="1">
      <c r="A68" s="86" t="s">
        <v>84</v>
      </c>
      <c r="B68" s="9" t="s">
        <v>13</v>
      </c>
      <c r="C68" s="85" t="s">
        <v>85</v>
      </c>
      <c r="D68" s="48">
        <v>2848.3144600000001</v>
      </c>
      <c r="E68" s="48">
        <v>2679.45804</v>
      </c>
      <c r="F68" s="48">
        <v>2679.45804</v>
      </c>
      <c r="G68" s="11">
        <f t="shared" si="3"/>
        <v>0</v>
      </c>
      <c r="H68" s="11">
        <f t="shared" si="4"/>
        <v>168.85642000000007</v>
      </c>
      <c r="I68" s="11">
        <f t="shared" ref="I68:I93" si="6">F68/D68*100</f>
        <v>94.071707236988146</v>
      </c>
    </row>
    <row r="69" spans="1:10" ht="42" customHeight="1">
      <c r="A69" s="86" t="s">
        <v>86</v>
      </c>
      <c r="B69" s="100">
        <v>444</v>
      </c>
      <c r="C69" s="85" t="s">
        <v>87</v>
      </c>
      <c r="D69" s="48">
        <v>1041.8230000000001</v>
      </c>
      <c r="E69" s="48">
        <v>1041.4259999999999</v>
      </c>
      <c r="F69" s="48">
        <v>1041.4259999999999</v>
      </c>
      <c r="G69" s="11">
        <f t="shared" ref="G69:G93" si="7">E69-F69</f>
        <v>0</v>
      </c>
      <c r="H69" s="11">
        <f t="shared" ref="H69:H93" si="8">D69-F69</f>
        <v>0.39700000000016189</v>
      </c>
      <c r="I69" s="11">
        <f t="shared" si="6"/>
        <v>99.961893718990638</v>
      </c>
    </row>
    <row r="70" spans="1:10" ht="33" customHeight="1">
      <c r="A70" s="86" t="s">
        <v>88</v>
      </c>
      <c r="B70" s="100">
        <v>444</v>
      </c>
      <c r="C70" s="85" t="s">
        <v>89</v>
      </c>
      <c r="D70" s="48">
        <v>11741.144850000001</v>
      </c>
      <c r="E70" s="48">
        <v>11529.258980000001</v>
      </c>
      <c r="F70" s="48">
        <v>11529.258980000001</v>
      </c>
      <c r="G70" s="11">
        <f t="shared" si="7"/>
        <v>0</v>
      </c>
      <c r="H70" s="11">
        <f t="shared" si="8"/>
        <v>211.88587000000007</v>
      </c>
      <c r="I70" s="11">
        <f t="shared" si="6"/>
        <v>98.195355966500998</v>
      </c>
    </row>
    <row r="71" spans="1:10" ht="29.25" customHeight="1">
      <c r="A71" s="86" t="s">
        <v>74</v>
      </c>
      <c r="B71" s="100">
        <v>444</v>
      </c>
      <c r="C71" s="85" t="s">
        <v>90</v>
      </c>
      <c r="D71" s="48">
        <v>58128.700069999999</v>
      </c>
      <c r="E71" s="48">
        <v>57711.8249</v>
      </c>
      <c r="F71" s="48">
        <v>57711.8249</v>
      </c>
      <c r="G71" s="11">
        <f t="shared" si="7"/>
        <v>0</v>
      </c>
      <c r="H71" s="11">
        <f t="shared" si="8"/>
        <v>416.87516999999934</v>
      </c>
      <c r="I71" s="11">
        <f t="shared" si="6"/>
        <v>99.282841058723164</v>
      </c>
    </row>
    <row r="72" spans="1:10" ht="29.25" customHeight="1">
      <c r="A72" s="86" t="s">
        <v>343</v>
      </c>
      <c r="B72" s="100">
        <v>444</v>
      </c>
      <c r="C72" s="85" t="s">
        <v>345</v>
      </c>
      <c r="D72" s="48">
        <v>2.5855800000000002</v>
      </c>
      <c r="E72" s="48">
        <v>2.3968699999999998</v>
      </c>
      <c r="F72" s="48">
        <v>2.3968699999999998</v>
      </c>
      <c r="G72" s="11">
        <f t="shared" si="7"/>
        <v>0</v>
      </c>
      <c r="H72" s="11">
        <f t="shared" si="8"/>
        <v>0.18871000000000038</v>
      </c>
      <c r="I72" s="11">
        <f t="shared" si="6"/>
        <v>92.701444163398534</v>
      </c>
    </row>
    <row r="73" spans="1:10" ht="34.5" customHeight="1">
      <c r="A73" s="86" t="s">
        <v>76</v>
      </c>
      <c r="B73" s="100">
        <v>444</v>
      </c>
      <c r="C73" s="85" t="s">
        <v>91</v>
      </c>
      <c r="D73" s="48">
        <v>535.31034</v>
      </c>
      <c r="E73" s="48">
        <v>535.31034</v>
      </c>
      <c r="F73" s="48">
        <v>535.31034</v>
      </c>
      <c r="G73" s="11">
        <f t="shared" si="7"/>
        <v>0</v>
      </c>
      <c r="H73" s="11">
        <f t="shared" si="8"/>
        <v>0</v>
      </c>
      <c r="I73" s="11">
        <f t="shared" si="6"/>
        <v>100</v>
      </c>
    </row>
    <row r="74" spans="1:10" ht="37.5" customHeight="1">
      <c r="A74" s="86" t="s">
        <v>78</v>
      </c>
      <c r="B74" s="100">
        <v>444</v>
      </c>
      <c r="C74" s="85" t="s">
        <v>92</v>
      </c>
      <c r="D74" s="48">
        <v>624</v>
      </c>
      <c r="E74" s="48">
        <v>624</v>
      </c>
      <c r="F74" s="48">
        <v>624</v>
      </c>
      <c r="G74" s="11">
        <f t="shared" si="7"/>
        <v>0</v>
      </c>
      <c r="H74" s="11">
        <f t="shared" si="8"/>
        <v>0</v>
      </c>
      <c r="I74" s="11">
        <f t="shared" si="6"/>
        <v>100</v>
      </c>
    </row>
    <row r="75" spans="1:10" ht="35.25" customHeight="1">
      <c r="A75" s="86" t="s">
        <v>80</v>
      </c>
      <c r="B75" s="100">
        <v>444</v>
      </c>
      <c r="C75" s="85" t="s">
        <v>93</v>
      </c>
      <c r="D75" s="48">
        <v>342.43099999999998</v>
      </c>
      <c r="E75" s="48">
        <v>342.3845</v>
      </c>
      <c r="F75" s="48">
        <v>342.3845</v>
      </c>
      <c r="G75" s="11">
        <f t="shared" si="7"/>
        <v>0</v>
      </c>
      <c r="H75" s="11">
        <f t="shared" si="8"/>
        <v>4.6499999999980446E-2</v>
      </c>
      <c r="I75" s="11">
        <f t="shared" si="6"/>
        <v>99.986420621964726</v>
      </c>
    </row>
    <row r="76" spans="1:10" ht="27.75" customHeight="1">
      <c r="A76" s="86" t="s">
        <v>82</v>
      </c>
      <c r="B76" s="9" t="s">
        <v>13</v>
      </c>
      <c r="C76" s="85" t="s">
        <v>94</v>
      </c>
      <c r="D76" s="48">
        <v>21415.65941</v>
      </c>
      <c r="E76" s="48">
        <v>21245.638660000001</v>
      </c>
      <c r="F76" s="48">
        <v>21245.638660000001</v>
      </c>
      <c r="G76" s="11">
        <f t="shared" si="7"/>
        <v>0</v>
      </c>
      <c r="H76" s="11">
        <f t="shared" si="8"/>
        <v>170.02074999999968</v>
      </c>
      <c r="I76" s="11">
        <f t="shared" si="6"/>
        <v>99.206091455112471</v>
      </c>
    </row>
    <row r="77" spans="1:10" ht="33" customHeight="1">
      <c r="A77" s="86" t="s">
        <v>488</v>
      </c>
      <c r="B77" s="100">
        <v>444</v>
      </c>
      <c r="C77" s="85" t="s">
        <v>490</v>
      </c>
      <c r="D77" s="48">
        <v>3297.0262299999999</v>
      </c>
      <c r="E77" s="48">
        <v>2709.2804099999998</v>
      </c>
      <c r="F77" s="48">
        <v>2709.2804099999998</v>
      </c>
      <c r="G77" s="11">
        <f t="shared" si="7"/>
        <v>0</v>
      </c>
      <c r="H77" s="11">
        <f t="shared" si="8"/>
        <v>587.74582000000009</v>
      </c>
      <c r="I77" s="11">
        <f t="shared" si="6"/>
        <v>82.173456351301155</v>
      </c>
      <c r="J77" s="101"/>
    </row>
    <row r="78" spans="1:10" ht="37.5" customHeight="1">
      <c r="A78" s="86" t="s">
        <v>84</v>
      </c>
      <c r="B78" s="9" t="s">
        <v>13</v>
      </c>
      <c r="C78" s="85" t="s">
        <v>95</v>
      </c>
      <c r="D78" s="48">
        <v>10654.328229999999</v>
      </c>
      <c r="E78" s="48">
        <v>9872.5229199999994</v>
      </c>
      <c r="F78" s="48">
        <v>9872.5229199999994</v>
      </c>
      <c r="G78" s="11">
        <f t="shared" si="7"/>
        <v>0</v>
      </c>
      <c r="H78" s="11">
        <f t="shared" si="8"/>
        <v>781.80530999999974</v>
      </c>
      <c r="I78" s="11">
        <f t="shared" si="6"/>
        <v>92.662087246396013</v>
      </c>
    </row>
    <row r="79" spans="1:10" ht="31.5" customHeight="1">
      <c r="A79" s="86" t="s">
        <v>86</v>
      </c>
      <c r="B79" s="9" t="s">
        <v>13</v>
      </c>
      <c r="C79" s="85" t="s">
        <v>96</v>
      </c>
      <c r="D79" s="48">
        <v>1603.81285</v>
      </c>
      <c r="E79" s="48">
        <v>1603.8108500000001</v>
      </c>
      <c r="F79" s="48">
        <v>1603.8108500000001</v>
      </c>
      <c r="G79" s="11">
        <f t="shared" si="7"/>
        <v>0</v>
      </c>
      <c r="H79" s="11">
        <f t="shared" si="8"/>
        <v>1.9999999999527063E-3</v>
      </c>
      <c r="I79" s="11">
        <f t="shared" si="6"/>
        <v>99.999875297170732</v>
      </c>
    </row>
    <row r="80" spans="1:10" ht="31.5" customHeight="1">
      <c r="A80" s="86" t="s">
        <v>88</v>
      </c>
      <c r="B80" s="9" t="s">
        <v>13</v>
      </c>
      <c r="C80" s="85" t="s">
        <v>97</v>
      </c>
      <c r="D80" s="48">
        <v>4590.4678000000004</v>
      </c>
      <c r="E80" s="48">
        <v>4546.7967200000003</v>
      </c>
      <c r="F80" s="48">
        <v>4546.7967200000003</v>
      </c>
      <c r="G80" s="11">
        <f t="shared" si="7"/>
        <v>0</v>
      </c>
      <c r="H80" s="11">
        <f t="shared" si="8"/>
        <v>43.671080000000075</v>
      </c>
      <c r="I80" s="11">
        <f t="shared" si="6"/>
        <v>99.048657306778182</v>
      </c>
    </row>
    <row r="81" spans="1:9" ht="31.5" customHeight="1">
      <c r="A81" s="86" t="s">
        <v>74</v>
      </c>
      <c r="B81" s="9" t="s">
        <v>13</v>
      </c>
      <c r="C81" s="85" t="s">
        <v>728</v>
      </c>
      <c r="D81" s="48">
        <v>59729.128620000003</v>
      </c>
      <c r="E81" s="48">
        <v>59729.128620000003</v>
      </c>
      <c r="F81" s="48">
        <v>59729.128620000003</v>
      </c>
      <c r="G81" s="11">
        <f t="shared" si="7"/>
        <v>0</v>
      </c>
      <c r="H81" s="11">
        <f t="shared" si="8"/>
        <v>0</v>
      </c>
      <c r="I81" s="11">
        <f t="shared" si="6"/>
        <v>100</v>
      </c>
    </row>
    <row r="82" spans="1:9" ht="31.5" customHeight="1">
      <c r="A82" s="86" t="s">
        <v>343</v>
      </c>
      <c r="B82" s="9" t="s">
        <v>13</v>
      </c>
      <c r="C82" s="85" t="s">
        <v>729</v>
      </c>
      <c r="D82" s="48">
        <v>0.22500000000000001</v>
      </c>
      <c r="E82" s="48">
        <v>0.22500000000000001</v>
      </c>
      <c r="F82" s="48">
        <v>0.22500000000000001</v>
      </c>
      <c r="G82" s="11">
        <f t="shared" si="7"/>
        <v>0</v>
      </c>
      <c r="H82" s="11">
        <f t="shared" si="8"/>
        <v>0</v>
      </c>
      <c r="I82" s="11">
        <f t="shared" si="6"/>
        <v>100</v>
      </c>
    </row>
    <row r="83" spans="1:9" ht="31.5" customHeight="1">
      <c r="A83" s="86" t="s">
        <v>76</v>
      </c>
      <c r="B83" s="9" t="s">
        <v>13</v>
      </c>
      <c r="C83" s="85" t="s">
        <v>730</v>
      </c>
      <c r="D83" s="48">
        <v>550.21983</v>
      </c>
      <c r="E83" s="48">
        <v>547.41040999999996</v>
      </c>
      <c r="F83" s="48">
        <v>547.41040999999996</v>
      </c>
      <c r="G83" s="11">
        <f t="shared" si="7"/>
        <v>0</v>
      </c>
      <c r="H83" s="11">
        <f t="shared" si="8"/>
        <v>2.8094200000000455</v>
      </c>
      <c r="I83" s="11">
        <f t="shared" si="6"/>
        <v>99.48940044563642</v>
      </c>
    </row>
    <row r="84" spans="1:9" ht="31.5" customHeight="1">
      <c r="A84" s="86" t="s">
        <v>46</v>
      </c>
      <c r="B84" s="9" t="s">
        <v>13</v>
      </c>
      <c r="C84" s="85" t="s">
        <v>731</v>
      </c>
      <c r="D84" s="48">
        <v>931.62360000000001</v>
      </c>
      <c r="E84" s="48">
        <v>931.62360000000001</v>
      </c>
      <c r="F84" s="48">
        <v>931.62360000000001</v>
      </c>
      <c r="G84" s="11">
        <f t="shared" si="7"/>
        <v>0</v>
      </c>
      <c r="H84" s="11">
        <f t="shared" si="8"/>
        <v>0</v>
      </c>
      <c r="I84" s="11">
        <f t="shared" si="6"/>
        <v>100</v>
      </c>
    </row>
    <row r="85" spans="1:9" ht="31.5" customHeight="1">
      <c r="A85" s="86" t="s">
        <v>78</v>
      </c>
      <c r="B85" s="9" t="s">
        <v>13</v>
      </c>
      <c r="C85" s="85" t="s">
        <v>732</v>
      </c>
      <c r="D85" s="48">
        <v>369.32303999999999</v>
      </c>
      <c r="E85" s="48">
        <v>369.32303999999999</v>
      </c>
      <c r="F85" s="48">
        <v>369.32303999999999</v>
      </c>
      <c r="G85" s="11">
        <f t="shared" si="7"/>
        <v>0</v>
      </c>
      <c r="H85" s="11">
        <f t="shared" si="8"/>
        <v>0</v>
      </c>
      <c r="I85" s="11">
        <f t="shared" si="6"/>
        <v>100</v>
      </c>
    </row>
    <row r="86" spans="1:9" ht="31.5" customHeight="1">
      <c r="A86" s="86" t="s">
        <v>80</v>
      </c>
      <c r="B86" s="9" t="s">
        <v>13</v>
      </c>
      <c r="C86" s="85" t="s">
        <v>733</v>
      </c>
      <c r="D86" s="48">
        <v>78.334500000000006</v>
      </c>
      <c r="E86" s="48">
        <v>78.334500000000006</v>
      </c>
      <c r="F86" s="48">
        <v>78.334500000000006</v>
      </c>
      <c r="G86" s="11">
        <f t="shared" si="7"/>
        <v>0</v>
      </c>
      <c r="H86" s="11">
        <f t="shared" si="8"/>
        <v>0</v>
      </c>
      <c r="I86" s="11">
        <f t="shared" si="6"/>
        <v>100</v>
      </c>
    </row>
    <row r="87" spans="1:9" ht="31.5" customHeight="1">
      <c r="A87" s="86" t="s">
        <v>82</v>
      </c>
      <c r="B87" s="9" t="s">
        <v>13</v>
      </c>
      <c r="C87" s="85" t="s">
        <v>734</v>
      </c>
      <c r="D87" s="48">
        <v>4640.8980600000004</v>
      </c>
      <c r="E87" s="48">
        <v>4640.8980600000004</v>
      </c>
      <c r="F87" s="48">
        <v>4640.8980600000004</v>
      </c>
      <c r="G87" s="11">
        <f t="shared" si="7"/>
        <v>0</v>
      </c>
      <c r="H87" s="11">
        <f t="shared" si="8"/>
        <v>0</v>
      </c>
      <c r="I87" s="11">
        <f t="shared" si="6"/>
        <v>100</v>
      </c>
    </row>
    <row r="88" spans="1:9" ht="31.5" customHeight="1">
      <c r="A88" s="86" t="s">
        <v>488</v>
      </c>
      <c r="B88" s="9" t="s">
        <v>13</v>
      </c>
      <c r="C88" s="85" t="s">
        <v>735</v>
      </c>
      <c r="D88" s="48">
        <v>1023.475</v>
      </c>
      <c r="E88" s="48">
        <v>967.91010000000006</v>
      </c>
      <c r="F88" s="48">
        <v>967.91010000000006</v>
      </c>
      <c r="G88" s="11">
        <f t="shared" si="7"/>
        <v>0</v>
      </c>
      <c r="H88" s="11">
        <f t="shared" si="8"/>
        <v>55.564899999999966</v>
      </c>
      <c r="I88" s="11">
        <f t="shared" si="6"/>
        <v>94.570956789369546</v>
      </c>
    </row>
    <row r="89" spans="1:9" ht="31.5" customHeight="1">
      <c r="A89" s="86" t="s">
        <v>84</v>
      </c>
      <c r="B89" s="9"/>
      <c r="C89" s="85" t="s">
        <v>736</v>
      </c>
      <c r="D89" s="48">
        <v>1863.3863799999999</v>
      </c>
      <c r="E89" s="48">
        <v>1778.4306200000001</v>
      </c>
      <c r="F89" s="48">
        <v>1778.4306200000001</v>
      </c>
      <c r="G89" s="11">
        <f t="shared" si="7"/>
        <v>0</v>
      </c>
      <c r="H89" s="11">
        <f t="shared" si="8"/>
        <v>84.955759999999827</v>
      </c>
      <c r="I89" s="11">
        <f t="shared" si="6"/>
        <v>95.44078668214803</v>
      </c>
    </row>
    <row r="90" spans="1:9" ht="31.5" customHeight="1">
      <c r="A90" s="86" t="s">
        <v>86</v>
      </c>
      <c r="B90" s="9"/>
      <c r="C90" s="85" t="s">
        <v>737</v>
      </c>
      <c r="D90" s="48">
        <v>3165.2460000000001</v>
      </c>
      <c r="E90" s="48">
        <v>3151.6909999999998</v>
      </c>
      <c r="F90" s="48">
        <v>3151.6909999999998</v>
      </c>
      <c r="G90" s="11">
        <f t="shared" si="7"/>
        <v>0</v>
      </c>
      <c r="H90" s="11">
        <f t="shared" si="8"/>
        <v>13.555000000000291</v>
      </c>
      <c r="I90" s="11">
        <f t="shared" si="6"/>
        <v>99.571755244300121</v>
      </c>
    </row>
    <row r="91" spans="1:9" ht="31.5" customHeight="1">
      <c r="A91" s="86" t="s">
        <v>88</v>
      </c>
      <c r="B91" s="9"/>
      <c r="C91" s="85" t="s">
        <v>738</v>
      </c>
      <c r="D91" s="48">
        <v>1658.056</v>
      </c>
      <c r="E91" s="48">
        <v>1657.87292</v>
      </c>
      <c r="F91" s="48">
        <v>1657.87292</v>
      </c>
      <c r="G91" s="11">
        <f t="shared" si="7"/>
        <v>0</v>
      </c>
      <c r="H91" s="11">
        <f t="shared" si="8"/>
        <v>0.18308000000001812</v>
      </c>
      <c r="I91" s="11">
        <f t="shared" si="6"/>
        <v>99.988958153403743</v>
      </c>
    </row>
    <row r="92" spans="1:9" ht="31.5" customHeight="1">
      <c r="A92" s="86" t="s">
        <v>711</v>
      </c>
      <c r="B92" s="9" t="s">
        <v>13</v>
      </c>
      <c r="C92" s="85" t="s">
        <v>739</v>
      </c>
      <c r="D92" s="48">
        <v>1739.5352399999999</v>
      </c>
      <c r="E92" s="48">
        <v>1709.5342499999999</v>
      </c>
      <c r="F92" s="48">
        <v>1709.5342499999999</v>
      </c>
      <c r="G92" s="11">
        <f t="shared" si="7"/>
        <v>0</v>
      </c>
      <c r="H92" s="11">
        <f t="shared" si="8"/>
        <v>30.000990000000002</v>
      </c>
      <c r="I92" s="11">
        <f t="shared" si="6"/>
        <v>98.27534451098559</v>
      </c>
    </row>
    <row r="93" spans="1:9" ht="101.25" customHeight="1">
      <c r="A93" s="84" t="s">
        <v>712</v>
      </c>
      <c r="B93" s="9" t="s">
        <v>13</v>
      </c>
      <c r="C93" s="85" t="s">
        <v>740</v>
      </c>
      <c r="D93" s="48">
        <v>1737.8489999999999</v>
      </c>
      <c r="E93" s="48">
        <v>1483.02557</v>
      </c>
      <c r="F93" s="48">
        <v>1483.02557</v>
      </c>
      <c r="G93" s="11">
        <f t="shared" si="7"/>
        <v>0</v>
      </c>
      <c r="H93" s="11">
        <f t="shared" si="8"/>
        <v>254.82342999999992</v>
      </c>
      <c r="I93" s="11">
        <f t="shared" si="6"/>
        <v>85.336848598468578</v>
      </c>
    </row>
    <row r="94" spans="1:9" ht="15.75" hidden="1" customHeight="1">
      <c r="A94" s="96"/>
      <c r="B94" s="8"/>
      <c r="C94" s="93"/>
      <c r="D94" s="5"/>
      <c r="E94" s="5"/>
      <c r="F94" s="5"/>
      <c r="G94" s="5"/>
      <c r="H94" s="5"/>
      <c r="I94" s="93"/>
    </row>
    <row r="95" spans="1:9" ht="45" customHeight="1">
      <c r="A95" s="82" t="s">
        <v>341</v>
      </c>
      <c r="B95" s="59"/>
      <c r="C95" s="97">
        <v>250000000</v>
      </c>
      <c r="D95" s="22">
        <f>SUM(D96:D122)</f>
        <v>60864.426980000004</v>
      </c>
      <c r="E95" s="22">
        <f>SUM(E96:E122)</f>
        <v>59368.562479999993</v>
      </c>
      <c r="F95" s="22">
        <f>SUM(F96:F122)</f>
        <v>59368.562479999993</v>
      </c>
      <c r="G95" s="22">
        <f t="shared" si="3"/>
        <v>0</v>
      </c>
      <c r="H95" s="22">
        <f t="shared" si="4"/>
        <v>1495.8645000000106</v>
      </c>
      <c r="I95" s="22">
        <f t="shared" si="5"/>
        <v>97.542300857458912</v>
      </c>
    </row>
    <row r="96" spans="1:9" ht="114.75" customHeight="1">
      <c r="A96" s="84" t="s">
        <v>699</v>
      </c>
      <c r="B96" s="8" t="s">
        <v>13</v>
      </c>
      <c r="C96" s="85" t="s">
        <v>715</v>
      </c>
      <c r="D96" s="48">
        <v>152.66451000000001</v>
      </c>
      <c r="E96" s="48">
        <v>152.66451000000001</v>
      </c>
      <c r="F96" s="48">
        <v>152.66451000000001</v>
      </c>
      <c r="G96" s="5">
        <f t="shared" si="3"/>
        <v>0</v>
      </c>
      <c r="H96" s="5">
        <f t="shared" si="4"/>
        <v>0</v>
      </c>
      <c r="I96" s="5">
        <f t="shared" si="5"/>
        <v>100</v>
      </c>
    </row>
    <row r="97" spans="1:9" ht="130.5" customHeight="1">
      <c r="A97" s="84" t="s">
        <v>699</v>
      </c>
      <c r="B97" s="98">
        <v>444</v>
      </c>
      <c r="C97" s="85" t="s">
        <v>716</v>
      </c>
      <c r="D97" s="48">
        <v>13.98249</v>
      </c>
      <c r="E97" s="48">
        <v>13.98249</v>
      </c>
      <c r="F97" s="48">
        <v>13.98249</v>
      </c>
      <c r="G97" s="5">
        <f t="shared" si="3"/>
        <v>0</v>
      </c>
      <c r="H97" s="5">
        <f t="shared" si="4"/>
        <v>0</v>
      </c>
      <c r="I97" s="5">
        <f t="shared" si="5"/>
        <v>100</v>
      </c>
    </row>
    <row r="98" spans="1:9" ht="130.5" customHeight="1">
      <c r="A98" s="84" t="s">
        <v>701</v>
      </c>
      <c r="B98" s="98">
        <v>444</v>
      </c>
      <c r="C98" s="85" t="s">
        <v>717</v>
      </c>
      <c r="D98" s="48">
        <v>156.59049999999999</v>
      </c>
      <c r="E98" s="48">
        <v>156.59049999999999</v>
      </c>
      <c r="F98" s="48">
        <v>156.59049999999999</v>
      </c>
      <c r="G98" s="5">
        <f t="shared" si="3"/>
        <v>0</v>
      </c>
      <c r="H98" s="5">
        <f t="shared" si="4"/>
        <v>0</v>
      </c>
      <c r="I98" s="5">
        <f t="shared" si="5"/>
        <v>100</v>
      </c>
    </row>
    <row r="99" spans="1:9" ht="155.25" customHeight="1">
      <c r="A99" s="84" t="s">
        <v>713</v>
      </c>
      <c r="B99" s="98">
        <v>444</v>
      </c>
      <c r="C99" s="85" t="s">
        <v>98</v>
      </c>
      <c r="D99" s="48">
        <v>2017.29</v>
      </c>
      <c r="E99" s="48">
        <v>1430.0141799999999</v>
      </c>
      <c r="F99" s="48">
        <v>1430.0141799999999</v>
      </c>
      <c r="G99" s="5">
        <f t="shared" si="3"/>
        <v>0</v>
      </c>
      <c r="H99" s="5">
        <f t="shared" si="4"/>
        <v>587.27582000000007</v>
      </c>
      <c r="I99" s="5">
        <f t="shared" si="5"/>
        <v>70.887883249309709</v>
      </c>
    </row>
    <row r="100" spans="1:9" ht="71.25" customHeight="1">
      <c r="A100" s="86" t="s">
        <v>714</v>
      </c>
      <c r="B100" s="98">
        <v>444</v>
      </c>
      <c r="C100" s="85" t="s">
        <v>718</v>
      </c>
      <c r="D100" s="48">
        <v>4</v>
      </c>
      <c r="E100" s="48">
        <v>4</v>
      </c>
      <c r="F100" s="48">
        <v>4</v>
      </c>
      <c r="G100" s="5">
        <f t="shared" si="3"/>
        <v>0</v>
      </c>
      <c r="H100" s="5">
        <f t="shared" si="4"/>
        <v>0</v>
      </c>
      <c r="I100" s="5">
        <f t="shared" si="5"/>
        <v>100</v>
      </c>
    </row>
    <row r="101" spans="1:9" ht="47.25" customHeight="1">
      <c r="A101" s="86" t="s">
        <v>74</v>
      </c>
      <c r="B101" s="98">
        <v>444</v>
      </c>
      <c r="C101" s="85" t="s">
        <v>99</v>
      </c>
      <c r="D101" s="48">
        <v>34780.517090000001</v>
      </c>
      <c r="E101" s="48">
        <v>34699.59706</v>
      </c>
      <c r="F101" s="48">
        <v>34699.59706</v>
      </c>
      <c r="G101" s="5">
        <f t="shared" si="3"/>
        <v>0</v>
      </c>
      <c r="H101" s="5">
        <f t="shared" si="4"/>
        <v>80.920030000001134</v>
      </c>
      <c r="I101" s="5">
        <f t="shared" si="5"/>
        <v>99.767340923107596</v>
      </c>
    </row>
    <row r="102" spans="1:9" ht="40.5" customHeight="1">
      <c r="A102" s="86" t="s">
        <v>343</v>
      </c>
      <c r="B102" s="98">
        <v>444</v>
      </c>
      <c r="C102" s="85" t="s">
        <v>346</v>
      </c>
      <c r="D102" s="48">
        <v>15.337999999999999</v>
      </c>
      <c r="E102" s="48">
        <v>13.355169999999999</v>
      </c>
      <c r="F102" s="48">
        <v>13.355169999999999</v>
      </c>
      <c r="G102" s="5">
        <f t="shared" si="3"/>
        <v>0</v>
      </c>
      <c r="H102" s="5">
        <f t="shared" si="4"/>
        <v>1.9828299999999999</v>
      </c>
      <c r="I102" s="5">
        <f t="shared" si="5"/>
        <v>87.072434476463684</v>
      </c>
    </row>
    <row r="103" spans="1:9" ht="45" customHeight="1">
      <c r="A103" s="86" t="s">
        <v>76</v>
      </c>
      <c r="B103" s="98">
        <v>444</v>
      </c>
      <c r="C103" s="85" t="s">
        <v>100</v>
      </c>
      <c r="D103" s="48">
        <v>492.04624000000001</v>
      </c>
      <c r="E103" s="48">
        <v>492.04624000000001</v>
      </c>
      <c r="F103" s="48">
        <v>492.04624000000001</v>
      </c>
      <c r="G103" s="5">
        <f t="shared" si="3"/>
        <v>0</v>
      </c>
      <c r="H103" s="5">
        <f t="shared" si="4"/>
        <v>0</v>
      </c>
      <c r="I103" s="5">
        <f t="shared" si="5"/>
        <v>100</v>
      </c>
    </row>
    <row r="104" spans="1:9" ht="34.5" customHeight="1">
      <c r="A104" s="86" t="s">
        <v>46</v>
      </c>
      <c r="B104" s="98">
        <v>444</v>
      </c>
      <c r="C104" s="85" t="s">
        <v>101</v>
      </c>
      <c r="D104" s="48">
        <v>326.68</v>
      </c>
      <c r="E104" s="48">
        <v>321.58999999999997</v>
      </c>
      <c r="F104" s="48">
        <v>321.58999999999997</v>
      </c>
      <c r="G104" s="5">
        <f t="shared" si="3"/>
        <v>0</v>
      </c>
      <c r="H104" s="5">
        <f t="shared" si="4"/>
        <v>5.0900000000000318</v>
      </c>
      <c r="I104" s="5">
        <f t="shared" si="5"/>
        <v>98.441900330598742</v>
      </c>
    </row>
    <row r="105" spans="1:9" ht="42.75" customHeight="1">
      <c r="A105" s="86" t="s">
        <v>78</v>
      </c>
      <c r="B105" s="98">
        <v>444</v>
      </c>
      <c r="C105" s="85" t="s">
        <v>102</v>
      </c>
      <c r="D105" s="48">
        <v>796.86797999999999</v>
      </c>
      <c r="E105" s="48">
        <v>778.27937999999995</v>
      </c>
      <c r="F105" s="48">
        <v>778.27937999999995</v>
      </c>
      <c r="G105" s="5">
        <f t="shared" si="3"/>
        <v>0</v>
      </c>
      <c r="H105" s="5">
        <f>D104-F104</f>
        <v>5.0900000000000318</v>
      </c>
      <c r="I105" s="5">
        <f t="shared" si="5"/>
        <v>97.667292391394611</v>
      </c>
    </row>
    <row r="106" spans="1:9" ht="42.75" customHeight="1">
      <c r="A106" s="86" t="s">
        <v>82</v>
      </c>
      <c r="B106" s="98">
        <v>444</v>
      </c>
      <c r="C106" s="85" t="s">
        <v>104</v>
      </c>
      <c r="D106" s="48">
        <v>2503.6662000000001</v>
      </c>
      <c r="E106" s="48">
        <v>2312.6330800000001</v>
      </c>
      <c r="F106" s="48">
        <v>2312.6330800000001</v>
      </c>
      <c r="G106" s="5">
        <f t="shared" si="3"/>
        <v>0</v>
      </c>
      <c r="H106" s="5">
        <f t="shared" ref="H106:H116" si="9">D105-F105</f>
        <v>18.588600000000042</v>
      </c>
      <c r="I106" s="5">
        <f t="shared" si="5"/>
        <v>92.369864640901412</v>
      </c>
    </row>
    <row r="107" spans="1:9" ht="32.25" customHeight="1">
      <c r="A107" s="86" t="s">
        <v>488</v>
      </c>
      <c r="B107" s="98">
        <v>444</v>
      </c>
      <c r="C107" s="85" t="s">
        <v>491</v>
      </c>
      <c r="D107" s="48">
        <v>655</v>
      </c>
      <c r="E107" s="48">
        <v>582.04868999999997</v>
      </c>
      <c r="F107" s="48">
        <v>582.04868999999997</v>
      </c>
      <c r="G107" s="5">
        <f t="shared" si="3"/>
        <v>0</v>
      </c>
      <c r="H107" s="5">
        <f t="shared" si="9"/>
        <v>191.03312000000005</v>
      </c>
      <c r="I107" s="5">
        <f t="shared" si="5"/>
        <v>88.862395419847317</v>
      </c>
    </row>
    <row r="108" spans="1:9" ht="32.25" customHeight="1">
      <c r="A108" s="86" t="s">
        <v>84</v>
      </c>
      <c r="B108" s="98">
        <v>444</v>
      </c>
      <c r="C108" s="85" t="s">
        <v>105</v>
      </c>
      <c r="D108" s="48">
        <v>1456.9849999999999</v>
      </c>
      <c r="E108" s="48">
        <v>1451.1136300000001</v>
      </c>
      <c r="F108" s="48">
        <v>1451.1136300000001</v>
      </c>
      <c r="G108" s="5">
        <f t="shared" si="3"/>
        <v>0</v>
      </c>
      <c r="H108" s="5">
        <f t="shared" si="9"/>
        <v>72.951310000000035</v>
      </c>
      <c r="I108" s="5">
        <f t="shared" si="5"/>
        <v>99.597019186882505</v>
      </c>
    </row>
    <row r="109" spans="1:9" ht="32.25" customHeight="1">
      <c r="A109" s="86" t="s">
        <v>86</v>
      </c>
      <c r="B109" s="98">
        <v>444</v>
      </c>
      <c r="C109" s="85" t="s">
        <v>106</v>
      </c>
      <c r="D109" s="48">
        <v>58.93</v>
      </c>
      <c r="E109" s="48">
        <v>58.93</v>
      </c>
      <c r="F109" s="48">
        <v>58.93</v>
      </c>
      <c r="G109" s="5">
        <f t="shared" si="3"/>
        <v>0</v>
      </c>
      <c r="H109" s="5">
        <f t="shared" si="9"/>
        <v>5.8713699999998425</v>
      </c>
      <c r="I109" s="5">
        <f t="shared" si="5"/>
        <v>100</v>
      </c>
    </row>
    <row r="110" spans="1:9" ht="32.25" customHeight="1">
      <c r="A110" s="86" t="s">
        <v>88</v>
      </c>
      <c r="B110" s="98">
        <v>444</v>
      </c>
      <c r="C110" s="85" t="s">
        <v>107</v>
      </c>
      <c r="D110" s="48">
        <v>1902.62715</v>
      </c>
      <c r="E110" s="48">
        <v>1608.8213800000001</v>
      </c>
      <c r="F110" s="48">
        <v>1608.8213800000001</v>
      </c>
      <c r="G110" s="5">
        <f t="shared" si="3"/>
        <v>0</v>
      </c>
      <c r="H110" s="5">
        <f t="shared" si="9"/>
        <v>0</v>
      </c>
      <c r="I110" s="5">
        <f t="shared" si="5"/>
        <v>84.557890388560892</v>
      </c>
    </row>
    <row r="111" spans="1:9" ht="96.75" customHeight="1">
      <c r="A111" s="84" t="s">
        <v>708</v>
      </c>
      <c r="B111" s="98">
        <v>444</v>
      </c>
      <c r="C111" s="85" t="s">
        <v>719</v>
      </c>
      <c r="D111" s="48">
        <v>932.35074999999995</v>
      </c>
      <c r="E111" s="48">
        <v>932.35074999999995</v>
      </c>
      <c r="F111" s="48">
        <v>932.35074999999995</v>
      </c>
      <c r="G111" s="5">
        <f t="shared" si="3"/>
        <v>0</v>
      </c>
      <c r="H111" s="5">
        <f t="shared" si="9"/>
        <v>293.80576999999994</v>
      </c>
      <c r="I111" s="5">
        <f t="shared" si="5"/>
        <v>100</v>
      </c>
    </row>
    <row r="112" spans="1:9" ht="103.5" customHeight="1">
      <c r="A112" s="84" t="s">
        <v>709</v>
      </c>
      <c r="B112" s="98">
        <v>444</v>
      </c>
      <c r="C112" s="85" t="s">
        <v>720</v>
      </c>
      <c r="D112" s="48">
        <v>2208.9456300000002</v>
      </c>
      <c r="E112" s="48">
        <v>2208.9371799999999</v>
      </c>
      <c r="F112" s="48">
        <v>2208.9371799999999</v>
      </c>
      <c r="G112" s="5">
        <f t="shared" si="3"/>
        <v>0</v>
      </c>
      <c r="H112" s="5">
        <f t="shared" si="9"/>
        <v>0</v>
      </c>
      <c r="I112" s="5">
        <f t="shared" si="5"/>
        <v>99.999617464554788</v>
      </c>
    </row>
    <row r="113" spans="1:10" ht="32.25" customHeight="1">
      <c r="A113" s="86" t="s">
        <v>74</v>
      </c>
      <c r="B113" s="98">
        <v>444</v>
      </c>
      <c r="C113" s="85" t="s">
        <v>108</v>
      </c>
      <c r="D113" s="48">
        <v>10459.932000000001</v>
      </c>
      <c r="E113" s="48">
        <v>10238.3228</v>
      </c>
      <c r="F113" s="48">
        <v>10238.3228</v>
      </c>
      <c r="G113" s="5">
        <f t="shared" si="3"/>
        <v>0</v>
      </c>
      <c r="H113" s="5">
        <f t="shared" si="9"/>
        <v>8.4500000002663E-3</v>
      </c>
      <c r="I113" s="5">
        <f t="shared" si="5"/>
        <v>97.881351427523612</v>
      </c>
    </row>
    <row r="114" spans="1:10" ht="32.25" customHeight="1">
      <c r="A114" s="86" t="s">
        <v>76</v>
      </c>
      <c r="B114" s="98">
        <v>444</v>
      </c>
      <c r="C114" s="85" t="s">
        <v>109</v>
      </c>
      <c r="D114" s="48">
        <v>28.341999999999999</v>
      </c>
      <c r="E114" s="48">
        <v>28.341999999999999</v>
      </c>
      <c r="F114" s="48">
        <v>28.341999999999999</v>
      </c>
      <c r="G114" s="5">
        <f t="shared" si="3"/>
        <v>0</v>
      </c>
      <c r="H114" s="5">
        <f t="shared" si="9"/>
        <v>221.60920000000078</v>
      </c>
      <c r="I114" s="5">
        <f t="shared" si="5"/>
        <v>100</v>
      </c>
    </row>
    <row r="115" spans="1:10" ht="32.25" customHeight="1">
      <c r="A115" s="86" t="s">
        <v>46</v>
      </c>
      <c r="B115" s="98">
        <v>444</v>
      </c>
      <c r="C115" s="85" t="s">
        <v>110</v>
      </c>
      <c r="D115" s="48">
        <v>34.450000000000003</v>
      </c>
      <c r="E115" s="48">
        <v>34.450000000000003</v>
      </c>
      <c r="F115" s="48">
        <v>34.450000000000003</v>
      </c>
      <c r="G115" s="5">
        <f t="shared" si="3"/>
        <v>0</v>
      </c>
      <c r="H115" s="5">
        <f t="shared" si="9"/>
        <v>0</v>
      </c>
      <c r="I115" s="5">
        <f t="shared" si="5"/>
        <v>100</v>
      </c>
    </row>
    <row r="116" spans="1:10" ht="42.75" customHeight="1">
      <c r="A116" s="86" t="s">
        <v>84</v>
      </c>
      <c r="B116" s="98">
        <v>444</v>
      </c>
      <c r="C116" s="85" t="s">
        <v>492</v>
      </c>
      <c r="D116" s="48">
        <v>45.75</v>
      </c>
      <c r="E116" s="48">
        <v>31.646999999999998</v>
      </c>
      <c r="F116" s="48">
        <v>31.646999999999998</v>
      </c>
      <c r="G116" s="5">
        <f t="shared" si="3"/>
        <v>0</v>
      </c>
      <c r="H116" s="5">
        <f t="shared" si="9"/>
        <v>0</v>
      </c>
      <c r="I116" s="5">
        <f t="shared" si="5"/>
        <v>69.173770491803282</v>
      </c>
    </row>
    <row r="117" spans="1:10" ht="38.25" customHeight="1">
      <c r="A117" s="86" t="s">
        <v>86</v>
      </c>
      <c r="B117" s="8" t="s">
        <v>13</v>
      </c>
      <c r="C117" s="85" t="s">
        <v>111</v>
      </c>
      <c r="D117" s="48">
        <v>48.042999999999999</v>
      </c>
      <c r="E117" s="48">
        <v>47.277999999999999</v>
      </c>
      <c r="F117" s="48">
        <v>47.277999999999999</v>
      </c>
      <c r="G117" s="5">
        <f t="shared" si="3"/>
        <v>0</v>
      </c>
      <c r="H117" s="5">
        <f t="shared" si="4"/>
        <v>0.76500000000000057</v>
      </c>
      <c r="I117" s="5">
        <f t="shared" si="5"/>
        <v>98.407676456507716</v>
      </c>
    </row>
    <row r="118" spans="1:10" ht="34.5" customHeight="1">
      <c r="A118" s="86" t="s">
        <v>88</v>
      </c>
      <c r="B118" s="19">
        <v>444</v>
      </c>
      <c r="C118" s="85" t="s">
        <v>112</v>
      </c>
      <c r="D118" s="48">
        <v>117.68035999999999</v>
      </c>
      <c r="E118" s="48">
        <v>115.82035999999999</v>
      </c>
      <c r="F118" s="48">
        <v>115.82035999999999</v>
      </c>
      <c r="G118" s="5">
        <f t="shared" si="3"/>
        <v>0</v>
      </c>
      <c r="H118" s="5">
        <f t="shared" si="4"/>
        <v>1.8599999999999994</v>
      </c>
      <c r="I118" s="5">
        <f t="shared" si="5"/>
        <v>98.419447391221439</v>
      </c>
    </row>
    <row r="119" spans="1:10" ht="93" customHeight="1">
      <c r="A119" s="84" t="s">
        <v>708</v>
      </c>
      <c r="B119" s="8" t="s">
        <v>13</v>
      </c>
      <c r="C119" s="85" t="s">
        <v>721</v>
      </c>
      <c r="D119" s="48">
        <v>260.01760000000002</v>
      </c>
      <c r="E119" s="48">
        <v>260.01760000000002</v>
      </c>
      <c r="F119" s="48">
        <v>260.01760000000002</v>
      </c>
      <c r="G119" s="5">
        <f t="shared" si="3"/>
        <v>0</v>
      </c>
      <c r="H119" s="5">
        <f t="shared" si="4"/>
        <v>0</v>
      </c>
      <c r="I119" s="5">
        <f t="shared" si="5"/>
        <v>100</v>
      </c>
    </row>
    <row r="120" spans="1:10" ht="108.75" customHeight="1">
      <c r="A120" s="84" t="s">
        <v>709</v>
      </c>
      <c r="B120" s="8" t="s">
        <v>13</v>
      </c>
      <c r="C120" s="85" t="s">
        <v>722</v>
      </c>
      <c r="D120" s="48">
        <v>614.04422</v>
      </c>
      <c r="E120" s="48">
        <v>614.04422</v>
      </c>
      <c r="F120" s="48">
        <v>614.04422</v>
      </c>
      <c r="G120" s="5">
        <f t="shared" si="3"/>
        <v>0</v>
      </c>
      <c r="H120" s="5">
        <f t="shared" si="4"/>
        <v>0</v>
      </c>
      <c r="I120" s="5">
        <f t="shared" si="5"/>
        <v>100</v>
      </c>
    </row>
    <row r="121" spans="1:10" ht="51.75" customHeight="1">
      <c r="A121" s="86" t="s">
        <v>74</v>
      </c>
      <c r="B121" s="8" t="s">
        <v>13</v>
      </c>
      <c r="C121" s="85" t="s">
        <v>113</v>
      </c>
      <c r="D121" s="48">
        <v>631.63586999999995</v>
      </c>
      <c r="E121" s="48">
        <v>631.63586999999995</v>
      </c>
      <c r="F121" s="48">
        <v>631.63586999999995</v>
      </c>
      <c r="G121" s="5">
        <f t="shared" si="3"/>
        <v>0</v>
      </c>
      <c r="H121" s="5">
        <f t="shared" si="4"/>
        <v>0</v>
      </c>
      <c r="I121" s="5">
        <f t="shared" si="5"/>
        <v>100</v>
      </c>
    </row>
    <row r="122" spans="1:10" ht="132.75" customHeight="1">
      <c r="A122" s="84" t="s">
        <v>709</v>
      </c>
      <c r="B122" s="8" t="s">
        <v>13</v>
      </c>
      <c r="C122" s="85" t="s">
        <v>627</v>
      </c>
      <c r="D122" s="48">
        <v>150.05038999999999</v>
      </c>
      <c r="E122" s="48">
        <v>150.05038999999999</v>
      </c>
      <c r="F122" s="48">
        <v>150.05038999999999</v>
      </c>
      <c r="G122" s="5">
        <f t="shared" si="3"/>
        <v>0</v>
      </c>
      <c r="H122" s="5">
        <f t="shared" si="4"/>
        <v>0</v>
      </c>
      <c r="I122" s="5">
        <f t="shared" si="5"/>
        <v>100</v>
      </c>
      <c r="J122" s="101">
        <f>SUM(D105:D122)</f>
        <v>22905.318150000003</v>
      </c>
    </row>
    <row r="123" spans="1:10" ht="71.25" customHeight="1">
      <c r="A123" s="164" t="s">
        <v>48</v>
      </c>
      <c r="B123" s="179"/>
      <c r="C123" s="179"/>
      <c r="D123" s="179"/>
      <c r="E123" s="179"/>
      <c r="F123" s="179"/>
      <c r="G123" s="179"/>
      <c r="H123" s="179"/>
      <c r="I123" s="179"/>
    </row>
    <row r="124" spans="1:10" s="103" customFormat="1" ht="40.5" customHeight="1">
      <c r="A124" s="78" t="s">
        <v>1</v>
      </c>
      <c r="B124" s="102"/>
      <c r="C124" s="54" t="s">
        <v>141</v>
      </c>
      <c r="D124" s="36">
        <f>D126+D145+D150+D161+D163</f>
        <v>519511.37573000003</v>
      </c>
      <c r="E124" s="36">
        <f>E126+E145+E150+E161+E163</f>
        <v>489202.03053000011</v>
      </c>
      <c r="F124" s="36">
        <f>F126+F145+F150+F161+F163</f>
        <v>489202.03053000011</v>
      </c>
      <c r="G124" s="36">
        <f>E124-F124</f>
        <v>0</v>
      </c>
      <c r="H124" s="36">
        <f>D124-F124</f>
        <v>30309.345199999923</v>
      </c>
      <c r="I124" s="36">
        <f>F124/D124*100</f>
        <v>94.165797590589762</v>
      </c>
    </row>
    <row r="125" spans="1:10" ht="30.75" customHeight="1">
      <c r="A125" s="39" t="s">
        <v>6</v>
      </c>
      <c r="B125" s="104"/>
      <c r="C125" s="104"/>
      <c r="D125" s="28"/>
      <c r="E125" s="28"/>
      <c r="F125" s="28"/>
      <c r="G125" s="28"/>
      <c r="H125" s="28"/>
      <c r="I125" s="28"/>
    </row>
    <row r="126" spans="1:10" ht="87" customHeight="1">
      <c r="A126" s="39" t="s">
        <v>16</v>
      </c>
      <c r="B126" s="21"/>
      <c r="C126" s="83" t="s">
        <v>140</v>
      </c>
      <c r="D126" s="22">
        <f>SUM(D127:D144)</f>
        <v>42443.4283</v>
      </c>
      <c r="E126" s="22">
        <f>SUM(E127:E144)</f>
        <v>39654.962699999996</v>
      </c>
      <c r="F126" s="22">
        <f>SUM(F127:F144)</f>
        <v>39654.962699999996</v>
      </c>
      <c r="G126" s="22">
        <f t="shared" ref="G126:G162" si="10">E126-F126</f>
        <v>0</v>
      </c>
      <c r="H126" s="22">
        <f t="shared" ref="H126:H162" si="11">D126-F126</f>
        <v>2788.4656000000032</v>
      </c>
      <c r="I126" s="30">
        <f t="shared" ref="I126:I162" si="12">F126/D126*100</f>
        <v>93.430159363446137</v>
      </c>
    </row>
    <row r="127" spans="1:10" ht="181.5" customHeight="1">
      <c r="A127" s="84" t="s">
        <v>496</v>
      </c>
      <c r="B127" s="93" t="s">
        <v>17</v>
      </c>
      <c r="C127" s="85" t="s">
        <v>137</v>
      </c>
      <c r="D127" s="48">
        <v>8420</v>
      </c>
      <c r="E127" s="48">
        <v>7836.26</v>
      </c>
      <c r="F127" s="48">
        <v>7836.26</v>
      </c>
      <c r="G127" s="5">
        <f t="shared" si="10"/>
        <v>0</v>
      </c>
      <c r="H127" s="5">
        <f t="shared" si="11"/>
        <v>583.73999999999978</v>
      </c>
      <c r="I127" s="31">
        <f t="shared" si="12"/>
        <v>93.067220902612817</v>
      </c>
    </row>
    <row r="128" spans="1:10" ht="175.5" customHeight="1">
      <c r="A128" s="84" t="s">
        <v>750</v>
      </c>
      <c r="B128" s="93" t="s">
        <v>17</v>
      </c>
      <c r="C128" s="85" t="s">
        <v>628</v>
      </c>
      <c r="D128" s="48">
        <v>3387.085</v>
      </c>
      <c r="E128" s="48">
        <v>3387.085</v>
      </c>
      <c r="F128" s="48">
        <v>3387.085</v>
      </c>
      <c r="G128" s="5">
        <f t="shared" si="10"/>
        <v>0</v>
      </c>
      <c r="H128" s="5">
        <f t="shared" si="11"/>
        <v>0</v>
      </c>
      <c r="I128" s="31">
        <f t="shared" si="12"/>
        <v>100</v>
      </c>
    </row>
    <row r="129" spans="1:9" ht="63" customHeight="1">
      <c r="A129" s="86" t="s">
        <v>751</v>
      </c>
      <c r="B129" s="93" t="s">
        <v>17</v>
      </c>
      <c r="C129" s="85" t="s">
        <v>398</v>
      </c>
      <c r="D129" s="48">
        <v>2216.21623</v>
      </c>
      <c r="E129" s="48">
        <v>2113.33601</v>
      </c>
      <c r="F129" s="48">
        <v>2113.33601</v>
      </c>
      <c r="G129" s="5">
        <f t="shared" si="10"/>
        <v>0</v>
      </c>
      <c r="H129" s="5">
        <f t="shared" si="11"/>
        <v>102.88022000000001</v>
      </c>
      <c r="I129" s="31">
        <f t="shared" si="12"/>
        <v>95.357843760579257</v>
      </c>
    </row>
    <row r="130" spans="1:9" ht="91.5" customHeight="1">
      <c r="A130" s="84" t="s">
        <v>752</v>
      </c>
      <c r="B130" s="93" t="s">
        <v>17</v>
      </c>
      <c r="C130" s="85" t="s">
        <v>741</v>
      </c>
      <c r="D130" s="48">
        <v>1870.527</v>
      </c>
      <c r="E130" s="48">
        <v>1028.5</v>
      </c>
      <c r="F130" s="48">
        <v>1028.5</v>
      </c>
      <c r="G130" s="5">
        <f t="shared" si="10"/>
        <v>0</v>
      </c>
      <c r="H130" s="5">
        <f t="shared" si="11"/>
        <v>842.02700000000004</v>
      </c>
      <c r="I130" s="31">
        <f t="shared" si="12"/>
        <v>54.984504366951128</v>
      </c>
    </row>
    <row r="131" spans="1:9" ht="53.25" customHeight="1">
      <c r="A131" s="84" t="s">
        <v>753</v>
      </c>
      <c r="B131" s="93" t="s">
        <v>17</v>
      </c>
      <c r="C131" s="85" t="s">
        <v>742</v>
      </c>
      <c r="D131" s="48">
        <v>873.80071999999996</v>
      </c>
      <c r="E131" s="48">
        <v>0</v>
      </c>
      <c r="F131" s="48">
        <v>0</v>
      </c>
      <c r="G131" s="5">
        <f t="shared" si="10"/>
        <v>0</v>
      </c>
      <c r="H131" s="5">
        <f t="shared" si="11"/>
        <v>873.80071999999996</v>
      </c>
      <c r="I131" s="31">
        <f t="shared" si="12"/>
        <v>0</v>
      </c>
    </row>
    <row r="132" spans="1:9" ht="65.25" customHeight="1">
      <c r="A132" s="86" t="s">
        <v>374</v>
      </c>
      <c r="B132" s="93" t="s">
        <v>17</v>
      </c>
      <c r="C132" s="85" t="s">
        <v>399</v>
      </c>
      <c r="D132" s="48">
        <v>400</v>
      </c>
      <c r="E132" s="48">
        <v>400</v>
      </c>
      <c r="F132" s="48">
        <v>400</v>
      </c>
      <c r="G132" s="5">
        <f t="shared" si="10"/>
        <v>0</v>
      </c>
      <c r="H132" s="5">
        <f t="shared" si="11"/>
        <v>0</v>
      </c>
      <c r="I132" s="31">
        <f t="shared" si="12"/>
        <v>100</v>
      </c>
    </row>
    <row r="133" spans="1:9" ht="77.25" customHeight="1">
      <c r="A133" s="86" t="s">
        <v>375</v>
      </c>
      <c r="B133" s="93" t="s">
        <v>17</v>
      </c>
      <c r="C133" s="85" t="s">
        <v>400</v>
      </c>
      <c r="D133" s="48">
        <v>344.24925999999999</v>
      </c>
      <c r="E133" s="48">
        <v>344.24925999999999</v>
      </c>
      <c r="F133" s="48">
        <v>344.24925999999999</v>
      </c>
      <c r="G133" s="5">
        <f t="shared" si="10"/>
        <v>0</v>
      </c>
      <c r="H133" s="5">
        <f t="shared" si="11"/>
        <v>0</v>
      </c>
      <c r="I133" s="31">
        <f t="shared" si="12"/>
        <v>100</v>
      </c>
    </row>
    <row r="134" spans="1:9" ht="63.75" customHeight="1">
      <c r="A134" s="86" t="s">
        <v>754</v>
      </c>
      <c r="B134" s="93" t="s">
        <v>17</v>
      </c>
      <c r="C134" s="85" t="s">
        <v>743</v>
      </c>
      <c r="D134" s="48">
        <v>1295.1468</v>
      </c>
      <c r="E134" s="48">
        <v>1295.1468</v>
      </c>
      <c r="F134" s="48">
        <v>1295.1468</v>
      </c>
      <c r="G134" s="5">
        <f t="shared" si="10"/>
        <v>0</v>
      </c>
      <c r="H134" s="5">
        <f t="shared" si="11"/>
        <v>0</v>
      </c>
      <c r="I134" s="31">
        <f t="shared" si="12"/>
        <v>100</v>
      </c>
    </row>
    <row r="135" spans="1:9" ht="60" customHeight="1">
      <c r="A135" s="86" t="s">
        <v>755</v>
      </c>
      <c r="B135" s="93" t="s">
        <v>17</v>
      </c>
      <c r="C135" s="85" t="s">
        <v>744</v>
      </c>
      <c r="D135" s="48">
        <v>2000</v>
      </c>
      <c r="E135" s="48">
        <v>1893.3549599999999</v>
      </c>
      <c r="F135" s="48">
        <v>1893.3549599999999</v>
      </c>
      <c r="G135" s="5">
        <f t="shared" si="10"/>
        <v>0</v>
      </c>
      <c r="H135" s="5">
        <f t="shared" si="11"/>
        <v>106.64504000000011</v>
      </c>
      <c r="I135" s="31">
        <f t="shared" si="12"/>
        <v>94.667747999999989</v>
      </c>
    </row>
    <row r="136" spans="1:9" ht="53.25" customHeight="1">
      <c r="A136" s="86" t="s">
        <v>497</v>
      </c>
      <c r="B136" s="93" t="s">
        <v>17</v>
      </c>
      <c r="C136" s="85" t="s">
        <v>500</v>
      </c>
      <c r="D136" s="48">
        <v>1110.2639999999999</v>
      </c>
      <c r="E136" s="48">
        <v>1110.2639999999999</v>
      </c>
      <c r="F136" s="48">
        <v>1110.2639999999999</v>
      </c>
      <c r="G136" s="5">
        <f t="shared" ref="G136:G149" si="13">E136-F136</f>
        <v>0</v>
      </c>
      <c r="H136" s="5">
        <f t="shared" ref="H136:H149" si="14">D136-F136</f>
        <v>0</v>
      </c>
      <c r="I136" s="31">
        <f t="shared" ref="I136:I149" si="15">F136/D136*100</f>
        <v>100</v>
      </c>
    </row>
    <row r="137" spans="1:9" ht="45" customHeight="1">
      <c r="A137" s="86" t="s">
        <v>756</v>
      </c>
      <c r="B137" s="93" t="s">
        <v>17</v>
      </c>
      <c r="C137" s="85" t="s">
        <v>745</v>
      </c>
      <c r="D137" s="48">
        <v>1050</v>
      </c>
      <c r="E137" s="48">
        <v>1000</v>
      </c>
      <c r="F137" s="48">
        <v>1000</v>
      </c>
      <c r="G137" s="5">
        <f t="shared" si="13"/>
        <v>0</v>
      </c>
      <c r="H137" s="5">
        <f t="shared" si="14"/>
        <v>50</v>
      </c>
      <c r="I137" s="31">
        <f t="shared" si="15"/>
        <v>95.238095238095227</v>
      </c>
    </row>
    <row r="138" spans="1:9" ht="68.25" customHeight="1">
      <c r="A138" s="86" t="s">
        <v>757</v>
      </c>
      <c r="B138" s="93" t="s">
        <v>17</v>
      </c>
      <c r="C138" s="85" t="s">
        <v>746</v>
      </c>
      <c r="D138" s="48">
        <v>150</v>
      </c>
      <c r="E138" s="48">
        <v>150</v>
      </c>
      <c r="F138" s="48">
        <v>150</v>
      </c>
      <c r="G138" s="5">
        <f t="shared" si="13"/>
        <v>0</v>
      </c>
      <c r="H138" s="5">
        <f t="shared" si="14"/>
        <v>0</v>
      </c>
      <c r="I138" s="31">
        <f t="shared" si="15"/>
        <v>100</v>
      </c>
    </row>
    <row r="139" spans="1:9" ht="55.5" customHeight="1">
      <c r="A139" s="86" t="s">
        <v>498</v>
      </c>
      <c r="B139" s="93" t="s">
        <v>17</v>
      </c>
      <c r="C139" s="85" t="s">
        <v>501</v>
      </c>
      <c r="D139" s="48">
        <v>5963.6791300000004</v>
      </c>
      <c r="E139" s="48">
        <v>5963.6791300000004</v>
      </c>
      <c r="F139" s="48">
        <v>5963.6791300000004</v>
      </c>
      <c r="G139" s="5">
        <f t="shared" si="13"/>
        <v>0</v>
      </c>
      <c r="H139" s="5">
        <f t="shared" si="14"/>
        <v>0</v>
      </c>
      <c r="I139" s="31">
        <f t="shared" si="15"/>
        <v>100</v>
      </c>
    </row>
    <row r="140" spans="1:9" ht="55.5" customHeight="1">
      <c r="A140" s="86" t="s">
        <v>758</v>
      </c>
      <c r="B140" s="93" t="s">
        <v>17</v>
      </c>
      <c r="C140" s="85" t="s">
        <v>747</v>
      </c>
      <c r="D140" s="48">
        <v>7350</v>
      </c>
      <c r="E140" s="48">
        <v>7349.9268000000002</v>
      </c>
      <c r="F140" s="48">
        <v>7349.9268000000002</v>
      </c>
      <c r="G140" s="5">
        <f t="shared" si="13"/>
        <v>0</v>
      </c>
      <c r="H140" s="5">
        <f t="shared" si="14"/>
        <v>7.3199999999815191E-2</v>
      </c>
      <c r="I140" s="31">
        <f t="shared" si="15"/>
        <v>99.999004081632663</v>
      </c>
    </row>
    <row r="141" spans="1:9" ht="75.75" customHeight="1">
      <c r="A141" s="86" t="s">
        <v>759</v>
      </c>
      <c r="B141" s="93" t="s">
        <v>17</v>
      </c>
      <c r="C141" s="85" t="s">
        <v>748</v>
      </c>
      <c r="D141" s="48">
        <v>4267.3129900000004</v>
      </c>
      <c r="E141" s="48">
        <v>4267.3129900000004</v>
      </c>
      <c r="F141" s="48">
        <v>4267.3129900000004</v>
      </c>
      <c r="G141" s="5">
        <f t="shared" si="13"/>
        <v>0</v>
      </c>
      <c r="H141" s="5">
        <f t="shared" si="14"/>
        <v>0</v>
      </c>
      <c r="I141" s="31">
        <f t="shared" si="15"/>
        <v>100</v>
      </c>
    </row>
    <row r="142" spans="1:9" ht="70.5" customHeight="1">
      <c r="A142" s="86" t="s">
        <v>760</v>
      </c>
      <c r="B142" s="93" t="s">
        <v>17</v>
      </c>
      <c r="C142" s="85" t="s">
        <v>749</v>
      </c>
      <c r="D142" s="48">
        <v>1188.07897</v>
      </c>
      <c r="E142" s="48">
        <v>1099.2095999999999</v>
      </c>
      <c r="F142" s="48">
        <v>1099.2095999999999</v>
      </c>
      <c r="G142" s="5">
        <f t="shared" si="13"/>
        <v>0</v>
      </c>
      <c r="H142" s="5">
        <f t="shared" si="14"/>
        <v>88.869370000000117</v>
      </c>
      <c r="I142" s="31">
        <f t="shared" si="15"/>
        <v>92.519910524129543</v>
      </c>
    </row>
    <row r="143" spans="1:9" ht="58.5" customHeight="1">
      <c r="A143" s="86" t="s">
        <v>466</v>
      </c>
      <c r="B143" s="93" t="s">
        <v>17</v>
      </c>
      <c r="C143" s="85" t="s">
        <v>450</v>
      </c>
      <c r="D143" s="48">
        <v>140.43004999999999</v>
      </c>
      <c r="E143" s="48">
        <v>0</v>
      </c>
      <c r="F143" s="48">
        <v>0</v>
      </c>
      <c r="G143" s="5">
        <f t="shared" si="13"/>
        <v>0</v>
      </c>
      <c r="H143" s="5">
        <f t="shared" si="14"/>
        <v>140.43004999999999</v>
      </c>
      <c r="I143" s="31">
        <f t="shared" si="15"/>
        <v>0</v>
      </c>
    </row>
    <row r="144" spans="1:9" ht="206.25" customHeight="1">
      <c r="A144" s="84" t="s">
        <v>499</v>
      </c>
      <c r="B144" s="93" t="s">
        <v>17</v>
      </c>
      <c r="C144" s="85" t="s">
        <v>138</v>
      </c>
      <c r="D144" s="48">
        <v>416.63815</v>
      </c>
      <c r="E144" s="48">
        <v>416.63815</v>
      </c>
      <c r="F144" s="48">
        <v>416.63815</v>
      </c>
      <c r="G144" s="5">
        <f t="shared" si="13"/>
        <v>0</v>
      </c>
      <c r="H144" s="5">
        <f t="shared" si="14"/>
        <v>0</v>
      </c>
      <c r="I144" s="31">
        <f t="shared" si="15"/>
        <v>100</v>
      </c>
    </row>
    <row r="145" spans="1:10" ht="52.5" customHeight="1">
      <c r="A145" s="105" t="s">
        <v>451</v>
      </c>
      <c r="B145" s="93"/>
      <c r="C145" s="106" t="s">
        <v>452</v>
      </c>
      <c r="D145" s="58">
        <f>SUM(D146:D149)</f>
        <v>93959.023559999987</v>
      </c>
      <c r="E145" s="58">
        <f>SUM(E146:E149)</f>
        <v>66718.145959999994</v>
      </c>
      <c r="F145" s="58">
        <f>SUM(F146:F149)</f>
        <v>66718.145959999994</v>
      </c>
      <c r="G145" s="22">
        <f t="shared" si="13"/>
        <v>0</v>
      </c>
      <c r="H145" s="22">
        <f t="shared" si="14"/>
        <v>27240.877599999993</v>
      </c>
      <c r="I145" s="30">
        <f t="shared" si="15"/>
        <v>71.007704669680166</v>
      </c>
    </row>
    <row r="146" spans="1:10" ht="155.25" customHeight="1">
      <c r="A146" s="86" t="s">
        <v>765</v>
      </c>
      <c r="B146" s="93" t="s">
        <v>17</v>
      </c>
      <c r="C146" s="85" t="s">
        <v>761</v>
      </c>
      <c r="D146" s="48">
        <v>181.61529999999999</v>
      </c>
      <c r="E146" s="48">
        <v>181.61529999999999</v>
      </c>
      <c r="F146" s="48">
        <v>181.61529999999999</v>
      </c>
      <c r="G146" s="5">
        <f t="shared" si="13"/>
        <v>0</v>
      </c>
      <c r="H146" s="5">
        <f t="shared" si="14"/>
        <v>0</v>
      </c>
      <c r="I146" s="31">
        <f t="shared" si="15"/>
        <v>100</v>
      </c>
    </row>
    <row r="147" spans="1:10" ht="81" customHeight="1">
      <c r="A147" s="86" t="s">
        <v>766</v>
      </c>
      <c r="B147" s="93" t="s">
        <v>17</v>
      </c>
      <c r="C147" s="85" t="s">
        <v>762</v>
      </c>
      <c r="D147" s="48">
        <v>11836.839459999999</v>
      </c>
      <c r="E147" s="48">
        <v>11836.839459999999</v>
      </c>
      <c r="F147" s="48">
        <v>11836.839459999999</v>
      </c>
      <c r="G147" s="5">
        <f t="shared" si="13"/>
        <v>0</v>
      </c>
      <c r="H147" s="5">
        <f t="shared" si="14"/>
        <v>0</v>
      </c>
      <c r="I147" s="31">
        <f t="shared" si="15"/>
        <v>100</v>
      </c>
    </row>
    <row r="148" spans="1:10" ht="105.75" customHeight="1">
      <c r="A148" s="86" t="s">
        <v>767</v>
      </c>
      <c r="B148" s="93" t="s">
        <v>17</v>
      </c>
      <c r="C148" s="85" t="s">
        <v>763</v>
      </c>
      <c r="D148" s="48">
        <v>50</v>
      </c>
      <c r="E148" s="48">
        <v>50</v>
      </c>
      <c r="F148" s="48">
        <v>50</v>
      </c>
      <c r="G148" s="5">
        <f t="shared" si="13"/>
        <v>0</v>
      </c>
      <c r="H148" s="5">
        <f t="shared" si="14"/>
        <v>0</v>
      </c>
      <c r="I148" s="31">
        <f t="shared" si="15"/>
        <v>100</v>
      </c>
    </row>
    <row r="149" spans="1:10" ht="129.75" customHeight="1">
      <c r="A149" s="86" t="s">
        <v>768</v>
      </c>
      <c r="B149" s="93" t="s">
        <v>17</v>
      </c>
      <c r="C149" s="85" t="s">
        <v>764</v>
      </c>
      <c r="D149" s="48">
        <v>81890.568799999994</v>
      </c>
      <c r="E149" s="48">
        <v>54649.691200000001</v>
      </c>
      <c r="F149" s="48">
        <v>54649.691200000001</v>
      </c>
      <c r="G149" s="5">
        <f t="shared" si="13"/>
        <v>0</v>
      </c>
      <c r="H149" s="5">
        <f t="shared" si="14"/>
        <v>27240.877599999993</v>
      </c>
      <c r="I149" s="31">
        <f t="shared" si="15"/>
        <v>66.735024558774342</v>
      </c>
    </row>
    <row r="150" spans="1:10" ht="71.25" customHeight="1">
      <c r="A150" s="39" t="s">
        <v>18</v>
      </c>
      <c r="B150" s="21"/>
      <c r="C150" s="106" t="s">
        <v>432</v>
      </c>
      <c r="D150" s="22">
        <f>SUM(D151:D160)</f>
        <v>377316.78705000004</v>
      </c>
      <c r="E150" s="22">
        <f>SUM(E151:E160)</f>
        <v>377036.78505000006</v>
      </c>
      <c r="F150" s="22">
        <f>SUM(F151:F160)</f>
        <v>377036.78505000006</v>
      </c>
      <c r="G150" s="22">
        <f t="shared" si="10"/>
        <v>0</v>
      </c>
      <c r="H150" s="22">
        <f>D150-F150</f>
        <v>280.00199999997858</v>
      </c>
      <c r="I150" s="30">
        <f t="shared" si="12"/>
        <v>99.925791268872729</v>
      </c>
    </row>
    <row r="151" spans="1:10" ht="159.75" customHeight="1">
      <c r="A151" s="84" t="s">
        <v>502</v>
      </c>
      <c r="B151" s="93" t="s">
        <v>17</v>
      </c>
      <c r="C151" s="85" t="s">
        <v>136</v>
      </c>
      <c r="D151" s="48">
        <v>96363</v>
      </c>
      <c r="E151" s="48">
        <v>96082.998000000007</v>
      </c>
      <c r="F151" s="48">
        <v>96082.998000000007</v>
      </c>
      <c r="G151" s="5">
        <f t="shared" si="10"/>
        <v>0</v>
      </c>
      <c r="H151" s="5">
        <f t="shared" si="11"/>
        <v>280.00199999999313</v>
      </c>
      <c r="I151" s="31">
        <f t="shared" si="12"/>
        <v>99.709429967933758</v>
      </c>
    </row>
    <row r="152" spans="1:10" ht="117.75" customHeight="1">
      <c r="A152" s="86" t="s">
        <v>503</v>
      </c>
      <c r="B152" s="93" t="s">
        <v>17</v>
      </c>
      <c r="C152" s="85" t="s">
        <v>142</v>
      </c>
      <c r="D152" s="48">
        <v>251123.19320000001</v>
      </c>
      <c r="E152" s="48">
        <v>251123.19320000001</v>
      </c>
      <c r="F152" s="48">
        <v>251123.19320000001</v>
      </c>
      <c r="G152" s="5">
        <f t="shared" si="10"/>
        <v>0</v>
      </c>
      <c r="H152" s="5">
        <f t="shared" si="11"/>
        <v>0</v>
      </c>
      <c r="I152" s="31">
        <f t="shared" si="12"/>
        <v>100</v>
      </c>
    </row>
    <row r="153" spans="1:10" ht="123" customHeight="1">
      <c r="A153" s="84" t="s">
        <v>504</v>
      </c>
      <c r="B153" s="93" t="s">
        <v>17</v>
      </c>
      <c r="C153" s="85" t="s">
        <v>143</v>
      </c>
      <c r="D153" s="48">
        <v>11488.53</v>
      </c>
      <c r="E153" s="48">
        <v>11488.53</v>
      </c>
      <c r="F153" s="48">
        <v>11488.53</v>
      </c>
      <c r="G153" s="5">
        <f t="shared" si="10"/>
        <v>0</v>
      </c>
      <c r="H153" s="5">
        <f t="shared" si="11"/>
        <v>0</v>
      </c>
      <c r="I153" s="31">
        <f t="shared" si="12"/>
        <v>100</v>
      </c>
      <c r="J153" s="20" t="s">
        <v>42</v>
      </c>
    </row>
    <row r="154" spans="1:10" ht="98.25" customHeight="1">
      <c r="A154" s="86" t="s">
        <v>505</v>
      </c>
      <c r="B154" s="93" t="s">
        <v>17</v>
      </c>
      <c r="C154" s="85" t="s">
        <v>144</v>
      </c>
      <c r="D154" s="48">
        <v>1222.7858699999999</v>
      </c>
      <c r="E154" s="48">
        <v>1222.7858699999999</v>
      </c>
      <c r="F154" s="48">
        <v>1222.7858699999999</v>
      </c>
      <c r="G154" s="5">
        <f t="shared" si="10"/>
        <v>0</v>
      </c>
      <c r="H154" s="5">
        <f t="shared" si="11"/>
        <v>0</v>
      </c>
      <c r="I154" s="31">
        <f t="shared" si="12"/>
        <v>100</v>
      </c>
    </row>
    <row r="155" spans="1:10" ht="78" customHeight="1">
      <c r="A155" s="86" t="s">
        <v>506</v>
      </c>
      <c r="B155" s="93" t="s">
        <v>17</v>
      </c>
      <c r="C155" s="85" t="s">
        <v>145</v>
      </c>
      <c r="D155" s="48">
        <v>929.67888000000005</v>
      </c>
      <c r="E155" s="48">
        <v>929.67888000000005</v>
      </c>
      <c r="F155" s="48">
        <v>929.67888000000005</v>
      </c>
      <c r="G155" s="5">
        <f t="shared" si="10"/>
        <v>0</v>
      </c>
      <c r="H155" s="5">
        <f t="shared" si="11"/>
        <v>0</v>
      </c>
      <c r="I155" s="31">
        <f t="shared" si="12"/>
        <v>100</v>
      </c>
    </row>
    <row r="156" spans="1:10" ht="68.25" customHeight="1">
      <c r="A156" s="86" t="s">
        <v>507</v>
      </c>
      <c r="B156" s="93" t="s">
        <v>17</v>
      </c>
      <c r="C156" s="85" t="s">
        <v>146</v>
      </c>
      <c r="D156" s="48">
        <v>754.46915999999999</v>
      </c>
      <c r="E156" s="48">
        <v>754.46915999999999</v>
      </c>
      <c r="F156" s="48">
        <v>754.46915999999999</v>
      </c>
      <c r="G156" s="5">
        <f t="shared" si="10"/>
        <v>0</v>
      </c>
      <c r="H156" s="5">
        <f t="shared" si="11"/>
        <v>0</v>
      </c>
      <c r="I156" s="31">
        <f t="shared" si="12"/>
        <v>100</v>
      </c>
    </row>
    <row r="157" spans="1:10" ht="68.25" customHeight="1">
      <c r="A157" s="86" t="s">
        <v>508</v>
      </c>
      <c r="B157" s="93" t="s">
        <v>17</v>
      </c>
      <c r="C157" s="85" t="s">
        <v>147</v>
      </c>
      <c r="D157" s="48">
        <v>7899.8490000000002</v>
      </c>
      <c r="E157" s="48">
        <v>7899.8490000000002</v>
      </c>
      <c r="F157" s="48">
        <v>7899.8490000000002</v>
      </c>
      <c r="G157" s="5">
        <f t="shared" si="10"/>
        <v>0</v>
      </c>
      <c r="H157" s="5">
        <f t="shared" si="11"/>
        <v>0</v>
      </c>
      <c r="I157" s="31">
        <f t="shared" si="12"/>
        <v>100</v>
      </c>
    </row>
    <row r="158" spans="1:10" ht="68.25" customHeight="1">
      <c r="A158" s="86" t="s">
        <v>509</v>
      </c>
      <c r="B158" s="93" t="s">
        <v>17</v>
      </c>
      <c r="C158" s="85" t="s">
        <v>148</v>
      </c>
      <c r="D158" s="48">
        <v>1606.53844</v>
      </c>
      <c r="E158" s="48">
        <v>1606.53844</v>
      </c>
      <c r="F158" s="48">
        <v>1606.53844</v>
      </c>
      <c r="G158" s="5">
        <f t="shared" si="10"/>
        <v>0</v>
      </c>
      <c r="H158" s="5">
        <f t="shared" si="11"/>
        <v>0</v>
      </c>
      <c r="I158" s="31">
        <f t="shared" si="12"/>
        <v>100</v>
      </c>
    </row>
    <row r="159" spans="1:10" ht="78.75" customHeight="1">
      <c r="A159" s="86" t="s">
        <v>510</v>
      </c>
      <c r="B159" s="93" t="s">
        <v>17</v>
      </c>
      <c r="C159" s="85" t="s">
        <v>149</v>
      </c>
      <c r="D159" s="48">
        <v>586.77445</v>
      </c>
      <c r="E159" s="48">
        <v>586.77445</v>
      </c>
      <c r="F159" s="48">
        <v>586.77445</v>
      </c>
      <c r="G159" s="5">
        <f t="shared" si="10"/>
        <v>0</v>
      </c>
      <c r="H159" s="5">
        <f t="shared" si="11"/>
        <v>0</v>
      </c>
      <c r="I159" s="31">
        <f t="shared" si="12"/>
        <v>100</v>
      </c>
    </row>
    <row r="160" spans="1:10" ht="78.75" customHeight="1">
      <c r="A160" s="86" t="s">
        <v>511</v>
      </c>
      <c r="B160" s="93" t="s">
        <v>17</v>
      </c>
      <c r="C160" s="85" t="s">
        <v>150</v>
      </c>
      <c r="D160" s="48">
        <v>5341.9680500000004</v>
      </c>
      <c r="E160" s="48">
        <v>5341.9680500000004</v>
      </c>
      <c r="F160" s="48">
        <v>5341.9680500000004</v>
      </c>
      <c r="G160" s="5">
        <f t="shared" si="10"/>
        <v>0</v>
      </c>
      <c r="H160" s="5">
        <f t="shared" si="11"/>
        <v>0</v>
      </c>
      <c r="I160" s="31">
        <f t="shared" si="12"/>
        <v>100</v>
      </c>
    </row>
    <row r="161" spans="1:9" ht="56.25" customHeight="1">
      <c r="A161" s="107" t="s">
        <v>512</v>
      </c>
      <c r="B161" s="93"/>
      <c r="C161" s="106" t="s">
        <v>139</v>
      </c>
      <c r="D161" s="58">
        <f>D162</f>
        <v>5438.8</v>
      </c>
      <c r="E161" s="58">
        <f>E162</f>
        <v>5438.8</v>
      </c>
      <c r="F161" s="58">
        <f>F162</f>
        <v>5438.8</v>
      </c>
      <c r="G161" s="22">
        <f t="shared" si="10"/>
        <v>0</v>
      </c>
      <c r="H161" s="22">
        <f t="shared" si="11"/>
        <v>0</v>
      </c>
      <c r="I161" s="30">
        <f t="shared" si="12"/>
        <v>100</v>
      </c>
    </row>
    <row r="162" spans="1:9" ht="181.5" customHeight="1">
      <c r="A162" s="84" t="s">
        <v>513</v>
      </c>
      <c r="B162" s="23">
        <v>441</v>
      </c>
      <c r="C162" s="85" t="s">
        <v>514</v>
      </c>
      <c r="D162" s="48">
        <v>5438.8</v>
      </c>
      <c r="E162" s="48">
        <v>5438.8</v>
      </c>
      <c r="F162" s="48">
        <v>5438.8</v>
      </c>
      <c r="G162" s="5">
        <f t="shared" si="10"/>
        <v>0</v>
      </c>
      <c r="H162" s="5">
        <f t="shared" si="11"/>
        <v>0</v>
      </c>
      <c r="I162" s="31">
        <f t="shared" si="12"/>
        <v>100</v>
      </c>
    </row>
    <row r="163" spans="1:9" ht="59.25" customHeight="1">
      <c r="A163" s="107" t="s">
        <v>629</v>
      </c>
      <c r="B163" s="108"/>
      <c r="C163" s="109" t="s">
        <v>630</v>
      </c>
      <c r="D163" s="22">
        <f>SUM(D164:D165)</f>
        <v>353.33681999999999</v>
      </c>
      <c r="E163" s="22">
        <f>SUM(E164:E165)</f>
        <v>353.33681999999999</v>
      </c>
      <c r="F163" s="22">
        <f>SUM(F164:F165)</f>
        <v>353.33681999999999</v>
      </c>
      <c r="G163" s="22">
        <f>E163-F163</f>
        <v>0</v>
      </c>
      <c r="H163" s="22">
        <f>D163-F163</f>
        <v>0</v>
      </c>
      <c r="I163" s="30">
        <f>F163/D163*100</f>
        <v>100</v>
      </c>
    </row>
    <row r="164" spans="1:9" ht="80.25" customHeight="1">
      <c r="A164" s="110" t="s">
        <v>769</v>
      </c>
      <c r="B164" s="23">
        <v>441</v>
      </c>
      <c r="C164" s="111" t="s">
        <v>771</v>
      </c>
      <c r="D164" s="112">
        <v>300</v>
      </c>
      <c r="E164" s="112">
        <v>300</v>
      </c>
      <c r="F164" s="112">
        <v>300</v>
      </c>
      <c r="G164" s="5">
        <f>E164-F164</f>
        <v>0</v>
      </c>
      <c r="H164" s="5">
        <f>D164-F164</f>
        <v>0</v>
      </c>
      <c r="I164" s="31">
        <f>F164/D164*100</f>
        <v>100</v>
      </c>
    </row>
    <row r="165" spans="1:9" ht="36" customHeight="1">
      <c r="A165" s="110" t="s">
        <v>770</v>
      </c>
      <c r="B165" s="23">
        <v>441</v>
      </c>
      <c r="C165" s="111" t="s">
        <v>772</v>
      </c>
      <c r="D165" s="112">
        <v>53.336820000000003</v>
      </c>
      <c r="E165" s="112">
        <v>53.336820000000003</v>
      </c>
      <c r="F165" s="112">
        <v>53.336820000000003</v>
      </c>
      <c r="G165" s="5">
        <f>E165-F165</f>
        <v>0</v>
      </c>
      <c r="H165" s="5">
        <f>D165-F165</f>
        <v>0</v>
      </c>
      <c r="I165" s="31">
        <f>F165/D165*100</f>
        <v>100</v>
      </c>
    </row>
    <row r="166" spans="1:9" ht="70.5" customHeight="1">
      <c r="A166" s="164" t="s">
        <v>50</v>
      </c>
      <c r="B166" s="180"/>
      <c r="C166" s="180"/>
      <c r="D166" s="180"/>
      <c r="E166" s="180"/>
      <c r="F166" s="180"/>
      <c r="G166" s="180"/>
      <c r="H166" s="180"/>
      <c r="I166" s="180"/>
    </row>
    <row r="167" spans="1:9" s="77" customFormat="1" ht="39" customHeight="1">
      <c r="A167" s="78" t="s">
        <v>1</v>
      </c>
      <c r="B167" s="113"/>
      <c r="C167" s="102" t="s">
        <v>151</v>
      </c>
      <c r="D167" s="36">
        <f>D169+D195+D207</f>
        <v>37350.757529999995</v>
      </c>
      <c r="E167" s="36">
        <f>E169+E195+E207</f>
        <v>36290.16491</v>
      </c>
      <c r="F167" s="36">
        <f>F169+F195+F207</f>
        <v>36290.16491</v>
      </c>
      <c r="G167" s="36">
        <f t="shared" ref="G167:G206" si="16">E167-F167</f>
        <v>0</v>
      </c>
      <c r="H167" s="36">
        <f>D167-F167</f>
        <v>1060.5926199999958</v>
      </c>
      <c r="I167" s="36">
        <f t="shared" ref="I167:I206" si="17">F167/D167*100</f>
        <v>97.160452183203688</v>
      </c>
    </row>
    <row r="168" spans="1:9" ht="36" customHeight="1">
      <c r="A168" s="39" t="s">
        <v>6</v>
      </c>
      <c r="B168" s="114"/>
      <c r="C168" s="114"/>
      <c r="D168" s="29"/>
      <c r="E168" s="29"/>
      <c r="F168" s="29"/>
      <c r="G168" s="29"/>
      <c r="H168" s="29"/>
      <c r="I168" s="29"/>
    </row>
    <row r="169" spans="1:9" ht="58.5" customHeight="1">
      <c r="A169" s="39" t="s">
        <v>19</v>
      </c>
      <c r="B169" s="21"/>
      <c r="C169" s="21" t="s">
        <v>152</v>
      </c>
      <c r="D169" s="22">
        <f>SUM(D170:D194)</f>
        <v>34736.388439999995</v>
      </c>
      <c r="E169" s="22">
        <f>SUM(E170:E194)</f>
        <v>34040.712120000004</v>
      </c>
      <c r="F169" s="22">
        <f>SUM(F170:F194)</f>
        <v>34040.712120000004</v>
      </c>
      <c r="G169" s="22">
        <f t="shared" si="16"/>
        <v>0</v>
      </c>
      <c r="H169" s="22">
        <f>D169-F169</f>
        <v>695.67631999999139</v>
      </c>
      <c r="I169" s="22">
        <f t="shared" si="17"/>
        <v>97.997269286639778</v>
      </c>
    </row>
    <row r="170" spans="1:9" ht="102" customHeight="1">
      <c r="A170" s="84" t="s">
        <v>699</v>
      </c>
      <c r="B170" s="9" t="s">
        <v>17</v>
      </c>
      <c r="C170" s="85" t="s">
        <v>773</v>
      </c>
      <c r="D170" s="48">
        <v>139.06622999999999</v>
      </c>
      <c r="E170" s="48">
        <v>139.06622999999999</v>
      </c>
      <c r="F170" s="48">
        <v>139.06622999999999</v>
      </c>
      <c r="G170" s="5">
        <f t="shared" si="16"/>
        <v>0</v>
      </c>
      <c r="H170" s="5">
        <f>D170-F170</f>
        <v>0</v>
      </c>
      <c r="I170" s="5">
        <f t="shared" si="17"/>
        <v>100</v>
      </c>
    </row>
    <row r="171" spans="1:9" ht="169.5" customHeight="1">
      <c r="A171" s="84" t="s">
        <v>701</v>
      </c>
      <c r="B171" s="100">
        <v>441</v>
      </c>
      <c r="C171" s="85" t="s">
        <v>774</v>
      </c>
      <c r="D171" s="48">
        <v>78.2</v>
      </c>
      <c r="E171" s="48">
        <v>78.2</v>
      </c>
      <c r="F171" s="48">
        <v>78.2</v>
      </c>
      <c r="G171" s="5">
        <f t="shared" si="16"/>
        <v>0</v>
      </c>
      <c r="H171" s="5">
        <f>D171-F171</f>
        <v>0</v>
      </c>
      <c r="I171" s="5">
        <f t="shared" si="17"/>
        <v>100</v>
      </c>
    </row>
    <row r="172" spans="1:9" ht="174.75" customHeight="1">
      <c r="A172" s="84" t="s">
        <v>781</v>
      </c>
      <c r="B172" s="100">
        <v>441</v>
      </c>
      <c r="C172" s="85" t="s">
        <v>775</v>
      </c>
      <c r="D172" s="48">
        <v>102</v>
      </c>
      <c r="E172" s="48">
        <v>82.584999999999994</v>
      </c>
      <c r="F172" s="48">
        <v>82.584999999999994</v>
      </c>
      <c r="G172" s="5">
        <f t="shared" si="16"/>
        <v>0</v>
      </c>
      <c r="H172" s="5">
        <v>0</v>
      </c>
      <c r="I172" s="5">
        <f t="shared" si="17"/>
        <v>80.965686274509792</v>
      </c>
    </row>
    <row r="173" spans="1:9" ht="81.75" customHeight="1">
      <c r="A173" s="86" t="s">
        <v>714</v>
      </c>
      <c r="B173" s="100">
        <v>441</v>
      </c>
      <c r="C173" s="85" t="s">
        <v>776</v>
      </c>
      <c r="D173" s="48">
        <v>8</v>
      </c>
      <c r="E173" s="48">
        <v>8</v>
      </c>
      <c r="F173" s="48">
        <v>8</v>
      </c>
      <c r="G173" s="5">
        <f t="shared" si="16"/>
        <v>0</v>
      </c>
      <c r="H173" s="5">
        <v>0</v>
      </c>
      <c r="I173" s="5">
        <f t="shared" si="17"/>
        <v>100</v>
      </c>
    </row>
    <row r="174" spans="1:9" ht="55.5" customHeight="1">
      <c r="A174" s="86" t="s">
        <v>782</v>
      </c>
      <c r="B174" s="100">
        <v>441</v>
      </c>
      <c r="C174" s="85" t="s">
        <v>777</v>
      </c>
      <c r="D174" s="48">
        <v>58.036000000000001</v>
      </c>
      <c r="E174" s="48">
        <v>58.036000000000001</v>
      </c>
      <c r="F174" s="48">
        <v>58.036000000000001</v>
      </c>
      <c r="G174" s="5">
        <f t="shared" si="16"/>
        <v>0</v>
      </c>
      <c r="H174" s="5">
        <v>0</v>
      </c>
      <c r="I174" s="5">
        <f t="shared" si="17"/>
        <v>100</v>
      </c>
    </row>
    <row r="175" spans="1:9" ht="37.5" customHeight="1">
      <c r="A175" s="86" t="s">
        <v>515</v>
      </c>
      <c r="B175" s="100">
        <v>441</v>
      </c>
      <c r="C175" s="85" t="s">
        <v>516</v>
      </c>
      <c r="D175" s="48">
        <v>93.617999999999995</v>
      </c>
      <c r="E175" s="48">
        <v>93.617999999999995</v>
      </c>
      <c r="F175" s="48">
        <v>93.617999999999995</v>
      </c>
      <c r="G175" s="5">
        <f t="shared" si="16"/>
        <v>0</v>
      </c>
      <c r="H175" s="5">
        <v>0</v>
      </c>
      <c r="I175" s="5">
        <f t="shared" si="17"/>
        <v>100</v>
      </c>
    </row>
    <row r="176" spans="1:9" ht="51" customHeight="1">
      <c r="A176" s="86" t="s">
        <v>51</v>
      </c>
      <c r="B176" s="9" t="s">
        <v>17</v>
      </c>
      <c r="C176" s="85" t="s">
        <v>153</v>
      </c>
      <c r="D176" s="48">
        <v>113.4</v>
      </c>
      <c r="E176" s="48">
        <v>113.4</v>
      </c>
      <c r="F176" s="48">
        <v>113.4</v>
      </c>
      <c r="G176" s="5">
        <f t="shared" si="16"/>
        <v>0</v>
      </c>
      <c r="H176" s="5">
        <f t="shared" ref="H176:H194" si="18">D176-F176</f>
        <v>0</v>
      </c>
      <c r="I176" s="5">
        <f t="shared" ref="I176:I194" si="19">F176/D176*100</f>
        <v>100</v>
      </c>
    </row>
    <row r="177" spans="1:10" ht="41.25" customHeight="1">
      <c r="A177" s="84" t="s">
        <v>708</v>
      </c>
      <c r="B177" s="9" t="s">
        <v>17</v>
      </c>
      <c r="C177" s="85" t="s">
        <v>778</v>
      </c>
      <c r="D177" s="48">
        <v>885.12144000000001</v>
      </c>
      <c r="E177" s="48">
        <v>885.12144000000001</v>
      </c>
      <c r="F177" s="48">
        <v>885.12144000000001</v>
      </c>
      <c r="G177" s="5">
        <f t="shared" si="16"/>
        <v>0</v>
      </c>
      <c r="H177" s="5">
        <f t="shared" si="18"/>
        <v>0</v>
      </c>
      <c r="I177" s="5">
        <f t="shared" si="19"/>
        <v>100</v>
      </c>
    </row>
    <row r="178" spans="1:10" ht="37.5" customHeight="1">
      <c r="A178" s="84" t="s">
        <v>783</v>
      </c>
      <c r="B178" s="9" t="s">
        <v>17</v>
      </c>
      <c r="C178" s="85" t="s">
        <v>779</v>
      </c>
      <c r="D178" s="48">
        <v>0.51</v>
      </c>
      <c r="E178" s="48">
        <v>0.41499999999999998</v>
      </c>
      <c r="F178" s="48">
        <v>0.41499999999999998</v>
      </c>
      <c r="G178" s="5">
        <f t="shared" ref="G178:G194" si="20">E178-F178</f>
        <v>0</v>
      </c>
      <c r="H178" s="5">
        <f t="shared" si="18"/>
        <v>9.5000000000000029E-2</v>
      </c>
      <c r="I178" s="5">
        <f t="shared" si="19"/>
        <v>81.372549019607845</v>
      </c>
    </row>
    <row r="179" spans="1:10" ht="37.5" customHeight="1">
      <c r="A179" s="86" t="s">
        <v>74</v>
      </c>
      <c r="B179" s="9" t="s">
        <v>17</v>
      </c>
      <c r="C179" s="85" t="s">
        <v>154</v>
      </c>
      <c r="D179" s="48">
        <v>23025.132409999998</v>
      </c>
      <c r="E179" s="48">
        <v>22672.045900000001</v>
      </c>
      <c r="F179" s="48">
        <v>22672.045900000001</v>
      </c>
      <c r="G179" s="5">
        <f t="shared" si="20"/>
        <v>0</v>
      </c>
      <c r="H179" s="5">
        <f t="shared" si="18"/>
        <v>353.08650999999736</v>
      </c>
      <c r="I179" s="5">
        <f t="shared" si="19"/>
        <v>98.466516918501412</v>
      </c>
    </row>
    <row r="180" spans="1:10" ht="37.5" customHeight="1">
      <c r="A180" s="86" t="s">
        <v>76</v>
      </c>
      <c r="B180" s="9" t="s">
        <v>17</v>
      </c>
      <c r="C180" s="85" t="s">
        <v>155</v>
      </c>
      <c r="D180" s="48">
        <v>67.005899999999997</v>
      </c>
      <c r="E180" s="48">
        <v>67.005899999999997</v>
      </c>
      <c r="F180" s="48">
        <v>67.005899999999997</v>
      </c>
      <c r="G180" s="5">
        <f t="shared" si="20"/>
        <v>0</v>
      </c>
      <c r="H180" s="5">
        <f t="shared" si="18"/>
        <v>0</v>
      </c>
      <c r="I180" s="5">
        <f t="shared" si="19"/>
        <v>100</v>
      </c>
    </row>
    <row r="181" spans="1:10" ht="37.5" customHeight="1">
      <c r="A181" s="86" t="s">
        <v>47</v>
      </c>
      <c r="B181" s="9" t="s">
        <v>17</v>
      </c>
      <c r="C181" s="85" t="s">
        <v>156</v>
      </c>
      <c r="D181" s="48">
        <v>61.08</v>
      </c>
      <c r="E181" s="48">
        <v>61.08</v>
      </c>
      <c r="F181" s="48">
        <v>61.08</v>
      </c>
      <c r="G181" s="5">
        <f t="shared" si="20"/>
        <v>0</v>
      </c>
      <c r="H181" s="5">
        <f t="shared" si="18"/>
        <v>0</v>
      </c>
      <c r="I181" s="5">
        <f t="shared" si="19"/>
        <v>100</v>
      </c>
    </row>
    <row r="182" spans="1:10" ht="37.5" customHeight="1">
      <c r="A182" s="86" t="s">
        <v>78</v>
      </c>
      <c r="B182" s="9" t="s">
        <v>17</v>
      </c>
      <c r="C182" s="85" t="s">
        <v>157</v>
      </c>
      <c r="D182" s="48">
        <v>193.27343999999999</v>
      </c>
      <c r="E182" s="48">
        <v>174.41256999999999</v>
      </c>
      <c r="F182" s="48">
        <v>174.41256999999999</v>
      </c>
      <c r="G182" s="5">
        <f t="shared" si="20"/>
        <v>0</v>
      </c>
      <c r="H182" s="5">
        <f t="shared" si="18"/>
        <v>18.860870000000006</v>
      </c>
      <c r="I182" s="5">
        <f t="shared" si="19"/>
        <v>90.241354425108796</v>
      </c>
    </row>
    <row r="183" spans="1:10" ht="37.5" customHeight="1">
      <c r="A183" s="86" t="s">
        <v>82</v>
      </c>
      <c r="B183" s="9" t="s">
        <v>17</v>
      </c>
      <c r="C183" s="85" t="s">
        <v>158</v>
      </c>
      <c r="D183" s="48">
        <v>649.78620999999998</v>
      </c>
      <c r="E183" s="48">
        <v>614.39498000000003</v>
      </c>
      <c r="F183" s="48">
        <v>614.39498000000003</v>
      </c>
      <c r="G183" s="5">
        <f t="shared" si="20"/>
        <v>0</v>
      </c>
      <c r="H183" s="5">
        <f t="shared" si="18"/>
        <v>35.39122999999995</v>
      </c>
      <c r="I183" s="5">
        <f t="shared" si="19"/>
        <v>94.55340395728004</v>
      </c>
    </row>
    <row r="184" spans="1:10" ht="37.5" customHeight="1">
      <c r="A184" s="86" t="s">
        <v>52</v>
      </c>
      <c r="B184" s="9" t="s">
        <v>17</v>
      </c>
      <c r="C184" s="85" t="s">
        <v>159</v>
      </c>
      <c r="D184" s="48">
        <v>73</v>
      </c>
      <c r="E184" s="48">
        <v>73</v>
      </c>
      <c r="F184" s="48">
        <v>73</v>
      </c>
      <c r="G184" s="5">
        <f t="shared" si="20"/>
        <v>0</v>
      </c>
      <c r="H184" s="5">
        <f t="shared" si="18"/>
        <v>0</v>
      </c>
      <c r="I184" s="5">
        <f t="shared" si="19"/>
        <v>100</v>
      </c>
    </row>
    <row r="185" spans="1:10" ht="37.5" customHeight="1">
      <c r="A185" s="86" t="s">
        <v>488</v>
      </c>
      <c r="B185" s="9" t="s">
        <v>17</v>
      </c>
      <c r="C185" s="85" t="s">
        <v>517</v>
      </c>
      <c r="D185" s="48">
        <v>68.089560000000006</v>
      </c>
      <c r="E185" s="48">
        <v>59.389960000000002</v>
      </c>
      <c r="F185" s="48">
        <v>59.389960000000002</v>
      </c>
      <c r="G185" s="5">
        <f t="shared" si="20"/>
        <v>0</v>
      </c>
      <c r="H185" s="5">
        <f t="shared" si="18"/>
        <v>8.6996000000000038</v>
      </c>
      <c r="I185" s="5">
        <f t="shared" si="19"/>
        <v>87.22329825600282</v>
      </c>
    </row>
    <row r="186" spans="1:10" ht="37.5" customHeight="1">
      <c r="A186" s="86" t="s">
        <v>84</v>
      </c>
      <c r="B186" s="9" t="s">
        <v>17</v>
      </c>
      <c r="C186" s="85" t="s">
        <v>160</v>
      </c>
      <c r="D186" s="48">
        <v>991.94791999999995</v>
      </c>
      <c r="E186" s="48">
        <v>954.69424000000004</v>
      </c>
      <c r="F186" s="48">
        <v>954.69424000000004</v>
      </c>
      <c r="G186" s="5">
        <f t="shared" si="20"/>
        <v>0</v>
      </c>
      <c r="H186" s="5">
        <f t="shared" si="18"/>
        <v>37.253679999999918</v>
      </c>
      <c r="I186" s="5">
        <f t="shared" si="19"/>
        <v>96.244391540233281</v>
      </c>
    </row>
    <row r="187" spans="1:10" ht="37.5" customHeight="1">
      <c r="A187" s="86" t="s">
        <v>86</v>
      </c>
      <c r="B187" s="9" t="s">
        <v>17</v>
      </c>
      <c r="C187" s="85" t="s">
        <v>649</v>
      </c>
      <c r="D187" s="48">
        <v>313.64350000000002</v>
      </c>
      <c r="E187" s="48">
        <v>313.64350000000002</v>
      </c>
      <c r="F187" s="48">
        <v>313.64350000000002</v>
      </c>
      <c r="G187" s="5">
        <f t="shared" si="20"/>
        <v>0</v>
      </c>
      <c r="H187" s="5">
        <f t="shared" si="18"/>
        <v>0</v>
      </c>
      <c r="I187" s="5">
        <f t="shared" si="19"/>
        <v>100</v>
      </c>
    </row>
    <row r="188" spans="1:10" ht="37.5" customHeight="1">
      <c r="A188" s="86" t="s">
        <v>88</v>
      </c>
      <c r="B188" s="9" t="s">
        <v>17</v>
      </c>
      <c r="C188" s="85" t="s">
        <v>161</v>
      </c>
      <c r="D188" s="48">
        <v>1034.633</v>
      </c>
      <c r="E188" s="48">
        <v>998.73864000000003</v>
      </c>
      <c r="F188" s="48">
        <v>998.73864000000003</v>
      </c>
      <c r="G188" s="5">
        <f t="shared" si="20"/>
        <v>0</v>
      </c>
      <c r="H188" s="5">
        <f t="shared" si="18"/>
        <v>35.894360000000006</v>
      </c>
      <c r="I188" s="5">
        <f t="shared" si="19"/>
        <v>96.530715722386589</v>
      </c>
    </row>
    <row r="189" spans="1:10" ht="37.5" customHeight="1">
      <c r="A189" s="86" t="s">
        <v>74</v>
      </c>
      <c r="B189" s="9" t="s">
        <v>17</v>
      </c>
      <c r="C189" s="85" t="s">
        <v>162</v>
      </c>
      <c r="D189" s="48">
        <v>4316.3523800000003</v>
      </c>
      <c r="E189" s="48">
        <v>4156.0267599999997</v>
      </c>
      <c r="F189" s="48">
        <v>4156.0267599999997</v>
      </c>
      <c r="G189" s="5">
        <f t="shared" si="20"/>
        <v>0</v>
      </c>
      <c r="H189" s="5">
        <f t="shared" si="18"/>
        <v>160.32562000000053</v>
      </c>
      <c r="I189" s="5">
        <f t="shared" si="19"/>
        <v>96.285622537611246</v>
      </c>
      <c r="J189" s="101"/>
    </row>
    <row r="190" spans="1:10" ht="63.75" customHeight="1">
      <c r="A190" s="86" t="s">
        <v>343</v>
      </c>
      <c r="B190" s="9" t="s">
        <v>17</v>
      </c>
      <c r="C190" s="85" t="s">
        <v>780</v>
      </c>
      <c r="D190" s="48">
        <v>0.24</v>
      </c>
      <c r="E190" s="48">
        <v>0.24</v>
      </c>
      <c r="F190" s="48">
        <v>0.24</v>
      </c>
      <c r="G190" s="5">
        <f t="shared" si="20"/>
        <v>0</v>
      </c>
      <c r="H190" s="5">
        <f t="shared" si="18"/>
        <v>0</v>
      </c>
      <c r="I190" s="5">
        <f t="shared" si="19"/>
        <v>100</v>
      </c>
    </row>
    <row r="191" spans="1:10" ht="60.75" customHeight="1">
      <c r="A191" s="86" t="s">
        <v>76</v>
      </c>
      <c r="B191" s="9"/>
      <c r="C191" s="85" t="s">
        <v>163</v>
      </c>
      <c r="D191" s="48">
        <v>75.3</v>
      </c>
      <c r="E191" s="48">
        <v>75.3</v>
      </c>
      <c r="F191" s="48">
        <v>75.3</v>
      </c>
      <c r="G191" s="5">
        <f t="shared" si="20"/>
        <v>0</v>
      </c>
      <c r="H191" s="5">
        <f t="shared" si="18"/>
        <v>0</v>
      </c>
      <c r="I191" s="5">
        <f t="shared" si="19"/>
        <v>100</v>
      </c>
    </row>
    <row r="192" spans="1:10" ht="44.25" customHeight="1">
      <c r="A192" s="86" t="s">
        <v>78</v>
      </c>
      <c r="B192" s="9" t="s">
        <v>17</v>
      </c>
      <c r="C192" s="85" t="s">
        <v>164</v>
      </c>
      <c r="D192" s="48">
        <v>287.12</v>
      </c>
      <c r="E192" s="48">
        <v>260.46555000000001</v>
      </c>
      <c r="F192" s="48">
        <v>260.46555000000001</v>
      </c>
      <c r="G192" s="5">
        <f>E192-F192</f>
        <v>0</v>
      </c>
      <c r="H192" s="5">
        <f>D192-F192</f>
        <v>26.654449999999997</v>
      </c>
      <c r="I192" s="5">
        <f>F192/D192*100</f>
        <v>90.716616745611589</v>
      </c>
    </row>
    <row r="193" spans="1:11" ht="34.5" customHeight="1">
      <c r="A193" s="86" t="s">
        <v>84</v>
      </c>
      <c r="B193" s="9"/>
      <c r="C193" s="85" t="s">
        <v>165</v>
      </c>
      <c r="D193" s="48">
        <v>4.2</v>
      </c>
      <c r="E193" s="48">
        <v>4.2</v>
      </c>
      <c r="F193" s="48">
        <v>4.2</v>
      </c>
      <c r="G193" s="5">
        <f t="shared" si="20"/>
        <v>0</v>
      </c>
      <c r="H193" s="5">
        <f t="shared" si="18"/>
        <v>0</v>
      </c>
      <c r="I193" s="5">
        <f t="shared" si="19"/>
        <v>100</v>
      </c>
    </row>
    <row r="194" spans="1:11" ht="142.5" customHeight="1">
      <c r="A194" s="84" t="s">
        <v>709</v>
      </c>
      <c r="B194" s="9" t="s">
        <v>17</v>
      </c>
      <c r="C194" s="85" t="s">
        <v>650</v>
      </c>
      <c r="D194" s="48">
        <v>2097.6324500000001</v>
      </c>
      <c r="E194" s="48">
        <v>2097.6324500000001</v>
      </c>
      <c r="F194" s="48">
        <v>2097.6324500000001</v>
      </c>
      <c r="G194" s="5">
        <f t="shared" si="20"/>
        <v>0</v>
      </c>
      <c r="H194" s="5">
        <f t="shared" si="18"/>
        <v>0</v>
      </c>
      <c r="I194" s="5">
        <f t="shared" si="19"/>
        <v>100</v>
      </c>
    </row>
    <row r="195" spans="1:11" ht="67.5" customHeight="1">
      <c r="A195" s="39" t="s">
        <v>167</v>
      </c>
      <c r="B195" s="59"/>
      <c r="C195" s="21" t="s">
        <v>166</v>
      </c>
      <c r="D195" s="22">
        <f>SUM(D196:D206)</f>
        <v>1645.2872499999999</v>
      </c>
      <c r="E195" s="22">
        <f>SUM(E196:E206)</f>
        <v>1280.3709499999998</v>
      </c>
      <c r="F195" s="22">
        <f>SUM(F196:F206)</f>
        <v>1280.3709499999998</v>
      </c>
      <c r="G195" s="22">
        <f t="shared" si="16"/>
        <v>0</v>
      </c>
      <c r="H195" s="22">
        <f t="shared" ref="H195:H208" si="21">D195-F195</f>
        <v>364.91630000000009</v>
      </c>
      <c r="I195" s="22">
        <f t="shared" si="17"/>
        <v>77.820511281540647</v>
      </c>
      <c r="K195" s="115"/>
    </row>
    <row r="196" spans="1:11" ht="122.25" customHeight="1">
      <c r="A196" s="84" t="s">
        <v>168</v>
      </c>
      <c r="B196" s="8" t="s">
        <v>17</v>
      </c>
      <c r="C196" s="85" t="s">
        <v>169</v>
      </c>
      <c r="D196" s="48">
        <v>988.64300000000003</v>
      </c>
      <c r="E196" s="48">
        <v>647.64401999999995</v>
      </c>
      <c r="F196" s="48">
        <v>647.64401999999995</v>
      </c>
      <c r="G196" s="5">
        <f t="shared" si="16"/>
        <v>0</v>
      </c>
      <c r="H196" s="5">
        <f t="shared" si="21"/>
        <v>340.99898000000007</v>
      </c>
      <c r="I196" s="5">
        <f t="shared" si="17"/>
        <v>65.508380679375662</v>
      </c>
      <c r="K196" s="115"/>
    </row>
    <row r="197" spans="1:11" ht="42.75" customHeight="1">
      <c r="A197" s="86" t="s">
        <v>787</v>
      </c>
      <c r="B197" s="8" t="s">
        <v>17</v>
      </c>
      <c r="C197" s="85" t="s">
        <v>786</v>
      </c>
      <c r="D197" s="48">
        <v>90.421109999999999</v>
      </c>
      <c r="E197" s="48">
        <v>90.421109999999999</v>
      </c>
      <c r="F197" s="48">
        <v>90.421109999999999</v>
      </c>
      <c r="G197" s="5">
        <f t="shared" si="16"/>
        <v>0</v>
      </c>
      <c r="H197" s="5">
        <f t="shared" si="21"/>
        <v>0</v>
      </c>
      <c r="I197" s="5">
        <f t="shared" si="17"/>
        <v>100</v>
      </c>
      <c r="K197" s="115"/>
    </row>
    <row r="198" spans="1:11" ht="42.75" customHeight="1">
      <c r="A198" s="86" t="s">
        <v>788</v>
      </c>
      <c r="B198" s="19">
        <v>441</v>
      </c>
      <c r="C198" s="85" t="s">
        <v>785</v>
      </c>
      <c r="D198" s="48">
        <v>52.05</v>
      </c>
      <c r="E198" s="48">
        <v>52.05</v>
      </c>
      <c r="F198" s="48">
        <v>52.05</v>
      </c>
      <c r="G198" s="5">
        <f t="shared" si="16"/>
        <v>0</v>
      </c>
      <c r="H198" s="5">
        <f t="shared" si="21"/>
        <v>0</v>
      </c>
      <c r="I198" s="5">
        <f t="shared" si="17"/>
        <v>100</v>
      </c>
      <c r="K198" s="115"/>
    </row>
    <row r="199" spans="1:11" ht="42.75" customHeight="1">
      <c r="A199" s="86" t="s">
        <v>518</v>
      </c>
      <c r="B199" s="8" t="s">
        <v>17</v>
      </c>
      <c r="C199" s="85" t="s">
        <v>521</v>
      </c>
      <c r="D199" s="48">
        <v>96.956540000000004</v>
      </c>
      <c r="E199" s="48">
        <v>96.956540000000004</v>
      </c>
      <c r="F199" s="48">
        <v>96.956540000000004</v>
      </c>
      <c r="G199" s="5">
        <f t="shared" si="16"/>
        <v>0</v>
      </c>
      <c r="H199" s="5">
        <f t="shared" si="21"/>
        <v>0</v>
      </c>
      <c r="I199" s="5">
        <f t="shared" si="17"/>
        <v>100</v>
      </c>
      <c r="K199" s="115"/>
    </row>
    <row r="200" spans="1:11" ht="42.75" customHeight="1">
      <c r="A200" s="86" t="s">
        <v>519</v>
      </c>
      <c r="B200" s="8" t="s">
        <v>17</v>
      </c>
      <c r="C200" s="85" t="s">
        <v>170</v>
      </c>
      <c r="D200" s="48">
        <v>100</v>
      </c>
      <c r="E200" s="48">
        <v>100</v>
      </c>
      <c r="F200" s="48">
        <v>100</v>
      </c>
      <c r="G200" s="5">
        <f t="shared" si="16"/>
        <v>0</v>
      </c>
      <c r="H200" s="5">
        <f t="shared" si="21"/>
        <v>0</v>
      </c>
      <c r="I200" s="5">
        <f t="shared" si="17"/>
        <v>100</v>
      </c>
      <c r="K200" s="115"/>
    </row>
    <row r="201" spans="1:11" ht="63" customHeight="1">
      <c r="A201" s="86" t="s">
        <v>3</v>
      </c>
      <c r="B201" s="8" t="s">
        <v>17</v>
      </c>
      <c r="C201" s="85" t="s">
        <v>171</v>
      </c>
      <c r="D201" s="48">
        <v>80</v>
      </c>
      <c r="E201" s="48">
        <v>80</v>
      </c>
      <c r="F201" s="48">
        <v>80</v>
      </c>
      <c r="G201" s="5">
        <f t="shared" si="16"/>
        <v>0</v>
      </c>
      <c r="H201" s="5">
        <f t="shared" si="21"/>
        <v>0</v>
      </c>
      <c r="I201" s="5">
        <f t="shared" si="17"/>
        <v>100</v>
      </c>
      <c r="K201" s="115"/>
    </row>
    <row r="202" spans="1:11" ht="51.75" customHeight="1">
      <c r="A202" s="86" t="s">
        <v>453</v>
      </c>
      <c r="B202" s="8" t="s">
        <v>17</v>
      </c>
      <c r="C202" s="85" t="s">
        <v>454</v>
      </c>
      <c r="D202" s="48">
        <v>48.755200000000002</v>
      </c>
      <c r="E202" s="48">
        <v>48.755200000000002</v>
      </c>
      <c r="F202" s="48">
        <v>48.755200000000002</v>
      </c>
      <c r="G202" s="5">
        <v>0</v>
      </c>
      <c r="H202" s="5">
        <f t="shared" si="21"/>
        <v>0</v>
      </c>
      <c r="I202" s="5">
        <f t="shared" si="17"/>
        <v>100</v>
      </c>
      <c r="K202" s="115"/>
    </row>
    <row r="203" spans="1:11" ht="55.5" customHeight="1">
      <c r="A203" s="86" t="s">
        <v>789</v>
      </c>
      <c r="B203" s="8" t="s">
        <v>17</v>
      </c>
      <c r="C203" s="85" t="s">
        <v>784</v>
      </c>
      <c r="D203" s="48">
        <v>8.0123999999999995</v>
      </c>
      <c r="E203" s="48">
        <v>8.0123999999999995</v>
      </c>
      <c r="F203" s="48">
        <v>8.0123999999999995</v>
      </c>
      <c r="G203" s="5">
        <f t="shared" si="16"/>
        <v>0</v>
      </c>
      <c r="H203" s="5">
        <f t="shared" si="21"/>
        <v>0</v>
      </c>
      <c r="I203" s="5">
        <f t="shared" si="17"/>
        <v>100</v>
      </c>
      <c r="K203" s="115"/>
    </row>
    <row r="204" spans="1:11" ht="55.5" customHeight="1">
      <c r="A204" s="86" t="s">
        <v>520</v>
      </c>
      <c r="B204" s="8" t="s">
        <v>17</v>
      </c>
      <c r="C204" s="85" t="s">
        <v>172</v>
      </c>
      <c r="D204" s="48">
        <v>21.12</v>
      </c>
      <c r="E204" s="48">
        <v>21.12</v>
      </c>
      <c r="F204" s="48">
        <v>21.12</v>
      </c>
      <c r="G204" s="5">
        <f t="shared" si="16"/>
        <v>0</v>
      </c>
      <c r="H204" s="5">
        <f t="shared" si="21"/>
        <v>0</v>
      </c>
      <c r="I204" s="5">
        <f t="shared" si="17"/>
        <v>100</v>
      </c>
      <c r="K204" s="115"/>
    </row>
    <row r="205" spans="1:11" ht="55.5" customHeight="1">
      <c r="A205" s="86" t="s">
        <v>53</v>
      </c>
      <c r="B205" s="8" t="s">
        <v>17</v>
      </c>
      <c r="C205" s="85" t="s">
        <v>173</v>
      </c>
      <c r="D205" s="48">
        <v>49.48</v>
      </c>
      <c r="E205" s="48">
        <v>49.48</v>
      </c>
      <c r="F205" s="48">
        <v>49.48</v>
      </c>
      <c r="G205" s="5">
        <f t="shared" si="16"/>
        <v>0</v>
      </c>
      <c r="H205" s="5">
        <f t="shared" si="21"/>
        <v>0</v>
      </c>
      <c r="I205" s="5">
        <f t="shared" si="17"/>
        <v>100</v>
      </c>
      <c r="K205" s="115"/>
    </row>
    <row r="206" spans="1:11" ht="105" customHeight="1">
      <c r="A206" s="84" t="s">
        <v>174</v>
      </c>
      <c r="B206" s="8" t="s">
        <v>17</v>
      </c>
      <c r="C206" s="85" t="s">
        <v>175</v>
      </c>
      <c r="D206" s="48">
        <v>109.849</v>
      </c>
      <c r="E206" s="48">
        <v>85.93168</v>
      </c>
      <c r="F206" s="48">
        <v>85.93168</v>
      </c>
      <c r="G206" s="5">
        <f t="shared" si="16"/>
        <v>0</v>
      </c>
      <c r="H206" s="5">
        <f t="shared" si="21"/>
        <v>23.917320000000004</v>
      </c>
      <c r="I206" s="5">
        <f t="shared" si="17"/>
        <v>78.227093555699184</v>
      </c>
      <c r="K206" s="115"/>
    </row>
    <row r="207" spans="1:11" ht="43.5" customHeight="1">
      <c r="A207" s="107" t="s">
        <v>522</v>
      </c>
      <c r="B207" s="19"/>
      <c r="C207" s="116" t="s">
        <v>523</v>
      </c>
      <c r="D207" s="58">
        <f>D208</f>
        <v>969.08184000000006</v>
      </c>
      <c r="E207" s="58">
        <f>E208</f>
        <v>969.08184000000006</v>
      </c>
      <c r="F207" s="58">
        <f>F208</f>
        <v>969.08184000000006</v>
      </c>
      <c r="G207" s="22">
        <f>E207-F207</f>
        <v>0</v>
      </c>
      <c r="H207" s="22">
        <f t="shared" si="21"/>
        <v>0</v>
      </c>
      <c r="I207" s="22">
        <f>F207/D207*100</f>
        <v>100</v>
      </c>
      <c r="K207" s="115"/>
    </row>
    <row r="208" spans="1:11" ht="65.25" customHeight="1">
      <c r="A208" s="86" t="s">
        <v>524</v>
      </c>
      <c r="B208" s="19">
        <v>441</v>
      </c>
      <c r="C208" s="85" t="s">
        <v>525</v>
      </c>
      <c r="D208" s="95">
        <v>969.08184000000006</v>
      </c>
      <c r="E208" s="95">
        <v>969.08184000000006</v>
      </c>
      <c r="F208" s="95">
        <v>969.08184000000006</v>
      </c>
      <c r="G208" s="5">
        <f>E208-F208</f>
        <v>0</v>
      </c>
      <c r="H208" s="5">
        <f t="shared" si="21"/>
        <v>0</v>
      </c>
      <c r="I208" s="5">
        <f>F208/D208*100</f>
        <v>100</v>
      </c>
      <c r="K208" s="115"/>
    </row>
    <row r="209" spans="1:11" ht="62.25" customHeight="1">
      <c r="A209" s="164" t="s">
        <v>55</v>
      </c>
      <c r="B209" s="180"/>
      <c r="C209" s="180"/>
      <c r="D209" s="180"/>
      <c r="E209" s="180"/>
      <c r="F209" s="180"/>
      <c r="G209" s="180"/>
      <c r="H209" s="180"/>
      <c r="I209" s="180"/>
      <c r="K209" s="115"/>
    </row>
    <row r="210" spans="1:11" s="77" customFormat="1" ht="38.25" customHeight="1">
      <c r="A210" s="78" t="s">
        <v>1</v>
      </c>
      <c r="B210" s="113"/>
      <c r="C210" s="102" t="s">
        <v>176</v>
      </c>
      <c r="D210" s="36">
        <f>D212+D245+D285+D300</f>
        <v>154566.89832999994</v>
      </c>
      <c r="E210" s="36">
        <f>E212+E245+E285+E300</f>
        <v>150617.59857999996</v>
      </c>
      <c r="F210" s="36">
        <f>F212+F245+F285+F300</f>
        <v>150617.59857999996</v>
      </c>
      <c r="G210" s="36">
        <f t="shared" ref="G210:G253" si="22">E210-F210</f>
        <v>0</v>
      </c>
      <c r="H210" s="36">
        <f t="shared" ref="H210:H253" si="23">D210-F210</f>
        <v>3949.2997499999765</v>
      </c>
      <c r="I210" s="36">
        <f t="shared" ref="I210:I253" si="24">F210/D210*100</f>
        <v>97.44492527658268</v>
      </c>
      <c r="K210" s="117"/>
    </row>
    <row r="211" spans="1:11" ht="27.75" customHeight="1">
      <c r="A211" s="39" t="s">
        <v>6</v>
      </c>
      <c r="B211" s="114"/>
      <c r="C211" s="114"/>
      <c r="D211" s="29"/>
      <c r="E211" s="29"/>
      <c r="F211" s="29"/>
      <c r="G211" s="29"/>
      <c r="H211" s="29"/>
      <c r="I211" s="29"/>
      <c r="K211" s="115"/>
    </row>
    <row r="212" spans="1:11" ht="41.25" customHeight="1">
      <c r="A212" s="39" t="s">
        <v>20</v>
      </c>
      <c r="B212" s="59"/>
      <c r="C212" s="21" t="s">
        <v>177</v>
      </c>
      <c r="D212" s="22">
        <f>SUM(D213:D244)</f>
        <v>31541.843819999998</v>
      </c>
      <c r="E212" s="22">
        <f>SUM(E213:E244)</f>
        <v>30920.226049999997</v>
      </c>
      <c r="F212" s="22">
        <f>SUM(F213:F244)</f>
        <v>30920.226049999997</v>
      </c>
      <c r="G212" s="22">
        <f>E212-F212</f>
        <v>0</v>
      </c>
      <c r="H212" s="22">
        <f t="shared" si="23"/>
        <v>621.61777000000075</v>
      </c>
      <c r="I212" s="22">
        <f t="shared" si="24"/>
        <v>98.029228178455924</v>
      </c>
      <c r="K212" s="115"/>
    </row>
    <row r="213" spans="1:11" ht="96" customHeight="1">
      <c r="A213" s="84" t="s">
        <v>700</v>
      </c>
      <c r="B213" s="9" t="s">
        <v>26</v>
      </c>
      <c r="C213" s="85" t="s">
        <v>790</v>
      </c>
      <c r="D213" s="48">
        <v>366.36275999999998</v>
      </c>
      <c r="E213" s="48">
        <v>366.36275999999998</v>
      </c>
      <c r="F213" s="48">
        <v>366.36275999999998</v>
      </c>
      <c r="G213" s="5">
        <f t="shared" si="22"/>
        <v>0</v>
      </c>
      <c r="H213" s="5">
        <f t="shared" si="23"/>
        <v>0</v>
      </c>
      <c r="I213" s="5">
        <f t="shared" si="24"/>
        <v>100</v>
      </c>
      <c r="K213" s="115"/>
    </row>
    <row r="214" spans="1:11" ht="104.25" customHeight="1">
      <c r="A214" s="84" t="s">
        <v>526</v>
      </c>
      <c r="B214" s="9" t="s">
        <v>26</v>
      </c>
      <c r="C214" s="85" t="s">
        <v>528</v>
      </c>
      <c r="D214" s="48">
        <v>112.4</v>
      </c>
      <c r="E214" s="48">
        <v>112.4</v>
      </c>
      <c r="F214" s="48">
        <v>112.4</v>
      </c>
      <c r="G214" s="5">
        <f t="shared" si="22"/>
        <v>0</v>
      </c>
      <c r="H214" s="5">
        <f t="shared" si="23"/>
        <v>0</v>
      </c>
      <c r="I214" s="5">
        <f t="shared" si="24"/>
        <v>100</v>
      </c>
      <c r="K214" s="115"/>
    </row>
    <row r="215" spans="1:11" ht="55.5" customHeight="1">
      <c r="A215" s="86" t="s">
        <v>56</v>
      </c>
      <c r="B215" s="9" t="s">
        <v>26</v>
      </c>
      <c r="C215" s="85" t="s">
        <v>178</v>
      </c>
      <c r="D215" s="48">
        <v>175</v>
      </c>
      <c r="E215" s="48">
        <v>175</v>
      </c>
      <c r="F215" s="48">
        <v>175</v>
      </c>
      <c r="G215" s="5">
        <f t="shared" si="22"/>
        <v>0</v>
      </c>
      <c r="H215" s="5">
        <f t="shared" si="23"/>
        <v>0</v>
      </c>
      <c r="I215" s="5">
        <f t="shared" si="24"/>
        <v>100</v>
      </c>
      <c r="K215" s="115"/>
    </row>
    <row r="216" spans="1:11" ht="40.5" customHeight="1">
      <c r="A216" s="86" t="s">
        <v>21</v>
      </c>
      <c r="B216" s="9" t="s">
        <v>26</v>
      </c>
      <c r="C216" s="85" t="s">
        <v>179</v>
      </c>
      <c r="D216" s="48">
        <v>1359.84365</v>
      </c>
      <c r="E216" s="48">
        <v>1359.84365</v>
      </c>
      <c r="F216" s="48">
        <v>1359.84365</v>
      </c>
      <c r="G216" s="5">
        <f t="shared" si="22"/>
        <v>0</v>
      </c>
      <c r="H216" s="5">
        <f t="shared" si="23"/>
        <v>0</v>
      </c>
      <c r="I216" s="5">
        <f t="shared" si="24"/>
        <v>100</v>
      </c>
      <c r="K216" s="115"/>
    </row>
    <row r="217" spans="1:11" ht="39.75" customHeight="1">
      <c r="A217" s="86" t="s">
        <v>0</v>
      </c>
      <c r="B217" s="9" t="s">
        <v>26</v>
      </c>
      <c r="C217" s="85" t="s">
        <v>180</v>
      </c>
      <c r="D217" s="48">
        <v>434.92399999999998</v>
      </c>
      <c r="E217" s="48">
        <v>377.42806999999999</v>
      </c>
      <c r="F217" s="48">
        <v>377.42806999999999</v>
      </c>
      <c r="G217" s="5">
        <f t="shared" si="22"/>
        <v>0</v>
      </c>
      <c r="H217" s="5">
        <f t="shared" si="23"/>
        <v>57.495929999999987</v>
      </c>
      <c r="I217" s="5">
        <f t="shared" si="24"/>
        <v>86.780235167523529</v>
      </c>
      <c r="K217" s="115"/>
    </row>
    <row r="218" spans="1:11" ht="53.25" customHeight="1">
      <c r="A218" s="86" t="s">
        <v>795</v>
      </c>
      <c r="B218" s="9" t="s">
        <v>26</v>
      </c>
      <c r="C218" s="85" t="s">
        <v>791</v>
      </c>
      <c r="D218" s="48">
        <v>67.5</v>
      </c>
      <c r="E218" s="48">
        <v>30.61</v>
      </c>
      <c r="F218" s="48">
        <v>30.61</v>
      </c>
      <c r="G218" s="5">
        <f t="shared" si="22"/>
        <v>0</v>
      </c>
      <c r="H218" s="5">
        <f t="shared" si="23"/>
        <v>36.89</v>
      </c>
      <c r="I218" s="5">
        <f t="shared" si="24"/>
        <v>45.348148148148148</v>
      </c>
      <c r="K218" s="115"/>
    </row>
    <row r="219" spans="1:11" ht="36.75" customHeight="1">
      <c r="A219" s="86" t="s">
        <v>22</v>
      </c>
      <c r="B219" s="9" t="s">
        <v>26</v>
      </c>
      <c r="C219" s="85" t="s">
        <v>181</v>
      </c>
      <c r="D219" s="48">
        <v>146.21</v>
      </c>
      <c r="E219" s="48">
        <v>146.21</v>
      </c>
      <c r="F219" s="48">
        <v>146.21</v>
      </c>
      <c r="G219" s="5">
        <f t="shared" si="22"/>
        <v>0</v>
      </c>
      <c r="H219" s="5">
        <f t="shared" si="23"/>
        <v>0</v>
      </c>
      <c r="I219" s="5">
        <f t="shared" si="24"/>
        <v>100</v>
      </c>
      <c r="K219" s="115"/>
    </row>
    <row r="220" spans="1:11" ht="33.75" customHeight="1">
      <c r="A220" s="86" t="s">
        <v>796</v>
      </c>
      <c r="B220" s="9" t="s">
        <v>26</v>
      </c>
      <c r="C220" s="85" t="s">
        <v>792</v>
      </c>
      <c r="D220" s="48">
        <v>118.16</v>
      </c>
      <c r="E220" s="48">
        <v>118.16</v>
      </c>
      <c r="F220" s="48">
        <v>118.16</v>
      </c>
      <c r="G220" s="5">
        <f t="shared" si="22"/>
        <v>0</v>
      </c>
      <c r="H220" s="5">
        <f t="shared" si="23"/>
        <v>0</v>
      </c>
      <c r="I220" s="5">
        <f t="shared" si="24"/>
        <v>100</v>
      </c>
      <c r="K220" s="115"/>
    </row>
    <row r="221" spans="1:11" ht="98.25" customHeight="1">
      <c r="A221" s="84" t="s">
        <v>708</v>
      </c>
      <c r="B221" s="9" t="s">
        <v>26</v>
      </c>
      <c r="C221" s="85" t="s">
        <v>793</v>
      </c>
      <c r="D221" s="48">
        <v>833.95371</v>
      </c>
      <c r="E221" s="48">
        <v>833.95371</v>
      </c>
      <c r="F221" s="48">
        <v>833.95371</v>
      </c>
      <c r="G221" s="5">
        <f t="shared" si="22"/>
        <v>0</v>
      </c>
      <c r="H221" s="5">
        <f t="shared" si="23"/>
        <v>0</v>
      </c>
      <c r="I221" s="5">
        <f t="shared" si="24"/>
        <v>100</v>
      </c>
      <c r="K221" s="115"/>
    </row>
    <row r="222" spans="1:11" ht="87.75" customHeight="1">
      <c r="A222" s="84" t="s">
        <v>709</v>
      </c>
      <c r="B222" s="9" t="s">
        <v>26</v>
      </c>
      <c r="C222" s="85" t="s">
        <v>631</v>
      </c>
      <c r="D222" s="48">
        <v>1746.4431500000001</v>
      </c>
      <c r="E222" s="48">
        <v>1746.4431500000001</v>
      </c>
      <c r="F222" s="48">
        <v>1746.4431500000001</v>
      </c>
      <c r="G222" s="5">
        <f t="shared" si="22"/>
        <v>0</v>
      </c>
      <c r="H222" s="5">
        <f t="shared" si="23"/>
        <v>0</v>
      </c>
      <c r="I222" s="5">
        <f t="shared" si="24"/>
        <v>100</v>
      </c>
      <c r="K222" s="115"/>
    </row>
    <row r="223" spans="1:11" ht="138.75" customHeight="1">
      <c r="A223" s="84" t="s">
        <v>527</v>
      </c>
      <c r="B223" s="9" t="s">
        <v>26</v>
      </c>
      <c r="C223" s="85" t="s">
        <v>529</v>
      </c>
      <c r="D223" s="48">
        <v>37.466999999999999</v>
      </c>
      <c r="E223" s="48">
        <v>37.466999999999999</v>
      </c>
      <c r="F223" s="48">
        <v>37.466999999999999</v>
      </c>
      <c r="G223" s="5">
        <f t="shared" si="22"/>
        <v>0</v>
      </c>
      <c r="H223" s="5">
        <f t="shared" si="23"/>
        <v>0</v>
      </c>
      <c r="I223" s="5">
        <f t="shared" si="24"/>
        <v>100</v>
      </c>
      <c r="K223" s="115"/>
    </row>
    <row r="224" spans="1:11" ht="54.75" customHeight="1">
      <c r="A224" s="86" t="s">
        <v>74</v>
      </c>
      <c r="B224" s="9" t="s">
        <v>26</v>
      </c>
      <c r="C224" s="85" t="s">
        <v>433</v>
      </c>
      <c r="D224" s="48">
        <v>17319.325550000001</v>
      </c>
      <c r="E224" s="48">
        <v>17119.34505</v>
      </c>
      <c r="F224" s="48">
        <v>17119.34505</v>
      </c>
      <c r="G224" s="5">
        <f t="shared" si="22"/>
        <v>0</v>
      </c>
      <c r="H224" s="5">
        <f t="shared" si="23"/>
        <v>199.98050000000148</v>
      </c>
      <c r="I224" s="5">
        <f t="shared" si="24"/>
        <v>98.845333212181572</v>
      </c>
      <c r="K224" s="115"/>
    </row>
    <row r="225" spans="1:11" ht="58.5" customHeight="1">
      <c r="A225" s="86" t="s">
        <v>343</v>
      </c>
      <c r="B225" s="9" t="s">
        <v>26</v>
      </c>
      <c r="C225" s="85" t="s">
        <v>474</v>
      </c>
      <c r="D225" s="48">
        <v>0.79249999999999998</v>
      </c>
      <c r="E225" s="48">
        <v>0.79249999999999998</v>
      </c>
      <c r="F225" s="48">
        <v>0.79249999999999998</v>
      </c>
      <c r="G225" s="5">
        <f t="shared" si="22"/>
        <v>0</v>
      </c>
      <c r="H225" s="5">
        <f t="shared" si="23"/>
        <v>0</v>
      </c>
      <c r="I225" s="5">
        <f t="shared" si="24"/>
        <v>100</v>
      </c>
      <c r="K225" s="115"/>
    </row>
    <row r="226" spans="1:11" ht="79.5" customHeight="1">
      <c r="A226" s="86" t="s">
        <v>76</v>
      </c>
      <c r="B226" s="9" t="s">
        <v>26</v>
      </c>
      <c r="C226" s="85" t="s">
        <v>182</v>
      </c>
      <c r="D226" s="48">
        <v>137.197</v>
      </c>
      <c r="E226" s="48">
        <v>137.197</v>
      </c>
      <c r="F226" s="48">
        <v>137.197</v>
      </c>
      <c r="G226" s="5">
        <f t="shared" si="22"/>
        <v>0</v>
      </c>
      <c r="H226" s="5">
        <f t="shared" si="23"/>
        <v>0</v>
      </c>
      <c r="I226" s="5">
        <f t="shared" si="24"/>
        <v>100</v>
      </c>
      <c r="K226" s="115"/>
    </row>
    <row r="227" spans="1:11" ht="60.75" customHeight="1">
      <c r="A227" s="86" t="s">
        <v>47</v>
      </c>
      <c r="B227" s="9" t="s">
        <v>26</v>
      </c>
      <c r="C227" s="85" t="s">
        <v>183</v>
      </c>
      <c r="D227" s="48">
        <v>71.055000000000007</v>
      </c>
      <c r="E227" s="48">
        <v>71.055000000000007</v>
      </c>
      <c r="F227" s="48">
        <v>71.055000000000007</v>
      </c>
      <c r="G227" s="5">
        <f t="shared" si="22"/>
        <v>0</v>
      </c>
      <c r="H227" s="5">
        <f t="shared" si="23"/>
        <v>0</v>
      </c>
      <c r="I227" s="5">
        <f t="shared" si="24"/>
        <v>100</v>
      </c>
      <c r="K227" s="115"/>
    </row>
    <row r="228" spans="1:11" ht="47.25" customHeight="1">
      <c r="A228" s="86" t="s">
        <v>78</v>
      </c>
      <c r="B228" s="9" t="s">
        <v>26</v>
      </c>
      <c r="C228" s="85" t="s">
        <v>184</v>
      </c>
      <c r="D228" s="48">
        <v>127.628</v>
      </c>
      <c r="E228" s="48">
        <v>117.1516</v>
      </c>
      <c r="F228" s="48">
        <v>117.1516</v>
      </c>
      <c r="G228" s="5">
        <f t="shared" si="22"/>
        <v>0</v>
      </c>
      <c r="H228" s="5">
        <f t="shared" si="23"/>
        <v>10.476399999999998</v>
      </c>
      <c r="I228" s="5">
        <f t="shared" si="24"/>
        <v>91.79145642022128</v>
      </c>
      <c r="K228" s="115"/>
    </row>
    <row r="229" spans="1:11" ht="47.25" customHeight="1">
      <c r="A229" s="86" t="s">
        <v>80</v>
      </c>
      <c r="B229" s="9" t="s">
        <v>26</v>
      </c>
      <c r="C229" s="85" t="s">
        <v>185</v>
      </c>
      <c r="D229" s="48">
        <v>69.78</v>
      </c>
      <c r="E229" s="48">
        <v>52.027999999999999</v>
      </c>
      <c r="F229" s="48">
        <v>52.027999999999999</v>
      </c>
      <c r="G229" s="5">
        <f t="shared" si="22"/>
        <v>0</v>
      </c>
      <c r="H229" s="5">
        <f t="shared" si="23"/>
        <v>17.752000000000002</v>
      </c>
      <c r="I229" s="5">
        <f t="shared" si="24"/>
        <v>74.560045858412153</v>
      </c>
      <c r="K229" s="115"/>
    </row>
    <row r="230" spans="1:11" ht="47.25" customHeight="1">
      <c r="A230" s="86" t="s">
        <v>82</v>
      </c>
      <c r="B230" s="9" t="s">
        <v>26</v>
      </c>
      <c r="C230" s="85" t="s">
        <v>186</v>
      </c>
      <c r="D230" s="48">
        <v>1342.35131</v>
      </c>
      <c r="E230" s="48">
        <v>1163.4965999999999</v>
      </c>
      <c r="F230" s="48">
        <v>1163.4965999999999</v>
      </c>
      <c r="G230" s="5">
        <f t="shared" si="22"/>
        <v>0</v>
      </c>
      <c r="H230" s="5">
        <f t="shared" si="23"/>
        <v>178.85471000000007</v>
      </c>
      <c r="I230" s="5">
        <f t="shared" si="24"/>
        <v>86.676013300869798</v>
      </c>
      <c r="K230" s="115"/>
    </row>
    <row r="231" spans="1:11" ht="47.25" customHeight="1">
      <c r="A231" s="86" t="s">
        <v>488</v>
      </c>
      <c r="B231" s="9" t="s">
        <v>26</v>
      </c>
      <c r="C231" s="85" t="s">
        <v>530</v>
      </c>
      <c r="D231" s="48">
        <v>239</v>
      </c>
      <c r="E231" s="48">
        <v>214.77634</v>
      </c>
      <c r="F231" s="48">
        <v>214.77634</v>
      </c>
      <c r="G231" s="5">
        <f t="shared" si="22"/>
        <v>0</v>
      </c>
      <c r="H231" s="5">
        <f t="shared" si="23"/>
        <v>24.223659999999995</v>
      </c>
      <c r="I231" s="5">
        <f t="shared" si="24"/>
        <v>89.864577405857744</v>
      </c>
      <c r="K231" s="115"/>
    </row>
    <row r="232" spans="1:11" ht="47.25" customHeight="1">
      <c r="A232" s="86" t="s">
        <v>84</v>
      </c>
      <c r="B232" s="9" t="s">
        <v>26</v>
      </c>
      <c r="C232" s="85" t="s">
        <v>187</v>
      </c>
      <c r="D232" s="48">
        <v>363.86153000000002</v>
      </c>
      <c r="E232" s="48">
        <v>363.86153000000002</v>
      </c>
      <c r="F232" s="48">
        <v>363.86153000000002</v>
      </c>
      <c r="G232" s="5">
        <f t="shared" si="22"/>
        <v>0</v>
      </c>
      <c r="H232" s="5">
        <f t="shared" si="23"/>
        <v>0</v>
      </c>
      <c r="I232" s="5">
        <f t="shared" si="24"/>
        <v>100</v>
      </c>
      <c r="K232" s="115"/>
    </row>
    <row r="233" spans="1:11" ht="47.25" customHeight="1">
      <c r="A233" s="86" t="s">
        <v>86</v>
      </c>
      <c r="B233" s="9" t="s">
        <v>26</v>
      </c>
      <c r="C233" s="85" t="s">
        <v>632</v>
      </c>
      <c r="D233" s="48">
        <v>379.79199999999997</v>
      </c>
      <c r="E233" s="48">
        <v>379.053</v>
      </c>
      <c r="F233" s="48">
        <v>379.053</v>
      </c>
      <c r="G233" s="5">
        <f t="shared" si="22"/>
        <v>0</v>
      </c>
      <c r="H233" s="5">
        <f t="shared" si="23"/>
        <v>0.7389999999999759</v>
      </c>
      <c r="I233" s="5">
        <f t="shared" si="24"/>
        <v>99.805419808737412</v>
      </c>
      <c r="K233" s="115"/>
    </row>
    <row r="234" spans="1:11" ht="47.25" customHeight="1">
      <c r="A234" s="86" t="s">
        <v>88</v>
      </c>
      <c r="B234" s="9" t="s">
        <v>26</v>
      </c>
      <c r="C234" s="85" t="s">
        <v>188</v>
      </c>
      <c r="D234" s="48">
        <v>500.62900000000002</v>
      </c>
      <c r="E234" s="48">
        <v>500.57760000000002</v>
      </c>
      <c r="F234" s="48">
        <v>500.57760000000002</v>
      </c>
      <c r="G234" s="5">
        <f t="shared" si="22"/>
        <v>0</v>
      </c>
      <c r="H234" s="5">
        <f t="shared" si="23"/>
        <v>5.1400000000001E-2</v>
      </c>
      <c r="I234" s="5">
        <f t="shared" si="24"/>
        <v>99.989732915991681</v>
      </c>
      <c r="K234" s="115"/>
    </row>
    <row r="235" spans="1:11" ht="47.25" customHeight="1">
      <c r="A235" s="86" t="s">
        <v>189</v>
      </c>
      <c r="B235" s="9" t="s">
        <v>26</v>
      </c>
      <c r="C235" s="85" t="s">
        <v>190</v>
      </c>
      <c r="D235" s="48">
        <v>4049.59</v>
      </c>
      <c r="E235" s="48">
        <v>4019.3973099999998</v>
      </c>
      <c r="F235" s="48">
        <v>4019.3973099999998</v>
      </c>
      <c r="G235" s="5">
        <f t="shared" si="22"/>
        <v>0</v>
      </c>
      <c r="H235" s="5">
        <f t="shared" si="23"/>
        <v>30.192690000000312</v>
      </c>
      <c r="I235" s="5">
        <f t="shared" si="24"/>
        <v>99.254426003620111</v>
      </c>
      <c r="K235" s="115"/>
    </row>
    <row r="236" spans="1:11" ht="47.25" customHeight="1">
      <c r="A236" s="86" t="s">
        <v>343</v>
      </c>
      <c r="B236" s="9" t="s">
        <v>26</v>
      </c>
      <c r="C236" s="85" t="s">
        <v>531</v>
      </c>
      <c r="D236" s="48">
        <v>0.75</v>
      </c>
      <c r="E236" s="48">
        <v>0.75</v>
      </c>
      <c r="F236" s="48">
        <v>0.75</v>
      </c>
      <c r="G236" s="5">
        <f t="shared" si="22"/>
        <v>0</v>
      </c>
      <c r="H236" s="5">
        <f t="shared" si="23"/>
        <v>0</v>
      </c>
      <c r="I236" s="5">
        <f t="shared" si="24"/>
        <v>100</v>
      </c>
      <c r="K236" s="115"/>
    </row>
    <row r="237" spans="1:11" ht="47.25" customHeight="1">
      <c r="A237" s="86" t="s">
        <v>47</v>
      </c>
      <c r="B237" s="9" t="s">
        <v>26</v>
      </c>
      <c r="C237" s="85" t="s">
        <v>191</v>
      </c>
      <c r="D237" s="48">
        <v>22.05</v>
      </c>
      <c r="E237" s="48">
        <v>22.05</v>
      </c>
      <c r="F237" s="48">
        <v>22.05</v>
      </c>
      <c r="G237" s="5">
        <f t="shared" si="22"/>
        <v>0</v>
      </c>
      <c r="H237" s="5">
        <f t="shared" si="23"/>
        <v>0</v>
      </c>
      <c r="I237" s="5">
        <f t="shared" si="24"/>
        <v>100</v>
      </c>
      <c r="K237" s="115"/>
    </row>
    <row r="238" spans="1:11" ht="47.25" customHeight="1">
      <c r="A238" s="86" t="s">
        <v>78</v>
      </c>
      <c r="B238" s="9" t="s">
        <v>26</v>
      </c>
      <c r="C238" s="85" t="s">
        <v>192</v>
      </c>
      <c r="D238" s="48">
        <v>109.04</v>
      </c>
      <c r="E238" s="48">
        <v>90.58</v>
      </c>
      <c r="F238" s="48">
        <v>90.58</v>
      </c>
      <c r="G238" s="5">
        <f t="shared" si="22"/>
        <v>0</v>
      </c>
      <c r="H238" s="5">
        <f t="shared" si="23"/>
        <v>18.460000000000008</v>
      </c>
      <c r="I238" s="5">
        <f t="shared" si="24"/>
        <v>83.070432868672043</v>
      </c>
      <c r="K238" s="115"/>
    </row>
    <row r="239" spans="1:11" ht="47.25" customHeight="1">
      <c r="A239" s="86" t="s">
        <v>80</v>
      </c>
      <c r="B239" s="9" t="s">
        <v>26</v>
      </c>
      <c r="C239" s="85" t="s">
        <v>193</v>
      </c>
      <c r="D239" s="48">
        <v>55</v>
      </c>
      <c r="E239" s="48">
        <v>54.999749999999999</v>
      </c>
      <c r="F239" s="48">
        <v>54.999749999999999</v>
      </c>
      <c r="G239" s="5">
        <f t="shared" si="22"/>
        <v>0</v>
      </c>
      <c r="H239" s="5">
        <f t="shared" si="23"/>
        <v>2.5000000000119371E-4</v>
      </c>
      <c r="I239" s="5">
        <f t="shared" si="24"/>
        <v>99.999545454545455</v>
      </c>
      <c r="K239" s="115"/>
    </row>
    <row r="240" spans="1:11" ht="47.25" customHeight="1">
      <c r="A240" s="86" t="s">
        <v>82</v>
      </c>
      <c r="B240" s="9" t="s">
        <v>26</v>
      </c>
      <c r="C240" s="85" t="s">
        <v>194</v>
      </c>
      <c r="D240" s="48">
        <v>630.81046000000003</v>
      </c>
      <c r="E240" s="48">
        <v>598.08595000000003</v>
      </c>
      <c r="F240" s="48">
        <v>598.08595000000003</v>
      </c>
      <c r="G240" s="5">
        <f t="shared" si="22"/>
        <v>0</v>
      </c>
      <c r="H240" s="5">
        <f t="shared" si="23"/>
        <v>32.724510000000009</v>
      </c>
      <c r="I240" s="5">
        <f t="shared" si="24"/>
        <v>94.812307012157021</v>
      </c>
      <c r="K240" s="115"/>
    </row>
    <row r="241" spans="1:11" ht="47.25" customHeight="1">
      <c r="A241" s="86" t="s">
        <v>488</v>
      </c>
      <c r="B241" s="9" t="s">
        <v>26</v>
      </c>
      <c r="C241" s="85" t="s">
        <v>532</v>
      </c>
      <c r="D241" s="48">
        <v>172.85720000000001</v>
      </c>
      <c r="E241" s="48">
        <v>164.80356</v>
      </c>
      <c r="F241" s="48">
        <v>164.80356</v>
      </c>
      <c r="G241" s="5">
        <f t="shared" si="22"/>
        <v>0</v>
      </c>
      <c r="H241" s="5">
        <f t="shared" si="23"/>
        <v>8.0536400000000015</v>
      </c>
      <c r="I241" s="5">
        <f t="shared" si="24"/>
        <v>95.340870961695543</v>
      </c>
      <c r="K241" s="115"/>
    </row>
    <row r="242" spans="1:11" ht="47.25" customHeight="1">
      <c r="A242" s="86" t="s">
        <v>84</v>
      </c>
      <c r="B242" s="9" t="s">
        <v>26</v>
      </c>
      <c r="C242" s="85" t="s">
        <v>195</v>
      </c>
      <c r="D242" s="48">
        <v>225.84</v>
      </c>
      <c r="E242" s="48">
        <v>223.5385</v>
      </c>
      <c r="F242" s="48">
        <v>223.5385</v>
      </c>
      <c r="G242" s="5">
        <f t="shared" si="22"/>
        <v>0</v>
      </c>
      <c r="H242" s="5">
        <f t="shared" si="23"/>
        <v>2.3015000000000043</v>
      </c>
      <c r="I242" s="5">
        <f t="shared" si="24"/>
        <v>98.980915692525684</v>
      </c>
      <c r="K242" s="115"/>
    </row>
    <row r="243" spans="1:11" ht="39.75" customHeight="1">
      <c r="A243" s="86" t="s">
        <v>86</v>
      </c>
      <c r="B243" s="9" t="s">
        <v>26</v>
      </c>
      <c r="C243" s="85" t="s">
        <v>794</v>
      </c>
      <c r="D243" s="48">
        <v>135.32</v>
      </c>
      <c r="E243" s="48">
        <v>135.32</v>
      </c>
      <c r="F243" s="48">
        <v>135.32</v>
      </c>
      <c r="G243" s="5">
        <f t="shared" si="22"/>
        <v>0</v>
      </c>
      <c r="H243" s="5">
        <f t="shared" si="23"/>
        <v>0</v>
      </c>
      <c r="I243" s="5">
        <f t="shared" si="24"/>
        <v>100</v>
      </c>
      <c r="K243" s="115"/>
    </row>
    <row r="244" spans="1:11" ht="39.75" customHeight="1">
      <c r="A244" s="86" t="s">
        <v>88</v>
      </c>
      <c r="B244" s="9" t="s">
        <v>26</v>
      </c>
      <c r="C244" s="85" t="s">
        <v>196</v>
      </c>
      <c r="D244" s="48">
        <v>190.91</v>
      </c>
      <c r="E244" s="48">
        <v>187.48841999999999</v>
      </c>
      <c r="F244" s="48">
        <v>187.48841999999999</v>
      </c>
      <c r="G244" s="5">
        <f t="shared" si="22"/>
        <v>0</v>
      </c>
      <c r="H244" s="5">
        <f t="shared" si="23"/>
        <v>3.4215800000000058</v>
      </c>
      <c r="I244" s="5">
        <f t="shared" si="24"/>
        <v>98.207752344036464</v>
      </c>
      <c r="K244" s="115"/>
    </row>
    <row r="245" spans="1:11" ht="46.5" customHeight="1">
      <c r="A245" s="39" t="s">
        <v>23</v>
      </c>
      <c r="B245" s="59"/>
      <c r="C245" s="21" t="s">
        <v>197</v>
      </c>
      <c r="D245" s="22">
        <f>SUM(D246:D284)</f>
        <v>69646.37685999996</v>
      </c>
      <c r="E245" s="22">
        <f>SUM(E246:E284)</f>
        <v>67834.651459999994</v>
      </c>
      <c r="F245" s="22">
        <f>SUM(F246:F284)</f>
        <v>67834.651459999994</v>
      </c>
      <c r="G245" s="22">
        <f t="shared" si="22"/>
        <v>0</v>
      </c>
      <c r="H245" s="22">
        <f t="shared" si="23"/>
        <v>1811.7253999999666</v>
      </c>
      <c r="I245" s="22">
        <f t="shared" si="24"/>
        <v>97.398679613094856</v>
      </c>
    </row>
    <row r="246" spans="1:11" ht="118.5" customHeight="1">
      <c r="A246" s="84" t="s">
        <v>699</v>
      </c>
      <c r="B246" s="9" t="s">
        <v>26</v>
      </c>
      <c r="C246" s="85" t="s">
        <v>797</v>
      </c>
      <c r="D246" s="48">
        <v>4.7279999999999998</v>
      </c>
      <c r="E246" s="48">
        <v>4.7279999999999998</v>
      </c>
      <c r="F246" s="48">
        <v>4.7279999999999998</v>
      </c>
      <c r="G246" s="5">
        <f t="shared" si="22"/>
        <v>0</v>
      </c>
      <c r="H246" s="5">
        <f t="shared" si="23"/>
        <v>0</v>
      </c>
      <c r="I246" s="5">
        <f t="shared" si="24"/>
        <v>100</v>
      </c>
    </row>
    <row r="247" spans="1:11" ht="154.5" customHeight="1">
      <c r="A247" s="84" t="s">
        <v>700</v>
      </c>
      <c r="B247" s="9" t="s">
        <v>26</v>
      </c>
      <c r="C247" s="85" t="s">
        <v>534</v>
      </c>
      <c r="D247" s="48">
        <v>801.07623999999998</v>
      </c>
      <c r="E247" s="48">
        <v>801.07623999999998</v>
      </c>
      <c r="F247" s="48">
        <v>801.07623999999998</v>
      </c>
      <c r="G247" s="5">
        <f t="shared" si="22"/>
        <v>0</v>
      </c>
      <c r="H247" s="5">
        <f t="shared" si="23"/>
        <v>0</v>
      </c>
      <c r="I247" s="5">
        <f t="shared" si="24"/>
        <v>100</v>
      </c>
    </row>
    <row r="248" spans="1:11" ht="98.25" customHeight="1">
      <c r="A248" s="84" t="s">
        <v>805</v>
      </c>
      <c r="B248" s="9" t="s">
        <v>26</v>
      </c>
      <c r="C248" s="85" t="s">
        <v>798</v>
      </c>
      <c r="D248" s="48">
        <v>265</v>
      </c>
      <c r="E248" s="48">
        <v>265</v>
      </c>
      <c r="F248" s="48">
        <v>265</v>
      </c>
      <c r="G248" s="5">
        <f t="shared" si="22"/>
        <v>0</v>
      </c>
      <c r="H248" s="5">
        <f t="shared" si="23"/>
        <v>0</v>
      </c>
      <c r="I248" s="5">
        <f t="shared" si="24"/>
        <v>100</v>
      </c>
    </row>
    <row r="249" spans="1:11" ht="47.25" customHeight="1">
      <c r="A249" s="86" t="s">
        <v>475</v>
      </c>
      <c r="B249" s="9" t="s">
        <v>26</v>
      </c>
      <c r="C249" s="85" t="s">
        <v>476</v>
      </c>
      <c r="D249" s="48">
        <v>326</v>
      </c>
      <c r="E249" s="48">
        <v>326</v>
      </c>
      <c r="F249" s="48">
        <v>326</v>
      </c>
      <c r="G249" s="5">
        <f t="shared" si="22"/>
        <v>0</v>
      </c>
      <c r="H249" s="5">
        <f t="shared" si="23"/>
        <v>0</v>
      </c>
      <c r="I249" s="5">
        <f t="shared" si="24"/>
        <v>100</v>
      </c>
    </row>
    <row r="250" spans="1:11" ht="63.75" customHeight="1">
      <c r="A250" s="86" t="s">
        <v>806</v>
      </c>
      <c r="B250" s="9" t="s">
        <v>26</v>
      </c>
      <c r="C250" s="85" t="s">
        <v>799</v>
      </c>
      <c r="D250" s="48">
        <v>537.64</v>
      </c>
      <c r="E250" s="48">
        <v>537.64</v>
      </c>
      <c r="F250" s="48">
        <v>537.64</v>
      </c>
      <c r="G250" s="5">
        <f t="shared" si="22"/>
        <v>0</v>
      </c>
      <c r="H250" s="5">
        <f t="shared" si="23"/>
        <v>0</v>
      </c>
      <c r="I250" s="5">
        <f t="shared" si="24"/>
        <v>100</v>
      </c>
    </row>
    <row r="251" spans="1:11" ht="28.5" customHeight="1">
      <c r="A251" s="86" t="s">
        <v>198</v>
      </c>
      <c r="B251" s="118">
        <v>441</v>
      </c>
      <c r="C251" s="85" t="s">
        <v>199</v>
      </c>
      <c r="D251" s="48">
        <v>15</v>
      </c>
      <c r="E251" s="48">
        <v>0</v>
      </c>
      <c r="F251" s="48">
        <v>0</v>
      </c>
      <c r="G251" s="5">
        <f t="shared" si="22"/>
        <v>0</v>
      </c>
      <c r="H251" s="5">
        <f t="shared" si="23"/>
        <v>15</v>
      </c>
      <c r="I251" s="5">
        <f t="shared" si="24"/>
        <v>0</v>
      </c>
    </row>
    <row r="252" spans="1:11" ht="58.5" customHeight="1">
      <c r="A252" s="86" t="s">
        <v>807</v>
      </c>
      <c r="B252" s="118">
        <v>441</v>
      </c>
      <c r="C252" s="85" t="s">
        <v>200</v>
      </c>
      <c r="D252" s="48">
        <v>36.880000000000003</v>
      </c>
      <c r="E252" s="48">
        <v>36.880000000000003</v>
      </c>
      <c r="F252" s="48">
        <v>36.880000000000003</v>
      </c>
      <c r="G252" s="5">
        <f t="shared" si="22"/>
        <v>0</v>
      </c>
      <c r="H252" s="5">
        <f t="shared" si="23"/>
        <v>0</v>
      </c>
      <c r="I252" s="5">
        <f t="shared" si="24"/>
        <v>100</v>
      </c>
    </row>
    <row r="253" spans="1:11" ht="60" customHeight="1">
      <c r="A253" s="86" t="s">
        <v>808</v>
      </c>
      <c r="B253" s="9" t="s">
        <v>26</v>
      </c>
      <c r="C253" s="85" t="s">
        <v>800</v>
      </c>
      <c r="D253" s="48">
        <v>92.637</v>
      </c>
      <c r="E253" s="48">
        <v>92.637</v>
      </c>
      <c r="F253" s="48">
        <v>92.637</v>
      </c>
      <c r="G253" s="5">
        <f t="shared" si="22"/>
        <v>0</v>
      </c>
      <c r="H253" s="5">
        <f t="shared" si="23"/>
        <v>0</v>
      </c>
      <c r="I253" s="5">
        <f t="shared" si="24"/>
        <v>100</v>
      </c>
    </row>
    <row r="254" spans="1:11" ht="48.75" customHeight="1">
      <c r="A254" s="86" t="s">
        <v>57</v>
      </c>
      <c r="B254" s="9" t="s">
        <v>26</v>
      </c>
      <c r="C254" s="85" t="s">
        <v>201</v>
      </c>
      <c r="D254" s="48">
        <v>16.5</v>
      </c>
      <c r="E254" s="48">
        <v>16.5</v>
      </c>
      <c r="F254" s="48">
        <v>16.5</v>
      </c>
      <c r="G254" s="5">
        <f t="shared" ref="G254:G300" si="25">E254-F254</f>
        <v>0</v>
      </c>
      <c r="H254" s="5">
        <f t="shared" ref="H254:H304" si="26">D254-F254</f>
        <v>0</v>
      </c>
      <c r="I254" s="5">
        <f t="shared" ref="I254:I304" si="27">F254/D254*100</f>
        <v>100</v>
      </c>
    </row>
    <row r="255" spans="1:11" ht="48.75" customHeight="1">
      <c r="A255" s="86" t="s">
        <v>809</v>
      </c>
      <c r="B255" s="9" t="s">
        <v>26</v>
      </c>
      <c r="C255" s="85" t="s">
        <v>801</v>
      </c>
      <c r="D255" s="48">
        <v>38.700000000000003</v>
      </c>
      <c r="E255" s="48">
        <v>38.700000000000003</v>
      </c>
      <c r="F255" s="48">
        <v>38.700000000000003</v>
      </c>
      <c r="G255" s="5">
        <f t="shared" si="25"/>
        <v>0</v>
      </c>
      <c r="H255" s="5">
        <f t="shared" si="26"/>
        <v>0</v>
      </c>
      <c r="I255" s="5">
        <f t="shared" si="27"/>
        <v>100</v>
      </c>
    </row>
    <row r="256" spans="1:11" ht="48.75" customHeight="1">
      <c r="A256" s="86" t="s">
        <v>376</v>
      </c>
      <c r="B256" s="9" t="s">
        <v>26</v>
      </c>
      <c r="C256" s="85" t="s">
        <v>202</v>
      </c>
      <c r="D256" s="48">
        <v>883.95</v>
      </c>
      <c r="E256" s="48">
        <v>883.95</v>
      </c>
      <c r="F256" s="48">
        <v>883.95</v>
      </c>
      <c r="G256" s="5">
        <f t="shared" si="25"/>
        <v>0</v>
      </c>
      <c r="H256" s="5">
        <f t="shared" si="26"/>
        <v>0</v>
      </c>
      <c r="I256" s="5">
        <f t="shared" si="27"/>
        <v>100</v>
      </c>
    </row>
    <row r="257" spans="1:9" ht="48.75" customHeight="1">
      <c r="A257" s="86" t="s">
        <v>533</v>
      </c>
      <c r="B257" s="9" t="s">
        <v>26</v>
      </c>
      <c r="C257" s="85" t="s">
        <v>203</v>
      </c>
      <c r="D257" s="48">
        <v>35.844999999999999</v>
      </c>
      <c r="E257" s="48">
        <v>35.844999999999999</v>
      </c>
      <c r="F257" s="48">
        <v>35.844999999999999</v>
      </c>
      <c r="G257" s="5">
        <f t="shared" si="25"/>
        <v>0</v>
      </c>
      <c r="H257" s="5">
        <f t="shared" si="26"/>
        <v>0</v>
      </c>
      <c r="I257" s="5">
        <f t="shared" si="27"/>
        <v>100</v>
      </c>
    </row>
    <row r="258" spans="1:9" ht="53.25" customHeight="1">
      <c r="A258" s="86" t="s">
        <v>377</v>
      </c>
      <c r="B258" s="9" t="s">
        <v>26</v>
      </c>
      <c r="C258" s="85" t="s">
        <v>204</v>
      </c>
      <c r="D258" s="48">
        <v>646.09690000000001</v>
      </c>
      <c r="E258" s="48">
        <v>646.09690000000001</v>
      </c>
      <c r="F258" s="48">
        <v>646.09690000000001</v>
      </c>
      <c r="G258" s="5">
        <f t="shared" si="25"/>
        <v>0</v>
      </c>
      <c r="H258" s="5">
        <f t="shared" si="26"/>
        <v>0</v>
      </c>
      <c r="I258" s="5">
        <f t="shared" si="27"/>
        <v>100</v>
      </c>
    </row>
    <row r="259" spans="1:9" ht="120" customHeight="1">
      <c r="A259" s="84" t="s">
        <v>708</v>
      </c>
      <c r="B259" s="9" t="s">
        <v>26</v>
      </c>
      <c r="C259" s="85" t="s">
        <v>802</v>
      </c>
      <c r="D259" s="48">
        <v>1632.0098</v>
      </c>
      <c r="E259" s="48">
        <v>1632.0098</v>
      </c>
      <c r="F259" s="48">
        <v>1632.0098</v>
      </c>
      <c r="G259" s="5">
        <f t="shared" si="25"/>
        <v>0</v>
      </c>
      <c r="H259" s="5">
        <f t="shared" si="26"/>
        <v>0</v>
      </c>
      <c r="I259" s="5">
        <f t="shared" si="27"/>
        <v>100</v>
      </c>
    </row>
    <row r="260" spans="1:9" ht="84.75" customHeight="1">
      <c r="A260" s="84" t="s">
        <v>709</v>
      </c>
      <c r="B260" s="9" t="s">
        <v>26</v>
      </c>
      <c r="C260" s="85" t="s">
        <v>633</v>
      </c>
      <c r="D260" s="48">
        <v>3307.21443</v>
      </c>
      <c r="E260" s="48">
        <v>3307.21443</v>
      </c>
      <c r="F260" s="48">
        <v>3307.21443</v>
      </c>
      <c r="G260" s="5">
        <f t="shared" si="25"/>
        <v>0</v>
      </c>
      <c r="H260" s="5">
        <f t="shared" si="26"/>
        <v>0</v>
      </c>
      <c r="I260" s="5">
        <f t="shared" si="27"/>
        <v>100</v>
      </c>
    </row>
    <row r="261" spans="1:9" ht="78.75" customHeight="1">
      <c r="A261" s="84" t="s">
        <v>810</v>
      </c>
      <c r="B261" s="9" t="s">
        <v>26</v>
      </c>
      <c r="C261" s="85" t="s">
        <v>803</v>
      </c>
      <c r="D261" s="48">
        <v>33.75</v>
      </c>
      <c r="E261" s="48">
        <v>33.75</v>
      </c>
      <c r="F261" s="48">
        <v>33.75</v>
      </c>
      <c r="G261" s="5">
        <f t="shared" si="25"/>
        <v>0</v>
      </c>
      <c r="H261" s="5">
        <f t="shared" si="26"/>
        <v>0</v>
      </c>
      <c r="I261" s="5">
        <f t="shared" si="27"/>
        <v>100</v>
      </c>
    </row>
    <row r="262" spans="1:9" ht="48.75" customHeight="1">
      <c r="A262" s="86" t="s">
        <v>74</v>
      </c>
      <c r="B262" s="9" t="s">
        <v>26</v>
      </c>
      <c r="C262" s="85" t="s">
        <v>205</v>
      </c>
      <c r="D262" s="48">
        <v>40879.998</v>
      </c>
      <c r="E262" s="48">
        <v>40053.963660000001</v>
      </c>
      <c r="F262" s="48">
        <v>40053.963660000001</v>
      </c>
      <c r="G262" s="5">
        <f t="shared" si="25"/>
        <v>0</v>
      </c>
      <c r="H262" s="5">
        <f t="shared" si="26"/>
        <v>826.03433999999834</v>
      </c>
      <c r="I262" s="5">
        <f t="shared" si="27"/>
        <v>97.979367953980827</v>
      </c>
    </row>
    <row r="263" spans="1:9" ht="46.5" customHeight="1">
      <c r="A263" s="86" t="s">
        <v>343</v>
      </c>
      <c r="B263" s="9" t="s">
        <v>26</v>
      </c>
      <c r="C263" s="85" t="s">
        <v>378</v>
      </c>
      <c r="D263" s="48">
        <v>4.5</v>
      </c>
      <c r="E263" s="48">
        <v>1.9</v>
      </c>
      <c r="F263" s="48">
        <v>1.9</v>
      </c>
      <c r="G263" s="5">
        <f t="shared" si="25"/>
        <v>0</v>
      </c>
      <c r="H263" s="5">
        <f t="shared" si="26"/>
        <v>2.6</v>
      </c>
      <c r="I263" s="5">
        <f t="shared" si="27"/>
        <v>42.222222222222221</v>
      </c>
    </row>
    <row r="264" spans="1:9" ht="46.5" customHeight="1">
      <c r="A264" s="86" t="s">
        <v>76</v>
      </c>
      <c r="B264" s="9" t="s">
        <v>26</v>
      </c>
      <c r="C264" s="85" t="s">
        <v>206</v>
      </c>
      <c r="D264" s="48">
        <v>328.37799999999999</v>
      </c>
      <c r="E264" s="48">
        <v>328.37799999999999</v>
      </c>
      <c r="F264" s="48">
        <v>328.37799999999999</v>
      </c>
      <c r="G264" s="5">
        <f t="shared" si="25"/>
        <v>0</v>
      </c>
      <c r="H264" s="5">
        <f t="shared" si="26"/>
        <v>0</v>
      </c>
      <c r="I264" s="5">
        <f t="shared" si="27"/>
        <v>100</v>
      </c>
    </row>
    <row r="265" spans="1:9" ht="45.75" customHeight="1">
      <c r="A265" s="86" t="s">
        <v>47</v>
      </c>
      <c r="B265" s="9" t="s">
        <v>26</v>
      </c>
      <c r="C265" s="85" t="s">
        <v>207</v>
      </c>
      <c r="D265" s="48">
        <v>56.45</v>
      </c>
      <c r="E265" s="48">
        <v>56.45</v>
      </c>
      <c r="F265" s="48">
        <v>56.45</v>
      </c>
      <c r="G265" s="5">
        <f t="shared" si="25"/>
        <v>0</v>
      </c>
      <c r="H265" s="5">
        <f t="shared" si="26"/>
        <v>0</v>
      </c>
      <c r="I265" s="5">
        <f t="shared" si="27"/>
        <v>100</v>
      </c>
    </row>
    <row r="266" spans="1:9" ht="42.75" customHeight="1">
      <c r="A266" s="86" t="s">
        <v>78</v>
      </c>
      <c r="B266" s="9" t="s">
        <v>26</v>
      </c>
      <c r="C266" s="85" t="s">
        <v>208</v>
      </c>
      <c r="D266" s="48">
        <v>430.2</v>
      </c>
      <c r="E266" s="48">
        <v>428.49378000000002</v>
      </c>
      <c r="F266" s="48">
        <v>428.49378000000002</v>
      </c>
      <c r="G266" s="5">
        <f t="shared" si="25"/>
        <v>0</v>
      </c>
      <c r="H266" s="5">
        <f t="shared" si="26"/>
        <v>1.7062199999999734</v>
      </c>
      <c r="I266" s="5">
        <f t="shared" si="27"/>
        <v>99.603389121338921</v>
      </c>
    </row>
    <row r="267" spans="1:9" ht="50.25" customHeight="1">
      <c r="A267" s="86" t="s">
        <v>80</v>
      </c>
      <c r="B267" s="9" t="s">
        <v>26</v>
      </c>
      <c r="C267" s="85" t="s">
        <v>209</v>
      </c>
      <c r="D267" s="48">
        <v>270</v>
      </c>
      <c r="E267" s="48">
        <v>222.99057999999999</v>
      </c>
      <c r="F267" s="48">
        <v>222.99057999999999</v>
      </c>
      <c r="G267" s="5">
        <f t="shared" si="25"/>
        <v>0</v>
      </c>
      <c r="H267" s="5">
        <f t="shared" si="26"/>
        <v>47.009420000000006</v>
      </c>
      <c r="I267" s="5">
        <f t="shared" si="27"/>
        <v>82.589103703703699</v>
      </c>
    </row>
    <row r="268" spans="1:9" ht="45" customHeight="1">
      <c r="A268" s="86" t="s">
        <v>82</v>
      </c>
      <c r="B268" s="118">
        <v>441</v>
      </c>
      <c r="C268" s="85" t="s">
        <v>210</v>
      </c>
      <c r="D268" s="48">
        <v>4828.97246</v>
      </c>
      <c r="E268" s="48">
        <v>4514.1224300000003</v>
      </c>
      <c r="F268" s="48">
        <v>4514.1224300000003</v>
      </c>
      <c r="G268" s="5">
        <f t="shared" si="25"/>
        <v>0</v>
      </c>
      <c r="H268" s="5">
        <f t="shared" si="26"/>
        <v>314.85002999999961</v>
      </c>
      <c r="I268" s="5">
        <f t="shared" si="27"/>
        <v>93.479978761361593</v>
      </c>
    </row>
    <row r="269" spans="1:9" ht="43.5" customHeight="1">
      <c r="A269" s="86" t="s">
        <v>52</v>
      </c>
      <c r="B269" s="9" t="s">
        <v>26</v>
      </c>
      <c r="C269" s="85" t="s">
        <v>211</v>
      </c>
      <c r="D269" s="48">
        <v>137.60551000000001</v>
      </c>
      <c r="E269" s="48">
        <v>137.60551000000001</v>
      </c>
      <c r="F269" s="48">
        <v>137.60551000000001</v>
      </c>
      <c r="G269" s="5">
        <f t="shared" si="25"/>
        <v>0</v>
      </c>
      <c r="H269" s="5">
        <f t="shared" si="26"/>
        <v>0</v>
      </c>
      <c r="I269" s="5">
        <f t="shared" si="27"/>
        <v>100</v>
      </c>
    </row>
    <row r="270" spans="1:9" ht="64.5" customHeight="1">
      <c r="A270" s="86" t="s">
        <v>488</v>
      </c>
      <c r="B270" s="9" t="s">
        <v>26</v>
      </c>
      <c r="C270" s="85" t="s">
        <v>535</v>
      </c>
      <c r="D270" s="48">
        <v>1254.5</v>
      </c>
      <c r="E270" s="48">
        <v>1254.4996000000001</v>
      </c>
      <c r="F270" s="48">
        <v>1254.4996000000001</v>
      </c>
      <c r="G270" s="5">
        <f t="shared" si="25"/>
        <v>0</v>
      </c>
      <c r="H270" s="5">
        <f t="shared" si="26"/>
        <v>3.9999999989959178E-4</v>
      </c>
      <c r="I270" s="5">
        <f t="shared" si="27"/>
        <v>99.999968114786782</v>
      </c>
    </row>
    <row r="271" spans="1:9" ht="41.25" customHeight="1">
      <c r="A271" s="86" t="s">
        <v>84</v>
      </c>
      <c r="B271" s="9" t="s">
        <v>26</v>
      </c>
      <c r="C271" s="85" t="s">
        <v>212</v>
      </c>
      <c r="D271" s="48">
        <v>1145.3413</v>
      </c>
      <c r="E271" s="48">
        <v>1071.6841999999999</v>
      </c>
      <c r="F271" s="48">
        <v>1071.6841999999999</v>
      </c>
      <c r="G271" s="5">
        <f t="shared" si="25"/>
        <v>0</v>
      </c>
      <c r="H271" s="5">
        <f t="shared" si="26"/>
        <v>73.657100000000128</v>
      </c>
      <c r="I271" s="5">
        <f t="shared" si="27"/>
        <v>93.568982450907853</v>
      </c>
    </row>
    <row r="272" spans="1:9" ht="41.25" customHeight="1">
      <c r="A272" s="86" t="s">
        <v>86</v>
      </c>
      <c r="B272" s="9" t="s">
        <v>26</v>
      </c>
      <c r="C272" s="85" t="s">
        <v>213</v>
      </c>
      <c r="D272" s="48">
        <v>540.41800000000001</v>
      </c>
      <c r="E272" s="48">
        <v>540.08109999999999</v>
      </c>
      <c r="F272" s="48">
        <v>540.08109999999999</v>
      </c>
      <c r="G272" s="5">
        <f t="shared" si="25"/>
        <v>0</v>
      </c>
      <c r="H272" s="5">
        <f t="shared" si="26"/>
        <v>0.33690000000001419</v>
      </c>
      <c r="I272" s="5">
        <f t="shared" si="27"/>
        <v>99.937659367378586</v>
      </c>
    </row>
    <row r="273" spans="1:11" ht="48.75" customHeight="1">
      <c r="A273" s="86" t="s">
        <v>88</v>
      </c>
      <c r="B273" s="9" t="s">
        <v>26</v>
      </c>
      <c r="C273" s="85" t="s">
        <v>214</v>
      </c>
      <c r="D273" s="48">
        <v>485.28</v>
      </c>
      <c r="E273" s="48">
        <v>482.06849999999997</v>
      </c>
      <c r="F273" s="48">
        <v>482.06849999999997</v>
      </c>
      <c r="G273" s="5">
        <f t="shared" si="25"/>
        <v>0</v>
      </c>
      <c r="H273" s="5">
        <f t="shared" si="26"/>
        <v>3.2115000000000009</v>
      </c>
      <c r="I273" s="5">
        <f t="shared" si="27"/>
        <v>99.338217111770518</v>
      </c>
    </row>
    <row r="274" spans="1:11" ht="41.25" customHeight="1">
      <c r="A274" s="86" t="s">
        <v>74</v>
      </c>
      <c r="B274" s="9" t="s">
        <v>26</v>
      </c>
      <c r="C274" s="85" t="s">
        <v>215</v>
      </c>
      <c r="D274" s="48">
        <v>9253.12435</v>
      </c>
      <c r="E274" s="48">
        <v>8803.0322099999994</v>
      </c>
      <c r="F274" s="48">
        <v>8803.0322099999994</v>
      </c>
      <c r="G274" s="5">
        <f t="shared" si="25"/>
        <v>0</v>
      </c>
      <c r="H274" s="5">
        <f t="shared" si="26"/>
        <v>450.09214000000065</v>
      </c>
      <c r="I274" s="5">
        <f t="shared" si="27"/>
        <v>95.135782002108286</v>
      </c>
    </row>
    <row r="275" spans="1:11" ht="41.25" customHeight="1">
      <c r="A275" s="86" t="s">
        <v>76</v>
      </c>
      <c r="B275" s="9" t="s">
        <v>26</v>
      </c>
      <c r="C275" s="85" t="s">
        <v>216</v>
      </c>
      <c r="D275" s="48">
        <v>102.09851</v>
      </c>
      <c r="E275" s="48">
        <v>102.09851</v>
      </c>
      <c r="F275" s="48">
        <v>102.09851</v>
      </c>
      <c r="G275" s="5">
        <f t="shared" si="25"/>
        <v>0</v>
      </c>
      <c r="H275" s="5">
        <f t="shared" si="26"/>
        <v>0</v>
      </c>
      <c r="I275" s="5">
        <f t="shared" si="27"/>
        <v>100</v>
      </c>
    </row>
    <row r="276" spans="1:11" ht="41.25" customHeight="1">
      <c r="A276" s="86" t="s">
        <v>47</v>
      </c>
      <c r="B276" s="9" t="s">
        <v>26</v>
      </c>
      <c r="C276" s="85" t="s">
        <v>217</v>
      </c>
      <c r="D276" s="48">
        <v>33.950000000000003</v>
      </c>
      <c r="E276" s="48">
        <v>25.855</v>
      </c>
      <c r="F276" s="48">
        <v>25.855</v>
      </c>
      <c r="G276" s="5">
        <f t="shared" si="25"/>
        <v>0</v>
      </c>
      <c r="H276" s="5">
        <f t="shared" si="26"/>
        <v>8.0950000000000024</v>
      </c>
      <c r="I276" s="5">
        <f t="shared" si="27"/>
        <v>76.156111929307798</v>
      </c>
    </row>
    <row r="277" spans="1:11" ht="41.25" customHeight="1">
      <c r="A277" s="86" t="s">
        <v>78</v>
      </c>
      <c r="B277" s="9" t="s">
        <v>26</v>
      </c>
      <c r="C277" s="85" t="s">
        <v>218</v>
      </c>
      <c r="D277" s="48">
        <v>109.4</v>
      </c>
      <c r="E277" s="48">
        <v>105.48587000000001</v>
      </c>
      <c r="F277" s="48">
        <v>105.48587000000001</v>
      </c>
      <c r="G277" s="5">
        <f t="shared" si="25"/>
        <v>0</v>
      </c>
      <c r="H277" s="5">
        <f t="shared" si="26"/>
        <v>3.9141300000000001</v>
      </c>
      <c r="I277" s="5">
        <f t="shared" si="27"/>
        <v>96.42218464351005</v>
      </c>
    </row>
    <row r="278" spans="1:11" ht="41.25" customHeight="1">
      <c r="A278" s="86" t="s">
        <v>80</v>
      </c>
      <c r="B278" s="9" t="s">
        <v>26</v>
      </c>
      <c r="C278" s="85" t="s">
        <v>379</v>
      </c>
      <c r="D278" s="48">
        <v>87.34</v>
      </c>
      <c r="E278" s="48">
        <v>87.34</v>
      </c>
      <c r="F278" s="48">
        <v>87.34</v>
      </c>
      <c r="G278" s="5">
        <f t="shared" si="25"/>
        <v>0</v>
      </c>
      <c r="H278" s="5">
        <f t="shared" si="26"/>
        <v>0</v>
      </c>
      <c r="I278" s="5">
        <f t="shared" si="27"/>
        <v>100</v>
      </c>
    </row>
    <row r="279" spans="1:11" ht="41.25" customHeight="1">
      <c r="A279" s="86" t="s">
        <v>82</v>
      </c>
      <c r="B279" s="9" t="s">
        <v>26</v>
      </c>
      <c r="C279" s="85" t="s">
        <v>219</v>
      </c>
      <c r="D279" s="48">
        <v>587.80935999999997</v>
      </c>
      <c r="E279" s="48">
        <v>523.25414000000001</v>
      </c>
      <c r="F279" s="48">
        <v>523.25414000000001</v>
      </c>
      <c r="G279" s="5">
        <f t="shared" si="25"/>
        <v>0</v>
      </c>
      <c r="H279" s="5">
        <f t="shared" si="26"/>
        <v>64.555219999999963</v>
      </c>
      <c r="I279" s="5">
        <f t="shared" si="27"/>
        <v>89.017660419697989</v>
      </c>
    </row>
    <row r="280" spans="1:11" ht="41.25" customHeight="1">
      <c r="A280" s="86" t="s">
        <v>52</v>
      </c>
      <c r="B280" s="9" t="s">
        <v>26</v>
      </c>
      <c r="C280" s="85" t="s">
        <v>380</v>
      </c>
      <c r="D280" s="48">
        <v>8.2449999999999992</v>
      </c>
      <c r="E280" s="48">
        <v>8.2449999999999992</v>
      </c>
      <c r="F280" s="48">
        <v>8.2449999999999992</v>
      </c>
      <c r="G280" s="5">
        <f t="shared" si="25"/>
        <v>0</v>
      </c>
      <c r="H280" s="5">
        <f t="shared" si="26"/>
        <v>0</v>
      </c>
      <c r="I280" s="5">
        <f t="shared" si="27"/>
        <v>100</v>
      </c>
    </row>
    <row r="281" spans="1:11" ht="41.25" customHeight="1">
      <c r="A281" s="86" t="s">
        <v>488</v>
      </c>
      <c r="B281" s="9" t="s">
        <v>26</v>
      </c>
      <c r="C281" s="85" t="s">
        <v>536</v>
      </c>
      <c r="D281" s="48">
        <v>16.256</v>
      </c>
      <c r="E281" s="48">
        <v>16.256</v>
      </c>
      <c r="F281" s="48">
        <v>16.256</v>
      </c>
      <c r="G281" s="5">
        <f t="shared" si="25"/>
        <v>0</v>
      </c>
      <c r="H281" s="5">
        <f t="shared" si="26"/>
        <v>0</v>
      </c>
      <c r="I281" s="5">
        <f t="shared" si="27"/>
        <v>100</v>
      </c>
    </row>
    <row r="282" spans="1:11" ht="27" customHeight="1">
      <c r="A282" s="86" t="s">
        <v>84</v>
      </c>
      <c r="B282" s="9" t="s">
        <v>26</v>
      </c>
      <c r="C282" s="85" t="s">
        <v>220</v>
      </c>
      <c r="D282" s="48">
        <v>139.19999999999999</v>
      </c>
      <c r="E282" s="48">
        <v>139.18899999999999</v>
      </c>
      <c r="F282" s="48">
        <v>139.18899999999999</v>
      </c>
      <c r="G282" s="5">
        <f t="shared" si="25"/>
        <v>0</v>
      </c>
      <c r="H282" s="5">
        <f t="shared" si="26"/>
        <v>1.099999999999568E-2</v>
      </c>
      <c r="I282" s="5">
        <f t="shared" si="27"/>
        <v>99.992097701149433</v>
      </c>
    </row>
    <row r="283" spans="1:11" ht="27" customHeight="1">
      <c r="A283" s="86" t="s">
        <v>86</v>
      </c>
      <c r="B283" s="9" t="s">
        <v>26</v>
      </c>
      <c r="C283" s="85" t="s">
        <v>804</v>
      </c>
      <c r="D283" s="48">
        <v>121</v>
      </c>
      <c r="E283" s="48">
        <v>120.348</v>
      </c>
      <c r="F283" s="48">
        <v>120.348</v>
      </c>
      <c r="G283" s="5">
        <f t="shared" si="25"/>
        <v>0</v>
      </c>
      <c r="H283" s="5">
        <f t="shared" si="26"/>
        <v>0.65200000000000102</v>
      </c>
      <c r="I283" s="5">
        <f t="shared" si="27"/>
        <v>99.461157024793394</v>
      </c>
    </row>
    <row r="284" spans="1:11" ht="40.5" customHeight="1">
      <c r="A284" s="86" t="s">
        <v>88</v>
      </c>
      <c r="B284" s="9" t="s">
        <v>26</v>
      </c>
      <c r="C284" s="85" t="s">
        <v>221</v>
      </c>
      <c r="D284" s="48">
        <v>153.28299999999999</v>
      </c>
      <c r="E284" s="48">
        <v>153.28299999999999</v>
      </c>
      <c r="F284" s="48">
        <v>153.28299999999999</v>
      </c>
      <c r="G284" s="5">
        <f t="shared" si="25"/>
        <v>0</v>
      </c>
      <c r="H284" s="5">
        <f t="shared" si="26"/>
        <v>0</v>
      </c>
      <c r="I284" s="5">
        <f t="shared" si="27"/>
        <v>100</v>
      </c>
    </row>
    <row r="285" spans="1:11" ht="65.25" customHeight="1">
      <c r="A285" s="105" t="s">
        <v>383</v>
      </c>
      <c r="B285" s="85"/>
      <c r="C285" s="106" t="s">
        <v>384</v>
      </c>
      <c r="D285" s="83">
        <f>SUM(D286:D299)</f>
        <v>33316.459649999997</v>
      </c>
      <c r="E285" s="83">
        <f>SUM(E286:E299)</f>
        <v>32548.319029999995</v>
      </c>
      <c r="F285" s="83">
        <f>SUM(F286:F299)</f>
        <v>32548.319029999995</v>
      </c>
      <c r="G285" s="83">
        <f t="shared" si="25"/>
        <v>0</v>
      </c>
      <c r="H285" s="22">
        <f t="shared" si="26"/>
        <v>768.14062000000195</v>
      </c>
      <c r="I285" s="5">
        <f t="shared" si="27"/>
        <v>97.694411026653</v>
      </c>
    </row>
    <row r="286" spans="1:11" ht="111" customHeight="1">
      <c r="A286" s="84" t="s">
        <v>699</v>
      </c>
      <c r="B286" s="85" t="s">
        <v>26</v>
      </c>
      <c r="C286" s="85" t="s">
        <v>811</v>
      </c>
      <c r="D286" s="48">
        <v>15.301</v>
      </c>
      <c r="E286" s="48">
        <v>15.301</v>
      </c>
      <c r="F286" s="48">
        <v>15.301</v>
      </c>
      <c r="G286" s="48">
        <f t="shared" si="25"/>
        <v>0</v>
      </c>
      <c r="H286" s="48">
        <f t="shared" ref="H286:H299" si="28">D286-F286</f>
        <v>0</v>
      </c>
      <c r="I286" s="24">
        <f t="shared" si="27"/>
        <v>100</v>
      </c>
      <c r="J286" s="24"/>
      <c r="K286" s="5"/>
    </row>
    <row r="287" spans="1:11" ht="150.75" customHeight="1">
      <c r="A287" s="84" t="s">
        <v>701</v>
      </c>
      <c r="B287" s="85" t="s">
        <v>26</v>
      </c>
      <c r="C287" s="85" t="s">
        <v>812</v>
      </c>
      <c r="D287" s="48">
        <v>1272.51863</v>
      </c>
      <c r="E287" s="48">
        <v>1272.51863</v>
      </c>
      <c r="F287" s="48">
        <v>1272.51863</v>
      </c>
      <c r="G287" s="48">
        <f t="shared" si="25"/>
        <v>0</v>
      </c>
      <c r="H287" s="48">
        <f t="shared" si="28"/>
        <v>0</v>
      </c>
      <c r="I287" s="24">
        <f t="shared" si="27"/>
        <v>100</v>
      </c>
      <c r="J287" s="24"/>
      <c r="K287" s="5"/>
    </row>
    <row r="288" spans="1:11" ht="54" customHeight="1">
      <c r="A288" s="86" t="s">
        <v>74</v>
      </c>
      <c r="B288" s="85" t="s">
        <v>26</v>
      </c>
      <c r="C288" s="85" t="s">
        <v>385</v>
      </c>
      <c r="D288" s="48">
        <v>28038.27001</v>
      </c>
      <c r="E288" s="48">
        <v>27359.727589999999</v>
      </c>
      <c r="F288" s="48">
        <v>27359.727589999999</v>
      </c>
      <c r="G288" s="48">
        <f t="shared" si="25"/>
        <v>0</v>
      </c>
      <c r="H288" s="48">
        <f t="shared" si="28"/>
        <v>678.54242000000158</v>
      </c>
      <c r="I288" s="24">
        <f t="shared" si="27"/>
        <v>97.579941915967012</v>
      </c>
      <c r="J288" s="24"/>
      <c r="K288" s="5"/>
    </row>
    <row r="289" spans="1:11" ht="68.25" customHeight="1">
      <c r="A289" s="86" t="s">
        <v>343</v>
      </c>
      <c r="B289" s="85" t="s">
        <v>26</v>
      </c>
      <c r="C289" s="85" t="s">
        <v>539</v>
      </c>
      <c r="D289" s="48">
        <v>3.6</v>
      </c>
      <c r="E289" s="48">
        <v>1.04643</v>
      </c>
      <c r="F289" s="48">
        <v>1.04643</v>
      </c>
      <c r="G289" s="48">
        <f t="shared" si="25"/>
        <v>0</v>
      </c>
      <c r="H289" s="48">
        <f t="shared" si="28"/>
        <v>2.5535700000000001</v>
      </c>
      <c r="I289" s="24">
        <f t="shared" si="27"/>
        <v>29.067499999999995</v>
      </c>
      <c r="J289" s="24"/>
      <c r="K289" s="5"/>
    </row>
    <row r="290" spans="1:11" ht="53.25" customHeight="1">
      <c r="A290" s="86" t="s">
        <v>76</v>
      </c>
      <c r="B290" s="85" t="s">
        <v>26</v>
      </c>
      <c r="C290" s="85" t="s">
        <v>434</v>
      </c>
      <c r="D290" s="48">
        <v>107.80052999999999</v>
      </c>
      <c r="E290" s="48">
        <v>107.80052999999999</v>
      </c>
      <c r="F290" s="48">
        <v>107.80052999999999</v>
      </c>
      <c r="G290" s="48">
        <f t="shared" si="25"/>
        <v>0</v>
      </c>
      <c r="H290" s="48">
        <f t="shared" si="28"/>
        <v>0</v>
      </c>
      <c r="I290" s="24">
        <f t="shared" si="27"/>
        <v>100</v>
      </c>
      <c r="J290" s="24"/>
      <c r="K290" s="5"/>
    </row>
    <row r="291" spans="1:11" ht="43.5" customHeight="1">
      <c r="A291" s="86" t="s">
        <v>47</v>
      </c>
      <c r="B291" s="85" t="s">
        <v>26</v>
      </c>
      <c r="C291" s="85" t="s">
        <v>386</v>
      </c>
      <c r="D291" s="48">
        <v>9.35</v>
      </c>
      <c r="E291" s="48">
        <v>9.35</v>
      </c>
      <c r="F291" s="48">
        <v>9.35</v>
      </c>
      <c r="G291" s="48">
        <f t="shared" si="25"/>
        <v>0</v>
      </c>
      <c r="H291" s="48">
        <f t="shared" si="28"/>
        <v>0</v>
      </c>
      <c r="I291" s="24">
        <f t="shared" si="27"/>
        <v>100</v>
      </c>
      <c r="J291" s="24"/>
      <c r="K291" s="5"/>
    </row>
    <row r="292" spans="1:11" ht="43.5" customHeight="1">
      <c r="A292" s="86" t="s">
        <v>78</v>
      </c>
      <c r="B292" s="85" t="s">
        <v>26</v>
      </c>
      <c r="C292" s="85" t="s">
        <v>435</v>
      </c>
      <c r="D292" s="48">
        <v>114.1</v>
      </c>
      <c r="E292" s="48">
        <v>88.691950000000006</v>
      </c>
      <c r="F292" s="48">
        <v>88.691950000000006</v>
      </c>
      <c r="G292" s="48">
        <f t="shared" si="25"/>
        <v>0</v>
      </c>
      <c r="H292" s="48">
        <f t="shared" si="28"/>
        <v>25.408049999999989</v>
      </c>
      <c r="I292" s="24">
        <f t="shared" si="27"/>
        <v>77.731770376862414</v>
      </c>
      <c r="J292" s="24"/>
      <c r="K292" s="5"/>
    </row>
    <row r="293" spans="1:11" ht="46.5" customHeight="1">
      <c r="A293" s="86" t="s">
        <v>80</v>
      </c>
      <c r="B293" s="85" t="s">
        <v>26</v>
      </c>
      <c r="C293" s="85" t="s">
        <v>436</v>
      </c>
      <c r="D293" s="48">
        <v>6.6</v>
      </c>
      <c r="E293" s="48">
        <v>6.6</v>
      </c>
      <c r="F293" s="48">
        <v>6.6</v>
      </c>
      <c r="G293" s="48">
        <f t="shared" si="25"/>
        <v>0</v>
      </c>
      <c r="H293" s="48">
        <f t="shared" si="28"/>
        <v>0</v>
      </c>
      <c r="I293" s="24">
        <f t="shared" si="27"/>
        <v>100</v>
      </c>
      <c r="J293" s="24"/>
      <c r="K293" s="5"/>
    </row>
    <row r="294" spans="1:11" ht="39" customHeight="1">
      <c r="A294" s="86" t="s">
        <v>488</v>
      </c>
      <c r="B294" s="85" t="s">
        <v>26</v>
      </c>
      <c r="C294" s="85" t="s">
        <v>540</v>
      </c>
      <c r="D294" s="48">
        <v>19.222000000000001</v>
      </c>
      <c r="E294" s="48">
        <v>4.17</v>
      </c>
      <c r="F294" s="48">
        <v>4.17</v>
      </c>
      <c r="G294" s="48">
        <f t="shared" si="25"/>
        <v>0</v>
      </c>
      <c r="H294" s="48">
        <f t="shared" si="28"/>
        <v>15.052000000000001</v>
      </c>
      <c r="I294" s="24">
        <f t="shared" si="27"/>
        <v>21.693892414941214</v>
      </c>
      <c r="J294" s="24"/>
      <c r="K294" s="5"/>
    </row>
    <row r="295" spans="1:11" ht="39" customHeight="1">
      <c r="A295" s="86" t="s">
        <v>84</v>
      </c>
      <c r="B295" s="85" t="s">
        <v>26</v>
      </c>
      <c r="C295" s="85" t="s">
        <v>387</v>
      </c>
      <c r="D295" s="48">
        <v>352.13098000000002</v>
      </c>
      <c r="E295" s="48">
        <v>306.53640000000001</v>
      </c>
      <c r="F295" s="48">
        <v>306.53640000000001</v>
      </c>
      <c r="G295" s="48">
        <f t="shared" si="25"/>
        <v>0</v>
      </c>
      <c r="H295" s="48">
        <f t="shared" si="28"/>
        <v>45.594580000000008</v>
      </c>
      <c r="I295" s="24">
        <f t="shared" si="27"/>
        <v>87.051812368227303</v>
      </c>
      <c r="J295" s="24"/>
      <c r="K295" s="5"/>
    </row>
    <row r="296" spans="1:11" ht="39" customHeight="1">
      <c r="A296" s="86" t="s">
        <v>86</v>
      </c>
      <c r="B296" s="85" t="s">
        <v>26</v>
      </c>
      <c r="C296" s="85" t="s">
        <v>388</v>
      </c>
      <c r="D296" s="48">
        <v>71.575999999999993</v>
      </c>
      <c r="E296" s="48">
        <v>71.575999999999993</v>
      </c>
      <c r="F296" s="48">
        <v>71.575999999999993</v>
      </c>
      <c r="G296" s="48">
        <f t="shared" si="25"/>
        <v>0</v>
      </c>
      <c r="H296" s="48">
        <f t="shared" si="28"/>
        <v>0</v>
      </c>
      <c r="I296" s="24">
        <f t="shared" si="27"/>
        <v>100</v>
      </c>
      <c r="J296" s="24"/>
      <c r="K296" s="5"/>
    </row>
    <row r="297" spans="1:11" ht="39" customHeight="1">
      <c r="A297" s="86" t="s">
        <v>88</v>
      </c>
      <c r="B297" s="85" t="s">
        <v>26</v>
      </c>
      <c r="C297" s="85" t="s">
        <v>389</v>
      </c>
      <c r="D297" s="48">
        <v>715.572</v>
      </c>
      <c r="E297" s="48">
        <v>714.58199999999999</v>
      </c>
      <c r="F297" s="48">
        <v>714.58199999999999</v>
      </c>
      <c r="G297" s="48">
        <f t="shared" si="25"/>
        <v>0</v>
      </c>
      <c r="H297" s="48">
        <f t="shared" si="28"/>
        <v>0.99000000000000909</v>
      </c>
      <c r="I297" s="24">
        <f t="shared" si="27"/>
        <v>99.861649142224678</v>
      </c>
      <c r="J297" s="24"/>
      <c r="K297" s="5"/>
    </row>
    <row r="298" spans="1:11" ht="125.25" customHeight="1">
      <c r="A298" s="84" t="s">
        <v>708</v>
      </c>
      <c r="B298" s="85" t="s">
        <v>26</v>
      </c>
      <c r="C298" s="85" t="s">
        <v>642</v>
      </c>
      <c r="D298" s="48">
        <v>820.08176000000003</v>
      </c>
      <c r="E298" s="48">
        <v>820.08176000000003</v>
      </c>
      <c r="F298" s="48">
        <v>820.08176000000003</v>
      </c>
      <c r="G298" s="48">
        <f t="shared" si="25"/>
        <v>0</v>
      </c>
      <c r="H298" s="48">
        <f t="shared" si="28"/>
        <v>0</v>
      </c>
      <c r="I298" s="24">
        <f t="shared" si="27"/>
        <v>100</v>
      </c>
      <c r="J298" s="24"/>
      <c r="K298" s="5"/>
    </row>
    <row r="299" spans="1:11" ht="144" customHeight="1">
      <c r="A299" s="84" t="s">
        <v>709</v>
      </c>
      <c r="B299" s="85" t="s">
        <v>26</v>
      </c>
      <c r="C299" s="85" t="s">
        <v>643</v>
      </c>
      <c r="D299" s="48">
        <v>1770.33674</v>
      </c>
      <c r="E299" s="48">
        <v>1770.33674</v>
      </c>
      <c r="F299" s="48">
        <v>1770.33674</v>
      </c>
      <c r="G299" s="48">
        <f t="shared" si="25"/>
        <v>0</v>
      </c>
      <c r="H299" s="48">
        <f t="shared" si="28"/>
        <v>0</v>
      </c>
      <c r="I299" s="24">
        <f t="shared" si="27"/>
        <v>100</v>
      </c>
      <c r="J299" s="24"/>
      <c r="K299" s="5"/>
    </row>
    <row r="300" spans="1:11" ht="54" customHeight="1">
      <c r="A300" s="82" t="s">
        <v>478</v>
      </c>
      <c r="B300" s="8"/>
      <c r="C300" s="109" t="s">
        <v>651</v>
      </c>
      <c r="D300" s="22">
        <f>SUM(D301:D316)</f>
        <v>20062.218000000001</v>
      </c>
      <c r="E300" s="22">
        <f>SUM(E301:E316)</f>
        <v>19314.402039999997</v>
      </c>
      <c r="F300" s="22">
        <f>SUM(F301:F316)</f>
        <v>19314.402039999997</v>
      </c>
      <c r="G300" s="22">
        <f t="shared" si="25"/>
        <v>0</v>
      </c>
      <c r="H300" s="22">
        <f t="shared" si="26"/>
        <v>747.81596000000354</v>
      </c>
      <c r="I300" s="22">
        <f t="shared" si="27"/>
        <v>96.27251602988261</v>
      </c>
    </row>
    <row r="301" spans="1:11" ht="144" customHeight="1">
      <c r="A301" s="84" t="s">
        <v>699</v>
      </c>
      <c r="B301" s="85" t="s">
        <v>26</v>
      </c>
      <c r="C301" s="85" t="s">
        <v>813</v>
      </c>
      <c r="D301" s="48">
        <v>58.023000000000003</v>
      </c>
      <c r="E301" s="48">
        <v>58.023000000000003</v>
      </c>
      <c r="F301" s="48">
        <v>58.023000000000003</v>
      </c>
      <c r="G301" s="5">
        <v>0</v>
      </c>
      <c r="H301" s="5">
        <f t="shared" si="26"/>
        <v>0</v>
      </c>
      <c r="I301" s="5">
        <f t="shared" si="27"/>
        <v>100</v>
      </c>
    </row>
    <row r="302" spans="1:11" ht="114.75" customHeight="1">
      <c r="A302" s="86" t="s">
        <v>816</v>
      </c>
      <c r="B302" s="85" t="s">
        <v>26</v>
      </c>
      <c r="C302" s="85" t="s">
        <v>814</v>
      </c>
      <c r="D302" s="48">
        <v>153.1788</v>
      </c>
      <c r="E302" s="48">
        <v>153.1788</v>
      </c>
      <c r="F302" s="48">
        <v>153.1788</v>
      </c>
      <c r="G302" s="5">
        <f t="shared" ref="G302:G316" si="29">E302-F302</f>
        <v>0</v>
      </c>
      <c r="H302" s="5">
        <f t="shared" si="26"/>
        <v>0</v>
      </c>
      <c r="I302" s="5">
        <f t="shared" si="27"/>
        <v>100</v>
      </c>
    </row>
    <row r="303" spans="1:11" ht="52.5" customHeight="1">
      <c r="A303" s="86" t="s">
        <v>817</v>
      </c>
      <c r="B303" s="85" t="s">
        <v>26</v>
      </c>
      <c r="C303" s="85" t="s">
        <v>815</v>
      </c>
      <c r="D303" s="48">
        <v>97.219200000000001</v>
      </c>
      <c r="E303" s="48">
        <v>97.219200000000001</v>
      </c>
      <c r="F303" s="48">
        <v>97.219200000000001</v>
      </c>
      <c r="G303" s="5">
        <f t="shared" si="29"/>
        <v>0</v>
      </c>
      <c r="H303" s="5">
        <f t="shared" si="26"/>
        <v>0</v>
      </c>
      <c r="I303" s="5">
        <f t="shared" si="27"/>
        <v>100</v>
      </c>
    </row>
    <row r="304" spans="1:11" ht="63.75" customHeight="1">
      <c r="A304" s="86" t="s">
        <v>74</v>
      </c>
      <c r="B304" s="85" t="s">
        <v>26</v>
      </c>
      <c r="C304" s="85" t="s">
        <v>222</v>
      </c>
      <c r="D304" s="48">
        <v>14038.06832</v>
      </c>
      <c r="E304" s="48">
        <v>13722.44392</v>
      </c>
      <c r="F304" s="48">
        <v>13722.44392</v>
      </c>
      <c r="G304" s="5">
        <f t="shared" si="29"/>
        <v>0</v>
      </c>
      <c r="H304" s="5">
        <f t="shared" si="26"/>
        <v>315.62440000000061</v>
      </c>
      <c r="I304" s="5">
        <f t="shared" si="27"/>
        <v>97.751653626372999</v>
      </c>
    </row>
    <row r="305" spans="1:9" ht="30.75" customHeight="1">
      <c r="A305" s="86" t="s">
        <v>343</v>
      </c>
      <c r="B305" s="85" t="s">
        <v>26</v>
      </c>
      <c r="C305" s="85" t="s">
        <v>381</v>
      </c>
      <c r="D305" s="48">
        <v>0.3</v>
      </c>
      <c r="E305" s="48">
        <v>0.3</v>
      </c>
      <c r="F305" s="48">
        <v>0.3</v>
      </c>
      <c r="G305" s="5">
        <f t="shared" si="29"/>
        <v>0</v>
      </c>
      <c r="H305" s="5">
        <f t="shared" ref="H305:H316" si="30">D305-F305</f>
        <v>0</v>
      </c>
      <c r="I305" s="5">
        <f t="shared" ref="I305:I316" si="31">F305/D305*100</f>
        <v>100</v>
      </c>
    </row>
    <row r="306" spans="1:9" ht="38.25" customHeight="1">
      <c r="A306" s="86" t="s">
        <v>76</v>
      </c>
      <c r="B306" s="85" t="s">
        <v>26</v>
      </c>
      <c r="C306" s="85" t="s">
        <v>223</v>
      </c>
      <c r="D306" s="48">
        <v>106.7764</v>
      </c>
      <c r="E306" s="48">
        <v>106.7764</v>
      </c>
      <c r="F306" s="48">
        <v>106.7764</v>
      </c>
      <c r="G306" s="5">
        <f t="shared" si="29"/>
        <v>0</v>
      </c>
      <c r="H306" s="5">
        <f t="shared" si="30"/>
        <v>0</v>
      </c>
      <c r="I306" s="5">
        <f t="shared" si="31"/>
        <v>100</v>
      </c>
    </row>
    <row r="307" spans="1:9" ht="42" customHeight="1">
      <c r="A307" s="86" t="s">
        <v>47</v>
      </c>
      <c r="B307" s="85" t="s">
        <v>26</v>
      </c>
      <c r="C307" s="85" t="s">
        <v>224</v>
      </c>
      <c r="D307" s="48">
        <v>15.625</v>
      </c>
      <c r="E307" s="48">
        <v>15.625</v>
      </c>
      <c r="F307" s="48">
        <v>15.625</v>
      </c>
      <c r="G307" s="5">
        <f t="shared" si="29"/>
        <v>0</v>
      </c>
      <c r="H307" s="5">
        <f t="shared" si="30"/>
        <v>0</v>
      </c>
      <c r="I307" s="5">
        <f t="shared" si="31"/>
        <v>100</v>
      </c>
    </row>
    <row r="308" spans="1:9" ht="30.75" customHeight="1">
      <c r="A308" s="86" t="s">
        <v>78</v>
      </c>
      <c r="B308" s="85" t="s">
        <v>26</v>
      </c>
      <c r="C308" s="85" t="s">
        <v>225</v>
      </c>
      <c r="D308" s="48">
        <v>299.00108</v>
      </c>
      <c r="E308" s="48">
        <v>281.47527000000002</v>
      </c>
      <c r="F308" s="48">
        <v>281.47527000000002</v>
      </c>
      <c r="G308" s="5">
        <f t="shared" si="29"/>
        <v>0</v>
      </c>
      <c r="H308" s="5">
        <f t="shared" si="30"/>
        <v>17.525809999999979</v>
      </c>
      <c r="I308" s="5">
        <f t="shared" si="31"/>
        <v>94.138546255418206</v>
      </c>
    </row>
    <row r="309" spans="1:9" ht="30.75" customHeight="1">
      <c r="A309" s="86" t="s">
        <v>80</v>
      </c>
      <c r="B309" s="85" t="s">
        <v>26</v>
      </c>
      <c r="C309" s="85" t="s">
        <v>382</v>
      </c>
      <c r="D309" s="48">
        <v>95</v>
      </c>
      <c r="E309" s="48">
        <v>14</v>
      </c>
      <c r="F309" s="48">
        <v>14</v>
      </c>
      <c r="G309" s="5">
        <f t="shared" si="29"/>
        <v>0</v>
      </c>
      <c r="H309" s="5">
        <f t="shared" si="30"/>
        <v>81</v>
      </c>
      <c r="I309" s="5">
        <f t="shared" si="31"/>
        <v>14.736842105263156</v>
      </c>
    </row>
    <row r="310" spans="1:9" ht="30.75" customHeight="1">
      <c r="A310" s="86" t="s">
        <v>82</v>
      </c>
      <c r="B310" s="85" t="s">
        <v>26</v>
      </c>
      <c r="C310" s="85" t="s">
        <v>226</v>
      </c>
      <c r="D310" s="48">
        <v>1658.0013799999999</v>
      </c>
      <c r="E310" s="48">
        <v>1396.7166099999999</v>
      </c>
      <c r="F310" s="48">
        <v>1396.7166099999999</v>
      </c>
      <c r="G310" s="5">
        <f t="shared" si="29"/>
        <v>0</v>
      </c>
      <c r="H310" s="5">
        <f t="shared" si="30"/>
        <v>261.28476999999998</v>
      </c>
      <c r="I310" s="5">
        <f t="shared" si="31"/>
        <v>84.240979944178335</v>
      </c>
    </row>
    <row r="311" spans="1:9" ht="30.75" customHeight="1">
      <c r="A311" s="86" t="s">
        <v>488</v>
      </c>
      <c r="B311" s="85" t="s">
        <v>26</v>
      </c>
      <c r="C311" s="85" t="s">
        <v>537</v>
      </c>
      <c r="D311" s="48">
        <v>504.66556000000003</v>
      </c>
      <c r="E311" s="48">
        <v>456.66651000000002</v>
      </c>
      <c r="F311" s="48">
        <v>456.66651000000002</v>
      </c>
      <c r="G311" s="5">
        <f t="shared" si="29"/>
        <v>0</v>
      </c>
      <c r="H311" s="5">
        <f t="shared" si="30"/>
        <v>47.999050000000011</v>
      </c>
      <c r="I311" s="5">
        <f t="shared" si="31"/>
        <v>90.48893885289101</v>
      </c>
    </row>
    <row r="312" spans="1:9" ht="30.75" customHeight="1">
      <c r="A312" s="86" t="s">
        <v>84</v>
      </c>
      <c r="B312" s="85" t="s">
        <v>26</v>
      </c>
      <c r="C312" s="85" t="s">
        <v>227</v>
      </c>
      <c r="D312" s="48">
        <v>966.01</v>
      </c>
      <c r="E312" s="48">
        <v>941.62806999999998</v>
      </c>
      <c r="F312" s="48">
        <v>941.62806999999998</v>
      </c>
      <c r="G312" s="5">
        <f t="shared" si="29"/>
        <v>0</v>
      </c>
      <c r="H312" s="5">
        <f t="shared" si="30"/>
        <v>24.381930000000011</v>
      </c>
      <c r="I312" s="5">
        <f t="shared" si="31"/>
        <v>97.47601681142018</v>
      </c>
    </row>
    <row r="313" spans="1:9" ht="33" customHeight="1">
      <c r="A313" s="86" t="s">
        <v>86</v>
      </c>
      <c r="B313" s="85" t="s">
        <v>26</v>
      </c>
      <c r="C313" s="85" t="s">
        <v>636</v>
      </c>
      <c r="D313" s="48">
        <v>110.44</v>
      </c>
      <c r="E313" s="48">
        <v>110.44</v>
      </c>
      <c r="F313" s="48">
        <v>110.44</v>
      </c>
      <c r="G313" s="5">
        <f t="shared" si="29"/>
        <v>0</v>
      </c>
      <c r="H313" s="5">
        <f t="shared" si="30"/>
        <v>0</v>
      </c>
      <c r="I313" s="5">
        <f t="shared" si="31"/>
        <v>100</v>
      </c>
    </row>
    <row r="314" spans="1:9" ht="39.75" customHeight="1">
      <c r="A314" s="86" t="s">
        <v>88</v>
      </c>
      <c r="B314" s="85" t="s">
        <v>26</v>
      </c>
      <c r="C314" s="85" t="s">
        <v>228</v>
      </c>
      <c r="D314" s="48">
        <v>408.625</v>
      </c>
      <c r="E314" s="48">
        <v>408.625</v>
      </c>
      <c r="F314" s="48">
        <v>408.625</v>
      </c>
      <c r="G314" s="5">
        <f t="shared" si="29"/>
        <v>0</v>
      </c>
      <c r="H314" s="5">
        <f t="shared" si="30"/>
        <v>0</v>
      </c>
      <c r="I314" s="5">
        <f t="shared" si="31"/>
        <v>100</v>
      </c>
    </row>
    <row r="315" spans="1:9" ht="129" customHeight="1">
      <c r="A315" s="84" t="s">
        <v>708</v>
      </c>
      <c r="B315" s="85" t="s">
        <v>26</v>
      </c>
      <c r="C315" s="85" t="s">
        <v>637</v>
      </c>
      <c r="D315" s="48">
        <v>487.42556000000002</v>
      </c>
      <c r="E315" s="48">
        <v>487.42556000000002</v>
      </c>
      <c r="F315" s="48">
        <v>487.42556000000002</v>
      </c>
      <c r="G315" s="5">
        <f t="shared" si="29"/>
        <v>0</v>
      </c>
      <c r="H315" s="5">
        <f t="shared" si="30"/>
        <v>0</v>
      </c>
      <c r="I315" s="5">
        <f t="shared" si="31"/>
        <v>100</v>
      </c>
    </row>
    <row r="316" spans="1:9" ht="145.5" customHeight="1">
      <c r="A316" s="84" t="s">
        <v>709</v>
      </c>
      <c r="B316" s="85" t="s">
        <v>26</v>
      </c>
      <c r="C316" s="85" t="s">
        <v>638</v>
      </c>
      <c r="D316" s="48">
        <v>1063.8587</v>
      </c>
      <c r="E316" s="48">
        <v>1063.8587</v>
      </c>
      <c r="F316" s="48">
        <v>1063.8587</v>
      </c>
      <c r="G316" s="5">
        <f t="shared" si="29"/>
        <v>0</v>
      </c>
      <c r="H316" s="5">
        <f t="shared" si="30"/>
        <v>0</v>
      </c>
      <c r="I316" s="5">
        <f t="shared" si="31"/>
        <v>100</v>
      </c>
    </row>
    <row r="317" spans="1:9" ht="0.75" customHeight="1">
      <c r="A317" s="164" t="s">
        <v>54</v>
      </c>
      <c r="B317" s="164"/>
      <c r="C317" s="164"/>
      <c r="D317" s="164"/>
      <c r="E317" s="164"/>
      <c r="F317" s="164"/>
      <c r="G317" s="164"/>
      <c r="H317" s="164"/>
      <c r="I317" s="164"/>
    </row>
    <row r="318" spans="1:9" ht="48.75" customHeight="1">
      <c r="A318" s="164"/>
      <c r="B318" s="164"/>
      <c r="C318" s="164"/>
      <c r="D318" s="164"/>
      <c r="E318" s="164"/>
      <c r="F318" s="164"/>
      <c r="G318" s="164"/>
      <c r="H318" s="164"/>
      <c r="I318" s="164"/>
    </row>
    <row r="319" spans="1:9" s="77" customFormat="1" ht="43.5" customHeight="1">
      <c r="A319" s="78" t="s">
        <v>1</v>
      </c>
      <c r="B319" s="102"/>
      <c r="C319" s="102" t="s">
        <v>249</v>
      </c>
      <c r="D319" s="36">
        <f>D321+D358+D380</f>
        <v>88947.013999999996</v>
      </c>
      <c r="E319" s="36">
        <f>E321+E358+E380</f>
        <v>88078.486680000002</v>
      </c>
      <c r="F319" s="36">
        <f>F321+F358+F380</f>
        <v>88078.486680000002</v>
      </c>
      <c r="G319" s="36">
        <f>E319-F319</f>
        <v>0</v>
      </c>
      <c r="H319" s="36">
        <f>D319-F319</f>
        <v>868.52731999999378</v>
      </c>
      <c r="I319" s="36">
        <f>F319/D319*100</f>
        <v>99.023545276067395</v>
      </c>
    </row>
    <row r="320" spans="1:9" ht="42.75" customHeight="1">
      <c r="A320" s="39" t="s">
        <v>6</v>
      </c>
      <c r="B320" s="119"/>
      <c r="C320" s="119"/>
      <c r="D320" s="27"/>
      <c r="E320" s="27"/>
      <c r="F320" s="27"/>
      <c r="G320" s="27"/>
      <c r="H320" s="27"/>
      <c r="I320" s="27"/>
    </row>
    <row r="321" spans="1:9" ht="41.25" customHeight="1">
      <c r="A321" s="39" t="s">
        <v>24</v>
      </c>
      <c r="B321" s="59"/>
      <c r="C321" s="21" t="s">
        <v>248</v>
      </c>
      <c r="D321" s="22">
        <f>SUM(D322:D357)</f>
        <v>61414.065719999999</v>
      </c>
      <c r="E321" s="22">
        <f>SUM(E322:E357)</f>
        <v>60696.813479999997</v>
      </c>
      <c r="F321" s="22">
        <f>SUM(F322:F357)</f>
        <v>60696.813479999997</v>
      </c>
      <c r="G321" s="22">
        <f t="shared" ref="G321:G333" si="32">E321-F321</f>
        <v>0</v>
      </c>
      <c r="H321" s="22">
        <f t="shared" ref="H321:H333" si="33">D321-F321</f>
        <v>717.25224000000162</v>
      </c>
      <c r="I321" s="22">
        <f t="shared" ref="I321:I333" si="34">F321/D321*100</f>
        <v>98.832104288177064</v>
      </c>
    </row>
    <row r="322" spans="1:9" ht="117" customHeight="1">
      <c r="A322" s="84" t="s">
        <v>699</v>
      </c>
      <c r="B322" s="85" t="s">
        <v>411</v>
      </c>
      <c r="C322" s="85" t="s">
        <v>818</v>
      </c>
      <c r="D322" s="48">
        <v>38.503</v>
      </c>
      <c r="E322" s="48">
        <v>38.503</v>
      </c>
      <c r="F322" s="48">
        <v>38.503</v>
      </c>
      <c r="G322" s="5">
        <f t="shared" si="32"/>
        <v>0</v>
      </c>
      <c r="H322" s="5">
        <f t="shared" si="33"/>
        <v>0</v>
      </c>
      <c r="I322" s="5">
        <f t="shared" si="34"/>
        <v>100</v>
      </c>
    </row>
    <row r="323" spans="1:9" ht="164.25" customHeight="1">
      <c r="A323" s="84" t="s">
        <v>701</v>
      </c>
      <c r="B323" s="85" t="s">
        <v>411</v>
      </c>
      <c r="C323" s="85" t="s">
        <v>819</v>
      </c>
      <c r="D323" s="48">
        <v>564.20000000000005</v>
      </c>
      <c r="E323" s="48">
        <v>564.20000000000005</v>
      </c>
      <c r="F323" s="48">
        <v>564.20000000000005</v>
      </c>
      <c r="G323" s="5">
        <f t="shared" si="32"/>
        <v>0</v>
      </c>
      <c r="H323" s="5">
        <f t="shared" si="33"/>
        <v>0</v>
      </c>
      <c r="I323" s="5">
        <f t="shared" si="34"/>
        <v>100</v>
      </c>
    </row>
    <row r="324" spans="1:9" ht="131.25" customHeight="1">
      <c r="A324" s="84" t="s">
        <v>541</v>
      </c>
      <c r="B324" s="85" t="s">
        <v>411</v>
      </c>
      <c r="C324" s="85" t="s">
        <v>543</v>
      </c>
      <c r="D324" s="48">
        <v>61.8</v>
      </c>
      <c r="E324" s="48">
        <v>61.8</v>
      </c>
      <c r="F324" s="48">
        <v>61.8</v>
      </c>
      <c r="G324" s="5">
        <f t="shared" si="32"/>
        <v>0</v>
      </c>
      <c r="H324" s="5">
        <f t="shared" si="33"/>
        <v>0</v>
      </c>
      <c r="I324" s="5">
        <f t="shared" si="34"/>
        <v>100</v>
      </c>
    </row>
    <row r="325" spans="1:9" ht="120.75" customHeight="1">
      <c r="A325" s="86" t="s">
        <v>826</v>
      </c>
      <c r="B325" s="85" t="s">
        <v>411</v>
      </c>
      <c r="C325" s="85" t="s">
        <v>820</v>
      </c>
      <c r="D325" s="48">
        <v>9013.0110000000004</v>
      </c>
      <c r="E325" s="48">
        <v>9013.0110000000004</v>
      </c>
      <c r="F325" s="48">
        <v>9013.0110000000004</v>
      </c>
      <c r="G325" s="5">
        <f t="shared" si="32"/>
        <v>0</v>
      </c>
      <c r="H325" s="5">
        <f t="shared" si="33"/>
        <v>0</v>
      </c>
      <c r="I325" s="5">
        <f t="shared" si="34"/>
        <v>100</v>
      </c>
    </row>
    <row r="326" spans="1:9" ht="174" customHeight="1">
      <c r="A326" s="86" t="s">
        <v>827</v>
      </c>
      <c r="B326" s="85" t="s">
        <v>411</v>
      </c>
      <c r="C326" s="85" t="s">
        <v>821</v>
      </c>
      <c r="D326" s="48">
        <v>1362.69343</v>
      </c>
      <c r="E326" s="48">
        <v>1362.69343</v>
      </c>
      <c r="F326" s="48">
        <v>1362.69343</v>
      </c>
      <c r="G326" s="5">
        <f t="shared" si="32"/>
        <v>0</v>
      </c>
      <c r="H326" s="5">
        <f t="shared" si="33"/>
        <v>0</v>
      </c>
      <c r="I326" s="5">
        <f t="shared" si="34"/>
        <v>100</v>
      </c>
    </row>
    <row r="327" spans="1:9" ht="59.25" customHeight="1">
      <c r="A327" s="86" t="s">
        <v>828</v>
      </c>
      <c r="B327" s="85" t="s">
        <v>411</v>
      </c>
      <c r="C327" s="85" t="s">
        <v>822</v>
      </c>
      <c r="D327" s="48">
        <v>182.64</v>
      </c>
      <c r="E327" s="48">
        <v>182.64</v>
      </c>
      <c r="F327" s="48">
        <v>182.64</v>
      </c>
      <c r="G327" s="5">
        <f t="shared" si="32"/>
        <v>0</v>
      </c>
      <c r="H327" s="5">
        <f t="shared" si="33"/>
        <v>0</v>
      </c>
      <c r="I327" s="5">
        <f t="shared" si="34"/>
        <v>100</v>
      </c>
    </row>
    <row r="328" spans="1:9" ht="55.5" customHeight="1">
      <c r="A328" s="86" t="s">
        <v>829</v>
      </c>
      <c r="B328" s="85" t="s">
        <v>411</v>
      </c>
      <c r="C328" s="85" t="s">
        <v>823</v>
      </c>
      <c r="D328" s="48">
        <v>540.67020000000002</v>
      </c>
      <c r="E328" s="48">
        <v>540.67020000000002</v>
      </c>
      <c r="F328" s="48">
        <v>540.67020000000002</v>
      </c>
      <c r="G328" s="5">
        <f t="shared" si="32"/>
        <v>0</v>
      </c>
      <c r="H328" s="5">
        <f t="shared" si="33"/>
        <v>0</v>
      </c>
      <c r="I328" s="5">
        <f t="shared" si="34"/>
        <v>100</v>
      </c>
    </row>
    <row r="329" spans="1:9" ht="78.75" customHeight="1">
      <c r="A329" s="86" t="s">
        <v>714</v>
      </c>
      <c r="B329" s="85" t="s">
        <v>17</v>
      </c>
      <c r="C329" s="85" t="s">
        <v>824</v>
      </c>
      <c r="D329" s="48">
        <v>80.72</v>
      </c>
      <c r="E329" s="48">
        <v>80.72</v>
      </c>
      <c r="F329" s="48">
        <v>80.72</v>
      </c>
      <c r="G329" s="5">
        <f t="shared" si="32"/>
        <v>0</v>
      </c>
      <c r="H329" s="5">
        <f t="shared" si="33"/>
        <v>0</v>
      </c>
      <c r="I329" s="5">
        <f t="shared" si="34"/>
        <v>100</v>
      </c>
    </row>
    <row r="330" spans="1:9" ht="63.75" customHeight="1">
      <c r="A330" s="86" t="s">
        <v>58</v>
      </c>
      <c r="B330" s="85" t="s">
        <v>17</v>
      </c>
      <c r="C330" s="85" t="s">
        <v>229</v>
      </c>
      <c r="D330" s="48">
        <v>746.80799999999999</v>
      </c>
      <c r="E330" s="48">
        <v>746.80799999999999</v>
      </c>
      <c r="F330" s="48">
        <v>746.80799999999999</v>
      </c>
      <c r="G330" s="5">
        <f t="shared" si="32"/>
        <v>0</v>
      </c>
      <c r="H330" s="5">
        <f t="shared" si="33"/>
        <v>0</v>
      </c>
      <c r="I330" s="5">
        <f t="shared" si="34"/>
        <v>100</v>
      </c>
    </row>
    <row r="331" spans="1:9" ht="62.25" customHeight="1">
      <c r="A331" s="86" t="s">
        <v>25</v>
      </c>
      <c r="B331" s="85" t="s">
        <v>17</v>
      </c>
      <c r="C331" s="85" t="s">
        <v>230</v>
      </c>
      <c r="D331" s="48">
        <v>121.1</v>
      </c>
      <c r="E331" s="48">
        <v>121.1</v>
      </c>
      <c r="F331" s="48">
        <v>121.1</v>
      </c>
      <c r="G331" s="5">
        <f t="shared" si="32"/>
        <v>0</v>
      </c>
      <c r="H331" s="5">
        <f t="shared" si="33"/>
        <v>0</v>
      </c>
      <c r="I331" s="5">
        <f t="shared" si="34"/>
        <v>100</v>
      </c>
    </row>
    <row r="332" spans="1:9" ht="50.25" customHeight="1">
      <c r="A332" s="86" t="s">
        <v>59</v>
      </c>
      <c r="B332" s="85" t="s">
        <v>411</v>
      </c>
      <c r="C332" s="85" t="s">
        <v>231</v>
      </c>
      <c r="D332" s="48">
        <v>141.5</v>
      </c>
      <c r="E332" s="48">
        <v>141.5</v>
      </c>
      <c r="F332" s="48">
        <v>141.5</v>
      </c>
      <c r="G332" s="5">
        <f t="shared" si="32"/>
        <v>0</v>
      </c>
      <c r="H332" s="5">
        <f t="shared" si="33"/>
        <v>0</v>
      </c>
      <c r="I332" s="5">
        <f t="shared" si="34"/>
        <v>100</v>
      </c>
    </row>
    <row r="333" spans="1:9" ht="49.5" customHeight="1">
      <c r="A333" s="86" t="s">
        <v>412</v>
      </c>
      <c r="B333" s="85" t="s">
        <v>411</v>
      </c>
      <c r="C333" s="85" t="s">
        <v>232</v>
      </c>
      <c r="D333" s="48">
        <v>426.39150000000001</v>
      </c>
      <c r="E333" s="48">
        <v>426.39150000000001</v>
      </c>
      <c r="F333" s="48">
        <v>426.39150000000001</v>
      </c>
      <c r="G333" s="5">
        <f t="shared" si="32"/>
        <v>0</v>
      </c>
      <c r="H333" s="5">
        <f t="shared" si="33"/>
        <v>0</v>
      </c>
      <c r="I333" s="5">
        <f t="shared" si="34"/>
        <v>100</v>
      </c>
    </row>
    <row r="334" spans="1:9" ht="58.5" customHeight="1">
      <c r="A334" s="86" t="s">
        <v>413</v>
      </c>
      <c r="B334" s="85" t="s">
        <v>411</v>
      </c>
      <c r="C334" s="85" t="s">
        <v>233</v>
      </c>
      <c r="D334" s="48">
        <v>72.5</v>
      </c>
      <c r="E334" s="48">
        <v>72.5</v>
      </c>
      <c r="F334" s="48">
        <v>72.5</v>
      </c>
      <c r="G334" s="5">
        <f t="shared" ref="G334:G357" si="35">E334-F334</f>
        <v>0</v>
      </c>
      <c r="H334" s="5">
        <f t="shared" ref="H334:H357" si="36">D334-F334</f>
        <v>0</v>
      </c>
      <c r="I334" s="5">
        <f t="shared" ref="I334:I357" si="37">F334/D334*100</f>
        <v>100</v>
      </c>
    </row>
    <row r="335" spans="1:9" ht="58.5" customHeight="1">
      <c r="A335" s="86" t="s">
        <v>60</v>
      </c>
      <c r="B335" s="85" t="s">
        <v>411</v>
      </c>
      <c r="C335" s="85" t="s">
        <v>234</v>
      </c>
      <c r="D335" s="48">
        <v>50</v>
      </c>
      <c r="E335" s="48">
        <v>50</v>
      </c>
      <c r="F335" s="48">
        <v>50</v>
      </c>
      <c r="G335" s="5">
        <f t="shared" si="35"/>
        <v>0</v>
      </c>
      <c r="H335" s="5">
        <f t="shared" si="36"/>
        <v>0</v>
      </c>
      <c r="I335" s="5">
        <f t="shared" si="37"/>
        <v>100</v>
      </c>
    </row>
    <row r="336" spans="1:9" ht="108.75" customHeight="1">
      <c r="A336" s="84" t="s">
        <v>708</v>
      </c>
      <c r="B336" s="118">
        <v>459</v>
      </c>
      <c r="C336" s="85" t="s">
        <v>825</v>
      </c>
      <c r="D336" s="48">
        <v>929.61800000000005</v>
      </c>
      <c r="E336" s="48">
        <v>929.61800000000005</v>
      </c>
      <c r="F336" s="48">
        <v>929.61800000000005</v>
      </c>
      <c r="G336" s="5">
        <f t="shared" si="35"/>
        <v>0</v>
      </c>
      <c r="H336" s="5">
        <f t="shared" si="36"/>
        <v>0</v>
      </c>
      <c r="I336" s="5">
        <f t="shared" si="37"/>
        <v>100</v>
      </c>
    </row>
    <row r="337" spans="1:9" ht="157.5" customHeight="1">
      <c r="A337" s="84" t="s">
        <v>709</v>
      </c>
      <c r="B337" s="118">
        <v>459</v>
      </c>
      <c r="C337" s="85" t="s">
        <v>644</v>
      </c>
      <c r="D337" s="48">
        <v>2137.7136399999999</v>
      </c>
      <c r="E337" s="48">
        <v>2137.7136399999999</v>
      </c>
      <c r="F337" s="48">
        <v>2137.7136399999999</v>
      </c>
      <c r="G337" s="5">
        <f t="shared" si="35"/>
        <v>0</v>
      </c>
      <c r="H337" s="5">
        <f t="shared" si="36"/>
        <v>0</v>
      </c>
      <c r="I337" s="5">
        <f t="shared" si="37"/>
        <v>100</v>
      </c>
    </row>
    <row r="338" spans="1:9" ht="161.25" customHeight="1">
      <c r="A338" s="84" t="s">
        <v>542</v>
      </c>
      <c r="B338" s="118">
        <v>459</v>
      </c>
      <c r="C338" s="85" t="s">
        <v>544</v>
      </c>
      <c r="D338" s="48">
        <v>6.867</v>
      </c>
      <c r="E338" s="48">
        <v>6.867</v>
      </c>
      <c r="F338" s="48">
        <v>6.867</v>
      </c>
      <c r="G338" s="5">
        <f t="shared" si="35"/>
        <v>0</v>
      </c>
      <c r="H338" s="5">
        <f t="shared" si="36"/>
        <v>0</v>
      </c>
      <c r="I338" s="5">
        <f t="shared" si="37"/>
        <v>100</v>
      </c>
    </row>
    <row r="339" spans="1:9" ht="64.5" customHeight="1">
      <c r="A339" s="86" t="s">
        <v>74</v>
      </c>
      <c r="B339" s="118">
        <v>459</v>
      </c>
      <c r="C339" s="85" t="s">
        <v>347</v>
      </c>
      <c r="D339" s="48">
        <v>18290.567999999999</v>
      </c>
      <c r="E339" s="48">
        <v>18221.716110000001</v>
      </c>
      <c r="F339" s="48">
        <v>18221.716110000001</v>
      </c>
      <c r="G339" s="5">
        <f t="shared" si="35"/>
        <v>0</v>
      </c>
      <c r="H339" s="5">
        <f t="shared" si="36"/>
        <v>68.851889999998093</v>
      </c>
      <c r="I339" s="5">
        <f t="shared" si="37"/>
        <v>99.623566146223581</v>
      </c>
    </row>
    <row r="340" spans="1:9" ht="70.5" customHeight="1">
      <c r="A340" s="86" t="s">
        <v>76</v>
      </c>
      <c r="B340" s="118">
        <v>459</v>
      </c>
      <c r="C340" s="85" t="s">
        <v>348</v>
      </c>
      <c r="D340" s="48">
        <v>186.71627000000001</v>
      </c>
      <c r="E340" s="48">
        <v>186.71627000000001</v>
      </c>
      <c r="F340" s="48">
        <v>186.71627000000001</v>
      </c>
      <c r="G340" s="5">
        <f t="shared" si="35"/>
        <v>0</v>
      </c>
      <c r="H340" s="5">
        <f t="shared" si="36"/>
        <v>0</v>
      </c>
      <c r="I340" s="5">
        <f t="shared" si="37"/>
        <v>100</v>
      </c>
    </row>
    <row r="341" spans="1:9" ht="60.75" customHeight="1">
      <c r="A341" s="86" t="s">
        <v>46</v>
      </c>
      <c r="B341" s="118">
        <v>459</v>
      </c>
      <c r="C341" s="85" t="s">
        <v>349</v>
      </c>
      <c r="D341" s="48">
        <v>46.097499999999997</v>
      </c>
      <c r="E341" s="48">
        <v>46.097499999999997</v>
      </c>
      <c r="F341" s="48">
        <v>46.097499999999997</v>
      </c>
      <c r="G341" s="5">
        <f t="shared" si="35"/>
        <v>0</v>
      </c>
      <c r="H341" s="5">
        <f t="shared" si="36"/>
        <v>0</v>
      </c>
      <c r="I341" s="5">
        <f t="shared" si="37"/>
        <v>100</v>
      </c>
    </row>
    <row r="342" spans="1:9" ht="31.5" customHeight="1">
      <c r="A342" s="86" t="s">
        <v>78</v>
      </c>
      <c r="B342" s="118">
        <v>459</v>
      </c>
      <c r="C342" s="85" t="s">
        <v>350</v>
      </c>
      <c r="D342" s="48">
        <v>138.12700000000001</v>
      </c>
      <c r="E342" s="48">
        <v>135.34460000000001</v>
      </c>
      <c r="F342" s="48">
        <v>135.34460000000001</v>
      </c>
      <c r="G342" s="5">
        <f t="shared" si="35"/>
        <v>0</v>
      </c>
      <c r="H342" s="5">
        <f t="shared" si="36"/>
        <v>2.7823999999999955</v>
      </c>
      <c r="I342" s="5">
        <f t="shared" si="37"/>
        <v>97.985621927646307</v>
      </c>
    </row>
    <row r="343" spans="1:9" ht="52.5" customHeight="1">
      <c r="A343" s="86" t="s">
        <v>103</v>
      </c>
      <c r="B343" s="118">
        <v>459</v>
      </c>
      <c r="C343" s="85" t="s">
        <v>351</v>
      </c>
      <c r="D343" s="48">
        <v>149.65</v>
      </c>
      <c r="E343" s="48">
        <v>149.65</v>
      </c>
      <c r="F343" s="48">
        <v>149.65</v>
      </c>
      <c r="G343" s="5">
        <f t="shared" si="35"/>
        <v>0</v>
      </c>
      <c r="H343" s="5">
        <f t="shared" si="36"/>
        <v>0</v>
      </c>
      <c r="I343" s="5">
        <f t="shared" si="37"/>
        <v>100</v>
      </c>
    </row>
    <row r="344" spans="1:9" ht="51.75" customHeight="1">
      <c r="A344" s="86" t="s">
        <v>82</v>
      </c>
      <c r="B344" s="118">
        <v>459</v>
      </c>
      <c r="C344" s="85" t="s">
        <v>352</v>
      </c>
      <c r="D344" s="48">
        <v>1489.30753</v>
      </c>
      <c r="E344" s="48">
        <v>1302.7283500000001</v>
      </c>
      <c r="F344" s="48">
        <v>1302.7283500000001</v>
      </c>
      <c r="G344" s="5">
        <f t="shared" si="35"/>
        <v>0</v>
      </c>
      <c r="H344" s="5">
        <f t="shared" si="36"/>
        <v>186.57917999999995</v>
      </c>
      <c r="I344" s="5">
        <f t="shared" si="37"/>
        <v>87.472085097159209</v>
      </c>
    </row>
    <row r="345" spans="1:9" ht="39" customHeight="1">
      <c r="A345" s="86" t="s">
        <v>488</v>
      </c>
      <c r="B345" s="118">
        <v>459</v>
      </c>
      <c r="C345" s="85" t="s">
        <v>545</v>
      </c>
      <c r="D345" s="48">
        <v>880</v>
      </c>
      <c r="E345" s="48">
        <v>820.36033999999995</v>
      </c>
      <c r="F345" s="48">
        <v>820.36033999999995</v>
      </c>
      <c r="G345" s="5">
        <f t="shared" si="35"/>
        <v>0</v>
      </c>
      <c r="H345" s="5">
        <f t="shared" si="36"/>
        <v>59.639660000000049</v>
      </c>
      <c r="I345" s="5">
        <f t="shared" si="37"/>
        <v>93.222765909090896</v>
      </c>
    </row>
    <row r="346" spans="1:9" ht="39" customHeight="1">
      <c r="A346" s="86" t="s">
        <v>84</v>
      </c>
      <c r="B346" s="118">
        <v>459</v>
      </c>
      <c r="C346" s="85" t="s">
        <v>353</v>
      </c>
      <c r="D346" s="48">
        <v>752.78884000000005</v>
      </c>
      <c r="E346" s="48">
        <v>634.12842000000001</v>
      </c>
      <c r="F346" s="48">
        <v>634.12842000000001</v>
      </c>
      <c r="G346" s="5">
        <f t="shared" si="35"/>
        <v>0</v>
      </c>
      <c r="H346" s="5">
        <f t="shared" si="36"/>
        <v>118.66042000000004</v>
      </c>
      <c r="I346" s="5">
        <f t="shared" si="37"/>
        <v>84.237223814316891</v>
      </c>
    </row>
    <row r="347" spans="1:9" ht="39" customHeight="1">
      <c r="A347" s="86" t="s">
        <v>86</v>
      </c>
      <c r="B347" s="118">
        <v>459</v>
      </c>
      <c r="C347" s="85" t="s">
        <v>354</v>
      </c>
      <c r="D347" s="48">
        <v>998.30499999999995</v>
      </c>
      <c r="E347" s="48">
        <v>998.30499999999995</v>
      </c>
      <c r="F347" s="48">
        <v>998.30499999999995</v>
      </c>
      <c r="G347" s="5">
        <f t="shared" si="35"/>
        <v>0</v>
      </c>
      <c r="H347" s="5">
        <f t="shared" si="36"/>
        <v>0</v>
      </c>
      <c r="I347" s="5">
        <f t="shared" si="37"/>
        <v>100</v>
      </c>
    </row>
    <row r="348" spans="1:9" ht="39" customHeight="1">
      <c r="A348" s="86" t="s">
        <v>88</v>
      </c>
      <c r="B348" s="118">
        <v>459</v>
      </c>
      <c r="C348" s="85" t="s">
        <v>355</v>
      </c>
      <c r="D348" s="48">
        <v>1081.95054</v>
      </c>
      <c r="E348" s="48">
        <v>1081.95054</v>
      </c>
      <c r="F348" s="48">
        <v>1081.95054</v>
      </c>
      <c r="G348" s="5">
        <f t="shared" si="35"/>
        <v>0</v>
      </c>
      <c r="H348" s="5">
        <f t="shared" si="36"/>
        <v>0</v>
      </c>
      <c r="I348" s="5">
        <f t="shared" si="37"/>
        <v>100</v>
      </c>
    </row>
    <row r="349" spans="1:9" ht="39" customHeight="1">
      <c r="A349" s="86" t="s">
        <v>74</v>
      </c>
      <c r="B349" s="118">
        <v>459</v>
      </c>
      <c r="C349" s="85" t="s">
        <v>356</v>
      </c>
      <c r="D349" s="48">
        <v>16140.171</v>
      </c>
      <c r="E349" s="48">
        <v>16135.977290000001</v>
      </c>
      <c r="F349" s="48">
        <v>16135.977290000001</v>
      </c>
      <c r="G349" s="5">
        <f t="shared" si="35"/>
        <v>0</v>
      </c>
      <c r="H349" s="5">
        <f t="shared" si="36"/>
        <v>4.1937099999995553</v>
      </c>
      <c r="I349" s="5">
        <f t="shared" si="37"/>
        <v>99.974016941951859</v>
      </c>
    </row>
    <row r="350" spans="1:9" ht="39" customHeight="1">
      <c r="A350" s="86" t="s">
        <v>343</v>
      </c>
      <c r="B350" s="118">
        <v>459</v>
      </c>
      <c r="C350" s="85" t="s">
        <v>414</v>
      </c>
      <c r="D350" s="48">
        <v>0.84919</v>
      </c>
      <c r="E350" s="48">
        <v>0.84919</v>
      </c>
      <c r="F350" s="48">
        <v>0.84919</v>
      </c>
      <c r="G350" s="5">
        <f t="shared" si="35"/>
        <v>0</v>
      </c>
      <c r="H350" s="5">
        <f t="shared" si="36"/>
        <v>0</v>
      </c>
      <c r="I350" s="5">
        <f t="shared" si="37"/>
        <v>100</v>
      </c>
    </row>
    <row r="351" spans="1:9" ht="39" customHeight="1">
      <c r="A351" s="86" t="s">
        <v>76</v>
      </c>
      <c r="B351" s="118">
        <v>459</v>
      </c>
      <c r="C351" s="85" t="s">
        <v>357</v>
      </c>
      <c r="D351" s="48">
        <v>266.70800000000003</v>
      </c>
      <c r="E351" s="48">
        <v>266.70800000000003</v>
      </c>
      <c r="F351" s="48">
        <v>266.70800000000003</v>
      </c>
      <c r="G351" s="5">
        <f t="shared" si="35"/>
        <v>0</v>
      </c>
      <c r="H351" s="5">
        <f t="shared" si="36"/>
        <v>0</v>
      </c>
      <c r="I351" s="5">
        <f t="shared" si="37"/>
        <v>100</v>
      </c>
    </row>
    <row r="352" spans="1:9" ht="39" customHeight="1">
      <c r="A352" s="86" t="s">
        <v>78</v>
      </c>
      <c r="B352" s="118">
        <v>459</v>
      </c>
      <c r="C352" s="85" t="s">
        <v>358</v>
      </c>
      <c r="D352" s="48">
        <v>108.024</v>
      </c>
      <c r="E352" s="48">
        <v>104.32599999999999</v>
      </c>
      <c r="F352" s="48">
        <v>104.32599999999999</v>
      </c>
      <c r="G352" s="5">
        <f t="shared" si="35"/>
        <v>0</v>
      </c>
      <c r="H352" s="5">
        <f t="shared" si="36"/>
        <v>3.6980000000000075</v>
      </c>
      <c r="I352" s="5">
        <f t="shared" si="37"/>
        <v>96.576686662223196</v>
      </c>
    </row>
    <row r="353" spans="1:9" ht="39" customHeight="1">
      <c r="A353" s="86" t="s">
        <v>82</v>
      </c>
      <c r="B353" s="118">
        <v>459</v>
      </c>
      <c r="C353" s="85" t="s">
        <v>359</v>
      </c>
      <c r="D353" s="48">
        <v>2573.5243799999998</v>
      </c>
      <c r="E353" s="48">
        <v>2319.6894900000002</v>
      </c>
      <c r="F353" s="48">
        <v>2319.6894900000002</v>
      </c>
      <c r="G353" s="5">
        <f t="shared" si="35"/>
        <v>0</v>
      </c>
      <c r="H353" s="5">
        <f t="shared" si="36"/>
        <v>253.83488999999963</v>
      </c>
      <c r="I353" s="5">
        <f t="shared" si="37"/>
        <v>90.136682132383768</v>
      </c>
    </row>
    <row r="354" spans="1:9" ht="41.25" customHeight="1">
      <c r="A354" s="86" t="s">
        <v>488</v>
      </c>
      <c r="B354" s="118">
        <v>459</v>
      </c>
      <c r="C354" s="85" t="s">
        <v>546</v>
      </c>
      <c r="D354" s="48">
        <v>386.1</v>
      </c>
      <c r="E354" s="48">
        <v>372.47152999999997</v>
      </c>
      <c r="F354" s="48">
        <v>372.47152999999997</v>
      </c>
      <c r="G354" s="5">
        <f t="shared" si="35"/>
        <v>0</v>
      </c>
      <c r="H354" s="5">
        <f t="shared" si="36"/>
        <v>13.62847000000005</v>
      </c>
      <c r="I354" s="5">
        <f t="shared" si="37"/>
        <v>96.470222740222738</v>
      </c>
    </row>
    <row r="355" spans="1:9" ht="51" customHeight="1">
      <c r="A355" s="86" t="s">
        <v>84</v>
      </c>
      <c r="B355" s="118">
        <v>459</v>
      </c>
      <c r="C355" s="85" t="s">
        <v>360</v>
      </c>
      <c r="D355" s="48">
        <v>792.24270000000001</v>
      </c>
      <c r="E355" s="48">
        <v>786.85907999999995</v>
      </c>
      <c r="F355" s="48">
        <v>786.85907999999995</v>
      </c>
      <c r="G355" s="5">
        <f t="shared" si="35"/>
        <v>0</v>
      </c>
      <c r="H355" s="5">
        <f t="shared" si="36"/>
        <v>5.3836200000000645</v>
      </c>
      <c r="I355" s="5">
        <f t="shared" si="37"/>
        <v>99.320458238365589</v>
      </c>
    </row>
    <row r="356" spans="1:9" ht="41.25" customHeight="1">
      <c r="A356" s="86" t="s">
        <v>86</v>
      </c>
      <c r="B356" s="118">
        <v>459</v>
      </c>
      <c r="C356" s="85" t="s">
        <v>361</v>
      </c>
      <c r="D356" s="48">
        <v>300</v>
      </c>
      <c r="E356" s="48">
        <v>300</v>
      </c>
      <c r="F356" s="48">
        <v>300</v>
      </c>
      <c r="G356" s="5">
        <f t="shared" si="35"/>
        <v>0</v>
      </c>
      <c r="H356" s="5">
        <f t="shared" si="36"/>
        <v>0</v>
      </c>
      <c r="I356" s="5">
        <f t="shared" si="37"/>
        <v>100</v>
      </c>
    </row>
    <row r="357" spans="1:9" ht="41.25" customHeight="1">
      <c r="A357" s="86" t="s">
        <v>88</v>
      </c>
      <c r="B357" s="118">
        <v>459</v>
      </c>
      <c r="C357" s="85" t="s">
        <v>362</v>
      </c>
      <c r="D357" s="48">
        <v>356.2</v>
      </c>
      <c r="E357" s="48">
        <v>356.2</v>
      </c>
      <c r="F357" s="48">
        <v>356.2</v>
      </c>
      <c r="G357" s="5">
        <f t="shared" si="35"/>
        <v>0</v>
      </c>
      <c r="H357" s="5">
        <f t="shared" si="36"/>
        <v>0</v>
      </c>
      <c r="I357" s="5">
        <f t="shared" si="37"/>
        <v>100</v>
      </c>
    </row>
    <row r="358" spans="1:9" ht="42" customHeight="1">
      <c r="A358" s="105" t="s">
        <v>830</v>
      </c>
      <c r="B358" s="59"/>
      <c r="C358" s="21" t="s">
        <v>247</v>
      </c>
      <c r="D358" s="22">
        <f>SUM(D359:D379)</f>
        <v>10476.066720000001</v>
      </c>
      <c r="E358" s="22">
        <f>SUM(E359:E379)</f>
        <v>10378.551250000002</v>
      </c>
      <c r="F358" s="22">
        <f>SUM(F359:F379)</f>
        <v>10378.551250000002</v>
      </c>
      <c r="G358" s="22">
        <f>E358-F358</f>
        <v>0</v>
      </c>
      <c r="H358" s="22">
        <f>D358-F358</f>
        <v>97.515469999998459</v>
      </c>
      <c r="I358" s="22">
        <f>F358/D358*100</f>
        <v>99.069159517533137</v>
      </c>
    </row>
    <row r="359" spans="1:9" ht="111" customHeight="1">
      <c r="A359" s="84" t="s">
        <v>699</v>
      </c>
      <c r="B359" s="118">
        <v>459</v>
      </c>
      <c r="C359" s="85" t="s">
        <v>831</v>
      </c>
      <c r="D359" s="48">
        <v>8.9390000000000001</v>
      </c>
      <c r="E359" s="48">
        <v>8.9390000000000001</v>
      </c>
      <c r="F359" s="48">
        <v>8.9390000000000001</v>
      </c>
      <c r="G359" s="5">
        <f>E359-F359</f>
        <v>0</v>
      </c>
      <c r="H359" s="5">
        <f>D359-F359</f>
        <v>0</v>
      </c>
      <c r="I359" s="5">
        <f>F359/D359*100</f>
        <v>100</v>
      </c>
    </row>
    <row r="360" spans="1:9" ht="170.25" customHeight="1">
      <c r="A360" s="84" t="s">
        <v>701</v>
      </c>
      <c r="B360" s="118">
        <v>459</v>
      </c>
      <c r="C360" s="85" t="s">
        <v>832</v>
      </c>
      <c r="D360" s="48">
        <v>53</v>
      </c>
      <c r="E360" s="48">
        <v>53</v>
      </c>
      <c r="F360" s="48">
        <v>53</v>
      </c>
      <c r="G360" s="5">
        <f>E360-F360</f>
        <v>0</v>
      </c>
      <c r="H360" s="5">
        <f>D360-F360</f>
        <v>0</v>
      </c>
      <c r="I360" s="5">
        <f>F360/D360*100</f>
        <v>100</v>
      </c>
    </row>
    <row r="361" spans="1:9" ht="83.25" customHeight="1">
      <c r="A361" s="86" t="s">
        <v>363</v>
      </c>
      <c r="B361" s="118">
        <v>459</v>
      </c>
      <c r="C361" s="85" t="s">
        <v>235</v>
      </c>
      <c r="D361" s="48">
        <v>253.9</v>
      </c>
      <c r="E361" s="48">
        <v>253.9</v>
      </c>
      <c r="F361" s="48">
        <v>253.9</v>
      </c>
      <c r="G361" s="5">
        <f t="shared" ref="G361:G379" si="38">E361-F361</f>
        <v>0</v>
      </c>
      <c r="H361" s="5">
        <f t="shared" ref="H361:H379" si="39">D361-F361</f>
        <v>0</v>
      </c>
      <c r="I361" s="5">
        <f t="shared" ref="I361:I379" si="40">F361/D361*100</f>
        <v>100</v>
      </c>
    </row>
    <row r="362" spans="1:9" ht="111.75" customHeight="1">
      <c r="A362" s="86" t="s">
        <v>547</v>
      </c>
      <c r="B362" s="118">
        <v>459</v>
      </c>
      <c r="C362" s="85" t="s">
        <v>364</v>
      </c>
      <c r="D362" s="48">
        <v>297</v>
      </c>
      <c r="E362" s="48">
        <v>297</v>
      </c>
      <c r="F362" s="48">
        <v>297</v>
      </c>
      <c r="G362" s="5">
        <f t="shared" si="38"/>
        <v>0</v>
      </c>
      <c r="H362" s="5">
        <f t="shared" si="39"/>
        <v>0</v>
      </c>
      <c r="I362" s="5">
        <f t="shared" si="40"/>
        <v>100</v>
      </c>
    </row>
    <row r="363" spans="1:9" ht="102" customHeight="1">
      <c r="A363" s="86" t="s">
        <v>548</v>
      </c>
      <c r="B363" s="118">
        <v>459</v>
      </c>
      <c r="C363" s="85" t="s">
        <v>455</v>
      </c>
      <c r="D363" s="48">
        <v>424.75</v>
      </c>
      <c r="E363" s="48">
        <v>424.75</v>
      </c>
      <c r="F363" s="48">
        <v>424.75</v>
      </c>
      <c r="G363" s="5">
        <f t="shared" si="38"/>
        <v>0</v>
      </c>
      <c r="H363" s="5">
        <f t="shared" si="39"/>
        <v>0</v>
      </c>
      <c r="I363" s="5">
        <f t="shared" si="40"/>
        <v>100</v>
      </c>
    </row>
    <row r="364" spans="1:9" ht="116.25" customHeight="1">
      <c r="A364" s="84" t="s">
        <v>549</v>
      </c>
      <c r="B364" s="118">
        <v>459</v>
      </c>
      <c r="C364" s="85" t="s">
        <v>456</v>
      </c>
      <c r="D364" s="48">
        <v>213.25</v>
      </c>
      <c r="E364" s="48">
        <v>213.25</v>
      </c>
      <c r="F364" s="48">
        <v>213.25</v>
      </c>
      <c r="G364" s="5">
        <f t="shared" si="38"/>
        <v>0</v>
      </c>
      <c r="H364" s="5">
        <f t="shared" si="39"/>
        <v>0</v>
      </c>
      <c r="I364" s="5">
        <f t="shared" si="40"/>
        <v>100</v>
      </c>
    </row>
    <row r="365" spans="1:9" ht="92.25" customHeight="1">
      <c r="A365" s="86" t="s">
        <v>714</v>
      </c>
      <c r="B365" s="118">
        <v>459</v>
      </c>
      <c r="C365" s="85" t="s">
        <v>833</v>
      </c>
      <c r="D365" s="48">
        <v>30</v>
      </c>
      <c r="E365" s="48">
        <v>30</v>
      </c>
      <c r="F365" s="48">
        <v>30</v>
      </c>
      <c r="G365" s="5">
        <f t="shared" si="38"/>
        <v>0</v>
      </c>
      <c r="H365" s="5">
        <f t="shared" si="39"/>
        <v>0</v>
      </c>
      <c r="I365" s="5">
        <f t="shared" si="40"/>
        <v>100</v>
      </c>
    </row>
    <row r="366" spans="1:9" ht="115.5" customHeight="1">
      <c r="A366" s="84" t="s">
        <v>236</v>
      </c>
      <c r="B366" s="118">
        <v>459</v>
      </c>
      <c r="C366" s="85" t="s">
        <v>237</v>
      </c>
      <c r="D366" s="48">
        <v>63.5</v>
      </c>
      <c r="E366" s="48">
        <v>63.5</v>
      </c>
      <c r="F366" s="48">
        <v>63.5</v>
      </c>
      <c r="G366" s="5">
        <f t="shared" si="38"/>
        <v>0</v>
      </c>
      <c r="H366" s="5">
        <f t="shared" si="39"/>
        <v>0</v>
      </c>
      <c r="I366" s="5">
        <f t="shared" si="40"/>
        <v>100</v>
      </c>
    </row>
    <row r="367" spans="1:9" ht="47.25" customHeight="1">
      <c r="A367" s="86" t="s">
        <v>74</v>
      </c>
      <c r="B367" s="118">
        <v>459</v>
      </c>
      <c r="C367" s="85" t="s">
        <v>238</v>
      </c>
      <c r="D367" s="48">
        <v>6834.8849</v>
      </c>
      <c r="E367" s="48">
        <v>6799.2330400000001</v>
      </c>
      <c r="F367" s="48">
        <v>6799.2330400000001</v>
      </c>
      <c r="G367" s="5">
        <f t="shared" si="38"/>
        <v>0</v>
      </c>
      <c r="H367" s="5">
        <f t="shared" si="39"/>
        <v>35.651859999999942</v>
      </c>
      <c r="I367" s="5">
        <f t="shared" si="40"/>
        <v>99.478383900802783</v>
      </c>
    </row>
    <row r="368" spans="1:9" ht="72.75" customHeight="1">
      <c r="A368" s="86" t="s">
        <v>343</v>
      </c>
      <c r="B368" s="118">
        <v>459</v>
      </c>
      <c r="C368" s="85" t="s">
        <v>365</v>
      </c>
      <c r="D368" s="48">
        <v>0.9</v>
      </c>
      <c r="E368" s="48">
        <v>0.9</v>
      </c>
      <c r="F368" s="48">
        <v>0.9</v>
      </c>
      <c r="G368" s="5">
        <f t="shared" si="38"/>
        <v>0</v>
      </c>
      <c r="H368" s="5">
        <f t="shared" si="39"/>
        <v>0</v>
      </c>
      <c r="I368" s="5">
        <f t="shared" si="40"/>
        <v>100</v>
      </c>
    </row>
    <row r="369" spans="1:9" ht="33.75" customHeight="1">
      <c r="A369" s="86" t="s">
        <v>76</v>
      </c>
      <c r="B369" s="118">
        <v>459</v>
      </c>
      <c r="C369" s="85" t="s">
        <v>239</v>
      </c>
      <c r="D369" s="48">
        <v>25.600999999999999</v>
      </c>
      <c r="E369" s="48">
        <v>25.600999999999999</v>
      </c>
      <c r="F369" s="48">
        <v>25.600999999999999</v>
      </c>
      <c r="G369" s="5">
        <f t="shared" si="38"/>
        <v>0</v>
      </c>
      <c r="H369" s="5">
        <f t="shared" si="39"/>
        <v>0</v>
      </c>
      <c r="I369" s="5">
        <f t="shared" si="40"/>
        <v>100</v>
      </c>
    </row>
    <row r="370" spans="1:9" ht="32.25" customHeight="1">
      <c r="A370" s="86" t="s">
        <v>47</v>
      </c>
      <c r="B370" s="118">
        <v>459</v>
      </c>
      <c r="C370" s="85" t="s">
        <v>240</v>
      </c>
      <c r="D370" s="48">
        <v>59.384999999999998</v>
      </c>
      <c r="E370" s="48">
        <v>59.384999999999998</v>
      </c>
      <c r="F370" s="48">
        <v>59.384999999999998</v>
      </c>
      <c r="G370" s="5">
        <f t="shared" si="38"/>
        <v>0</v>
      </c>
      <c r="H370" s="5">
        <f t="shared" si="39"/>
        <v>0</v>
      </c>
      <c r="I370" s="5">
        <f t="shared" si="40"/>
        <v>100</v>
      </c>
    </row>
    <row r="371" spans="1:9" ht="32.25" customHeight="1">
      <c r="A371" s="86" t="s">
        <v>78</v>
      </c>
      <c r="B371" s="118">
        <v>459</v>
      </c>
      <c r="C371" s="85" t="s">
        <v>241</v>
      </c>
      <c r="D371" s="48">
        <v>131.30000000000001</v>
      </c>
      <c r="E371" s="48">
        <v>130.01439999999999</v>
      </c>
      <c r="F371" s="48">
        <v>130.01439999999999</v>
      </c>
      <c r="G371" s="5">
        <f t="shared" si="38"/>
        <v>0</v>
      </c>
      <c r="H371" s="5">
        <f t="shared" si="39"/>
        <v>1.2856000000000165</v>
      </c>
      <c r="I371" s="5">
        <f t="shared" si="40"/>
        <v>99.020868240670211</v>
      </c>
    </row>
    <row r="372" spans="1:9" ht="32.25" customHeight="1">
      <c r="A372" s="86" t="s">
        <v>80</v>
      </c>
      <c r="B372" s="118">
        <v>459</v>
      </c>
      <c r="C372" s="85" t="s">
        <v>242</v>
      </c>
      <c r="D372" s="48">
        <v>19</v>
      </c>
      <c r="E372" s="48">
        <v>19</v>
      </c>
      <c r="F372" s="48">
        <v>19</v>
      </c>
      <c r="G372" s="5">
        <f t="shared" si="38"/>
        <v>0</v>
      </c>
      <c r="H372" s="5">
        <f t="shared" si="39"/>
        <v>0</v>
      </c>
      <c r="I372" s="5">
        <f t="shared" si="40"/>
        <v>100</v>
      </c>
    </row>
    <row r="373" spans="1:9" ht="32.25" customHeight="1">
      <c r="A373" s="86" t="s">
        <v>82</v>
      </c>
      <c r="B373" s="118">
        <v>459</v>
      </c>
      <c r="C373" s="85" t="s">
        <v>243</v>
      </c>
      <c r="D373" s="48">
        <v>300.67394999999999</v>
      </c>
      <c r="E373" s="48">
        <v>244.58933999999999</v>
      </c>
      <c r="F373" s="48">
        <v>244.58933999999999</v>
      </c>
      <c r="G373" s="5">
        <f t="shared" si="38"/>
        <v>0</v>
      </c>
      <c r="H373" s="5">
        <f t="shared" si="39"/>
        <v>56.084609999999998</v>
      </c>
      <c r="I373" s="5">
        <f t="shared" si="40"/>
        <v>81.347033888369779</v>
      </c>
    </row>
    <row r="374" spans="1:9" ht="36" customHeight="1">
      <c r="A374" s="86" t="s">
        <v>488</v>
      </c>
      <c r="B374" s="118">
        <v>459</v>
      </c>
      <c r="C374" s="85" t="s">
        <v>550</v>
      </c>
      <c r="D374" s="48">
        <v>239.7</v>
      </c>
      <c r="E374" s="48">
        <v>235.31572</v>
      </c>
      <c r="F374" s="48">
        <v>235.31572</v>
      </c>
      <c r="G374" s="5">
        <f t="shared" si="38"/>
        <v>0</v>
      </c>
      <c r="H374" s="5">
        <f t="shared" si="39"/>
        <v>4.3842799999999897</v>
      </c>
      <c r="I374" s="5">
        <f t="shared" si="40"/>
        <v>98.170930329578638</v>
      </c>
    </row>
    <row r="375" spans="1:9" ht="32.25" customHeight="1">
      <c r="A375" s="86" t="s">
        <v>84</v>
      </c>
      <c r="B375" s="118">
        <v>459</v>
      </c>
      <c r="C375" s="85" t="s">
        <v>244</v>
      </c>
      <c r="D375" s="48">
        <v>395.4</v>
      </c>
      <c r="E375" s="48">
        <v>395.29088000000002</v>
      </c>
      <c r="F375" s="48">
        <v>395.29088000000002</v>
      </c>
      <c r="G375" s="5">
        <f t="shared" si="38"/>
        <v>0</v>
      </c>
      <c r="H375" s="5">
        <f t="shared" si="39"/>
        <v>0.10911999999996169</v>
      </c>
      <c r="I375" s="5">
        <f t="shared" si="40"/>
        <v>99.972402630247856</v>
      </c>
    </row>
    <row r="376" spans="1:9" ht="32.25" customHeight="1">
      <c r="A376" s="86" t="s">
        <v>86</v>
      </c>
      <c r="B376" s="118">
        <v>459</v>
      </c>
      <c r="C376" s="85" t="s">
        <v>245</v>
      </c>
      <c r="D376" s="48">
        <v>130.9</v>
      </c>
      <c r="E376" s="48">
        <v>130.9</v>
      </c>
      <c r="F376" s="48">
        <v>130.9</v>
      </c>
      <c r="G376" s="5">
        <f t="shared" si="38"/>
        <v>0</v>
      </c>
      <c r="H376" s="5">
        <f t="shared" si="39"/>
        <v>0</v>
      </c>
      <c r="I376" s="5">
        <f t="shared" si="40"/>
        <v>100</v>
      </c>
    </row>
    <row r="377" spans="1:9" ht="32.25" customHeight="1">
      <c r="A377" s="86" t="s">
        <v>88</v>
      </c>
      <c r="B377" s="118">
        <v>459</v>
      </c>
      <c r="C377" s="85" t="s">
        <v>246</v>
      </c>
      <c r="D377" s="48">
        <v>537.125</v>
      </c>
      <c r="E377" s="48">
        <v>537.125</v>
      </c>
      <c r="F377" s="48">
        <v>537.125</v>
      </c>
      <c r="G377" s="5">
        <f t="shared" si="38"/>
        <v>0</v>
      </c>
      <c r="H377" s="5">
        <f t="shared" si="39"/>
        <v>0</v>
      </c>
      <c r="I377" s="5">
        <f t="shared" si="40"/>
        <v>100</v>
      </c>
    </row>
    <row r="378" spans="1:9" ht="129" customHeight="1">
      <c r="A378" s="84" t="s">
        <v>708</v>
      </c>
      <c r="B378" s="118">
        <v>459</v>
      </c>
      <c r="C378" s="85" t="s">
        <v>645</v>
      </c>
      <c r="D378" s="48">
        <v>157.80799999999999</v>
      </c>
      <c r="E378" s="48">
        <v>157.80799999999999</v>
      </c>
      <c r="F378" s="48">
        <v>157.80799999999999</v>
      </c>
      <c r="G378" s="5">
        <f t="shared" si="38"/>
        <v>0</v>
      </c>
      <c r="H378" s="5">
        <f t="shared" si="39"/>
        <v>0</v>
      </c>
      <c r="I378" s="5">
        <f t="shared" si="40"/>
        <v>100</v>
      </c>
    </row>
    <row r="379" spans="1:9" ht="120.75" customHeight="1">
      <c r="A379" s="84" t="s">
        <v>709</v>
      </c>
      <c r="B379" s="118">
        <v>459</v>
      </c>
      <c r="C379" s="85" t="s">
        <v>646</v>
      </c>
      <c r="D379" s="48">
        <v>299.04987</v>
      </c>
      <c r="E379" s="48">
        <v>299.04987</v>
      </c>
      <c r="F379" s="48">
        <v>299.04987</v>
      </c>
      <c r="G379" s="5">
        <f t="shared" si="38"/>
        <v>0</v>
      </c>
      <c r="H379" s="5">
        <f t="shared" si="39"/>
        <v>0</v>
      </c>
      <c r="I379" s="5">
        <f t="shared" si="40"/>
        <v>100</v>
      </c>
    </row>
    <row r="380" spans="1:9" ht="54" customHeight="1">
      <c r="A380" s="82" t="s">
        <v>15</v>
      </c>
      <c r="B380" s="59"/>
      <c r="C380" s="120" t="s">
        <v>366</v>
      </c>
      <c r="D380" s="22">
        <f>SUM(D381:D392)</f>
        <v>17056.881560000002</v>
      </c>
      <c r="E380" s="22">
        <f>SUM(E381:E392)</f>
        <v>17003.121950000001</v>
      </c>
      <c r="F380" s="22">
        <f>SUM(F381:F392)</f>
        <v>17003.121950000001</v>
      </c>
      <c r="G380" s="22">
        <f t="shared" ref="G380:G392" si="41">E380-F380</f>
        <v>0</v>
      </c>
      <c r="H380" s="22">
        <f t="shared" ref="H380:H392" si="42">D380-F380</f>
        <v>53.759610000000976</v>
      </c>
      <c r="I380" s="22">
        <f t="shared" ref="I380:I392" si="43">F380/D380*100</f>
        <v>99.684821578839632</v>
      </c>
    </row>
    <row r="381" spans="1:9" ht="130.5" customHeight="1">
      <c r="A381" s="84" t="s">
        <v>699</v>
      </c>
      <c r="B381" s="98">
        <v>459</v>
      </c>
      <c r="C381" s="85" t="s">
        <v>834</v>
      </c>
      <c r="D381" s="48">
        <v>18.838000000000001</v>
      </c>
      <c r="E381" s="48">
        <v>18.838000000000001</v>
      </c>
      <c r="F381" s="48">
        <v>18.838000000000001</v>
      </c>
      <c r="G381" s="5">
        <f t="shared" si="41"/>
        <v>0</v>
      </c>
      <c r="H381" s="5">
        <f t="shared" si="42"/>
        <v>0</v>
      </c>
      <c r="I381" s="5">
        <f t="shared" si="43"/>
        <v>100</v>
      </c>
    </row>
    <row r="382" spans="1:9" ht="69" customHeight="1">
      <c r="A382" s="86" t="s">
        <v>714</v>
      </c>
      <c r="B382" s="98">
        <v>459</v>
      </c>
      <c r="C382" s="85" t="s">
        <v>835</v>
      </c>
      <c r="D382" s="48">
        <v>7</v>
      </c>
      <c r="E382" s="48">
        <v>7</v>
      </c>
      <c r="F382" s="48">
        <v>7</v>
      </c>
      <c r="G382" s="5">
        <f t="shared" si="41"/>
        <v>0</v>
      </c>
      <c r="H382" s="5">
        <f t="shared" si="42"/>
        <v>0</v>
      </c>
      <c r="I382" s="5">
        <f t="shared" si="43"/>
        <v>100</v>
      </c>
    </row>
    <row r="383" spans="1:9" ht="33.75" customHeight="1">
      <c r="A383" s="86" t="s">
        <v>74</v>
      </c>
      <c r="B383" s="98">
        <v>459</v>
      </c>
      <c r="C383" s="85" t="s">
        <v>367</v>
      </c>
      <c r="D383" s="48">
        <v>13959.64392</v>
      </c>
      <c r="E383" s="48">
        <v>13910.9594</v>
      </c>
      <c r="F383" s="48">
        <v>13910.9594</v>
      </c>
      <c r="G383" s="5">
        <f t="shared" si="41"/>
        <v>0</v>
      </c>
      <c r="H383" s="5">
        <f t="shared" si="42"/>
        <v>48.684520000000703</v>
      </c>
      <c r="I383" s="5">
        <f t="shared" si="43"/>
        <v>99.651248124386242</v>
      </c>
    </row>
    <row r="384" spans="1:9" ht="33.75" customHeight="1">
      <c r="A384" s="86" t="s">
        <v>76</v>
      </c>
      <c r="B384" s="98">
        <v>459</v>
      </c>
      <c r="C384" s="85" t="s">
        <v>368</v>
      </c>
      <c r="D384" s="48">
        <v>377.03834000000001</v>
      </c>
      <c r="E384" s="48">
        <v>377.03834000000001</v>
      </c>
      <c r="F384" s="48">
        <v>377.03834000000001</v>
      </c>
      <c r="G384" s="5">
        <f t="shared" si="41"/>
        <v>0</v>
      </c>
      <c r="H384" s="5">
        <f t="shared" si="42"/>
        <v>0</v>
      </c>
      <c r="I384" s="5">
        <f t="shared" si="43"/>
        <v>100</v>
      </c>
    </row>
    <row r="385" spans="1:9" ht="33.75" customHeight="1">
      <c r="A385" s="86" t="s">
        <v>46</v>
      </c>
      <c r="B385" s="98">
        <v>459</v>
      </c>
      <c r="C385" s="85" t="s">
        <v>369</v>
      </c>
      <c r="D385" s="48">
        <v>8.1999999999999993</v>
      </c>
      <c r="E385" s="48">
        <v>8.1999999999999993</v>
      </c>
      <c r="F385" s="48">
        <v>8.1999999999999993</v>
      </c>
      <c r="G385" s="5">
        <f t="shared" si="41"/>
        <v>0</v>
      </c>
      <c r="H385" s="5">
        <f t="shared" si="42"/>
        <v>0</v>
      </c>
      <c r="I385" s="5">
        <f t="shared" si="43"/>
        <v>100</v>
      </c>
    </row>
    <row r="386" spans="1:9" ht="33.75" customHeight="1">
      <c r="A386" s="86" t="s">
        <v>78</v>
      </c>
      <c r="B386" s="98">
        <v>459</v>
      </c>
      <c r="C386" s="85" t="s">
        <v>370</v>
      </c>
      <c r="D386" s="48">
        <v>203.16</v>
      </c>
      <c r="E386" s="48">
        <v>199.35108</v>
      </c>
      <c r="F386" s="48">
        <v>199.35108</v>
      </c>
      <c r="G386" s="5">
        <f t="shared" si="41"/>
        <v>0</v>
      </c>
      <c r="H386" s="5">
        <f t="shared" si="42"/>
        <v>3.8089200000000005</v>
      </c>
      <c r="I386" s="5">
        <f t="shared" si="43"/>
        <v>98.125162433549903</v>
      </c>
    </row>
    <row r="387" spans="1:9" ht="33.75" customHeight="1">
      <c r="A387" s="86" t="s">
        <v>488</v>
      </c>
      <c r="B387" s="98">
        <v>459</v>
      </c>
      <c r="C387" s="85" t="s">
        <v>551</v>
      </c>
      <c r="D387" s="48">
        <v>66.841999999999999</v>
      </c>
      <c r="E387" s="48">
        <v>66.340829999999997</v>
      </c>
      <c r="F387" s="48">
        <v>66.340829999999997</v>
      </c>
      <c r="G387" s="5">
        <f t="shared" si="41"/>
        <v>0</v>
      </c>
      <c r="H387" s="5">
        <f t="shared" si="42"/>
        <v>0.50117000000000189</v>
      </c>
      <c r="I387" s="5">
        <f t="shared" si="43"/>
        <v>99.250216929475471</v>
      </c>
    </row>
    <row r="388" spans="1:9" ht="33.75" customHeight="1">
      <c r="A388" s="86" t="s">
        <v>84</v>
      </c>
      <c r="B388" s="98">
        <v>459</v>
      </c>
      <c r="C388" s="85" t="s">
        <v>371</v>
      </c>
      <c r="D388" s="48">
        <v>478.73</v>
      </c>
      <c r="E388" s="48">
        <v>477.96499999999997</v>
      </c>
      <c r="F388" s="48">
        <v>477.96499999999997</v>
      </c>
      <c r="G388" s="5">
        <f t="shared" si="41"/>
        <v>0</v>
      </c>
      <c r="H388" s="5">
        <f t="shared" si="42"/>
        <v>0.7650000000000432</v>
      </c>
      <c r="I388" s="5">
        <f t="shared" si="43"/>
        <v>99.840202201658542</v>
      </c>
    </row>
    <row r="389" spans="1:9" ht="81" customHeight="1">
      <c r="A389" s="86" t="s">
        <v>86</v>
      </c>
      <c r="B389" s="98">
        <v>459</v>
      </c>
      <c r="C389" s="85" t="s">
        <v>836</v>
      </c>
      <c r="D389" s="48">
        <v>70</v>
      </c>
      <c r="E389" s="48">
        <v>70</v>
      </c>
      <c r="F389" s="48">
        <v>70</v>
      </c>
      <c r="G389" s="5">
        <f t="shared" si="41"/>
        <v>0</v>
      </c>
      <c r="H389" s="5">
        <f t="shared" si="42"/>
        <v>0</v>
      </c>
      <c r="I389" s="5">
        <f t="shared" si="43"/>
        <v>100</v>
      </c>
    </row>
    <row r="390" spans="1:9" ht="63" customHeight="1">
      <c r="A390" s="86" t="s">
        <v>88</v>
      </c>
      <c r="B390" s="98"/>
      <c r="C390" s="85" t="s">
        <v>372</v>
      </c>
      <c r="D390" s="48">
        <v>453</v>
      </c>
      <c r="E390" s="48">
        <v>453</v>
      </c>
      <c r="F390" s="48">
        <v>453</v>
      </c>
      <c r="G390" s="5">
        <f t="shared" si="41"/>
        <v>0</v>
      </c>
      <c r="H390" s="5">
        <f t="shared" si="42"/>
        <v>0</v>
      </c>
      <c r="I390" s="5">
        <f t="shared" si="43"/>
        <v>100</v>
      </c>
    </row>
    <row r="391" spans="1:9" ht="147.75" customHeight="1">
      <c r="A391" s="84" t="s">
        <v>708</v>
      </c>
      <c r="B391" s="98"/>
      <c r="C391" s="85" t="s">
        <v>647</v>
      </c>
      <c r="D391" s="48">
        <v>463.38600000000002</v>
      </c>
      <c r="E391" s="48">
        <v>463.38600000000002</v>
      </c>
      <c r="F391" s="48">
        <v>463.38600000000002</v>
      </c>
      <c r="G391" s="5">
        <f t="shared" si="41"/>
        <v>0</v>
      </c>
      <c r="H391" s="5">
        <f t="shared" si="42"/>
        <v>0</v>
      </c>
      <c r="I391" s="5">
        <f t="shared" si="43"/>
        <v>100</v>
      </c>
    </row>
    <row r="392" spans="1:9" ht="135.75" customHeight="1">
      <c r="A392" s="84" t="s">
        <v>709</v>
      </c>
      <c r="B392" s="98">
        <v>459</v>
      </c>
      <c r="C392" s="85" t="s">
        <v>648</v>
      </c>
      <c r="D392" s="48">
        <v>951.04330000000004</v>
      </c>
      <c r="E392" s="48">
        <v>951.04330000000004</v>
      </c>
      <c r="F392" s="48">
        <v>951.04330000000004</v>
      </c>
      <c r="G392" s="5">
        <f t="shared" si="41"/>
        <v>0</v>
      </c>
      <c r="H392" s="5">
        <f t="shared" si="42"/>
        <v>0</v>
      </c>
      <c r="I392" s="5">
        <f t="shared" si="43"/>
        <v>100</v>
      </c>
    </row>
    <row r="393" spans="1:9" ht="51.75" customHeight="1">
      <c r="A393" s="164" t="s">
        <v>62</v>
      </c>
      <c r="B393" s="164"/>
      <c r="C393" s="164"/>
      <c r="D393" s="164"/>
      <c r="E393" s="164"/>
      <c r="F393" s="164"/>
      <c r="G393" s="164"/>
      <c r="H393" s="164"/>
      <c r="I393" s="164"/>
    </row>
    <row r="394" spans="1:9" s="77" customFormat="1" ht="30" customHeight="1">
      <c r="A394" s="78" t="s">
        <v>1</v>
      </c>
      <c r="B394" s="102"/>
      <c r="C394" s="121">
        <v>1200000000</v>
      </c>
      <c r="D394" s="36">
        <f>D396+D411+D416</f>
        <v>98497.368229999978</v>
      </c>
      <c r="E394" s="36">
        <f>E396+E411+E416</f>
        <v>98485.477379999982</v>
      </c>
      <c r="F394" s="36">
        <f>F396+F411+F416</f>
        <v>98485.477379999982</v>
      </c>
      <c r="G394" s="36">
        <f>E394-F394</f>
        <v>0</v>
      </c>
      <c r="H394" s="36">
        <f>D394-F394</f>
        <v>11.890849999996135</v>
      </c>
      <c r="I394" s="36">
        <f>F394/D394*100</f>
        <v>99.987927748513812</v>
      </c>
    </row>
    <row r="395" spans="1:9" ht="35.25" customHeight="1">
      <c r="A395" s="39" t="s">
        <v>6</v>
      </c>
      <c r="B395" s="21"/>
      <c r="C395" s="21"/>
      <c r="D395" s="22"/>
      <c r="E395" s="22"/>
      <c r="F395" s="22"/>
      <c r="G395" s="27"/>
      <c r="H395" s="27"/>
      <c r="I395" s="27"/>
    </row>
    <row r="396" spans="1:9" ht="39" customHeight="1">
      <c r="A396" s="82" t="s">
        <v>27</v>
      </c>
      <c r="B396" s="21"/>
      <c r="C396" s="21" t="s">
        <v>254</v>
      </c>
      <c r="D396" s="22">
        <f>SUM(D397:D410)</f>
        <v>78245.102649999986</v>
      </c>
      <c r="E396" s="22">
        <f>SUM(E397:E410)</f>
        <v>78245.102649999986</v>
      </c>
      <c r="F396" s="22">
        <f>SUM(F397:F410)</f>
        <v>78245.102649999986</v>
      </c>
      <c r="G396" s="22">
        <f>E396-F396</f>
        <v>0</v>
      </c>
      <c r="H396" s="22">
        <f>D396-F396</f>
        <v>0</v>
      </c>
      <c r="I396" s="22">
        <f>F396/D396*100</f>
        <v>100</v>
      </c>
    </row>
    <row r="397" spans="1:9" ht="102.75" customHeight="1">
      <c r="A397" s="84" t="s">
        <v>390</v>
      </c>
      <c r="B397" s="9" t="s">
        <v>17</v>
      </c>
      <c r="C397" s="85" t="s">
        <v>392</v>
      </c>
      <c r="D397" s="48">
        <v>19700.3</v>
      </c>
      <c r="E397" s="48">
        <v>19700.3</v>
      </c>
      <c r="F397" s="48">
        <v>19700.3</v>
      </c>
      <c r="G397" s="5">
        <f>E397-F397</f>
        <v>0</v>
      </c>
      <c r="H397" s="5">
        <f>D397-F397</f>
        <v>0</v>
      </c>
      <c r="I397" s="5">
        <f>F397/D397*100</f>
        <v>100</v>
      </c>
    </row>
    <row r="398" spans="1:9" ht="117.75" customHeight="1">
      <c r="A398" s="84" t="s">
        <v>391</v>
      </c>
      <c r="B398" s="9" t="s">
        <v>17</v>
      </c>
      <c r="C398" s="85" t="s">
        <v>393</v>
      </c>
      <c r="D398" s="48">
        <v>9440.2999999999993</v>
      </c>
      <c r="E398" s="48">
        <v>9440.2999999999993</v>
      </c>
      <c r="F398" s="48">
        <v>9440.2999999999993</v>
      </c>
      <c r="G398" s="5">
        <f>E398-F398</f>
        <v>0</v>
      </c>
      <c r="H398" s="5">
        <f>D398-F398</f>
        <v>0</v>
      </c>
      <c r="I398" s="5">
        <f>F398/D398*100</f>
        <v>100</v>
      </c>
    </row>
    <row r="399" spans="1:9" ht="83.25" customHeight="1">
      <c r="A399" s="84" t="s">
        <v>837</v>
      </c>
      <c r="B399" s="9" t="s">
        <v>17</v>
      </c>
      <c r="C399" s="85" t="s">
        <v>846</v>
      </c>
      <c r="D399" s="48">
        <v>1504.2012</v>
      </c>
      <c r="E399" s="48">
        <v>1504.2012</v>
      </c>
      <c r="F399" s="48">
        <v>1504.2012</v>
      </c>
      <c r="G399" s="5">
        <f>E399-F399</f>
        <v>0</v>
      </c>
      <c r="H399" s="5">
        <f>D399-F399</f>
        <v>0</v>
      </c>
      <c r="I399" s="5">
        <f>F399/D399*100</f>
        <v>100</v>
      </c>
    </row>
    <row r="400" spans="1:9" ht="106.5" customHeight="1">
      <c r="A400" s="84" t="s">
        <v>838</v>
      </c>
      <c r="B400" s="9" t="s">
        <v>17</v>
      </c>
      <c r="C400" s="85" t="s">
        <v>847</v>
      </c>
      <c r="D400" s="48">
        <v>8541.0300000000007</v>
      </c>
      <c r="E400" s="48">
        <v>8541.0300000000007</v>
      </c>
      <c r="F400" s="48">
        <v>8541.0300000000007</v>
      </c>
      <c r="G400" s="5">
        <f>E400-F400</f>
        <v>0</v>
      </c>
      <c r="H400" s="5">
        <f>D400-F400</f>
        <v>0</v>
      </c>
      <c r="I400" s="5">
        <f>F400/D400*100</f>
        <v>100</v>
      </c>
    </row>
    <row r="401" spans="1:9" ht="115.5" customHeight="1">
      <c r="A401" s="84" t="s">
        <v>839</v>
      </c>
      <c r="B401" s="9" t="s">
        <v>17</v>
      </c>
      <c r="C401" s="85" t="s">
        <v>848</v>
      </c>
      <c r="D401" s="48">
        <v>2090.3208</v>
      </c>
      <c r="E401" s="48">
        <v>2090.3208</v>
      </c>
      <c r="F401" s="48">
        <v>2090.3208</v>
      </c>
      <c r="G401" s="5">
        <f t="shared" ref="G401:G410" si="44">E401-F401</f>
        <v>0</v>
      </c>
      <c r="H401" s="5">
        <f t="shared" ref="H401:H410" si="45">D401-F401</f>
        <v>0</v>
      </c>
      <c r="I401" s="5">
        <f t="shared" ref="I401:I410" si="46">F401/D401*100</f>
        <v>100</v>
      </c>
    </row>
    <row r="402" spans="1:9" ht="54.75" customHeight="1">
      <c r="A402" s="86" t="s">
        <v>840</v>
      </c>
      <c r="B402" s="9" t="s">
        <v>17</v>
      </c>
      <c r="C402" s="85" t="s">
        <v>849</v>
      </c>
      <c r="D402" s="48">
        <v>909.08159999999998</v>
      </c>
      <c r="E402" s="48">
        <v>909.08159999999998</v>
      </c>
      <c r="F402" s="48">
        <v>909.08159999999998</v>
      </c>
      <c r="G402" s="5">
        <f t="shared" si="44"/>
        <v>0</v>
      </c>
      <c r="H402" s="5">
        <f t="shared" si="45"/>
        <v>0</v>
      </c>
      <c r="I402" s="5">
        <f t="shared" si="46"/>
        <v>100</v>
      </c>
    </row>
    <row r="403" spans="1:9" ht="72" customHeight="1">
      <c r="A403" s="86" t="s">
        <v>841</v>
      </c>
      <c r="B403" s="9" t="s">
        <v>17</v>
      </c>
      <c r="C403" s="85" t="s">
        <v>850</v>
      </c>
      <c r="D403" s="48">
        <v>600</v>
      </c>
      <c r="E403" s="48">
        <v>600</v>
      </c>
      <c r="F403" s="48">
        <v>600</v>
      </c>
      <c r="G403" s="5">
        <f t="shared" si="44"/>
        <v>0</v>
      </c>
      <c r="H403" s="5">
        <f t="shared" si="45"/>
        <v>0</v>
      </c>
      <c r="I403" s="5">
        <f t="shared" si="46"/>
        <v>100</v>
      </c>
    </row>
    <row r="404" spans="1:9" ht="91.5" customHeight="1">
      <c r="A404" s="86" t="s">
        <v>842</v>
      </c>
      <c r="B404" s="9" t="s">
        <v>17</v>
      </c>
      <c r="C404" s="85" t="s">
        <v>851</v>
      </c>
      <c r="D404" s="48">
        <v>63</v>
      </c>
      <c r="E404" s="48">
        <v>63</v>
      </c>
      <c r="F404" s="48">
        <v>63</v>
      </c>
      <c r="G404" s="5">
        <f t="shared" si="44"/>
        <v>0</v>
      </c>
      <c r="H404" s="5">
        <f t="shared" si="45"/>
        <v>0</v>
      </c>
      <c r="I404" s="5">
        <f t="shared" si="46"/>
        <v>100</v>
      </c>
    </row>
    <row r="405" spans="1:9" ht="59.25" customHeight="1">
      <c r="A405" s="84" t="s">
        <v>843</v>
      </c>
      <c r="B405" s="9" t="s">
        <v>17</v>
      </c>
      <c r="C405" s="85" t="s">
        <v>852</v>
      </c>
      <c r="D405" s="48">
        <v>2151.9612000000002</v>
      </c>
      <c r="E405" s="48">
        <v>2151.9612000000002</v>
      </c>
      <c r="F405" s="48">
        <v>2151.9612000000002</v>
      </c>
      <c r="G405" s="5">
        <f t="shared" si="44"/>
        <v>0</v>
      </c>
      <c r="H405" s="5">
        <f t="shared" si="45"/>
        <v>0</v>
      </c>
      <c r="I405" s="5">
        <f t="shared" si="46"/>
        <v>100</v>
      </c>
    </row>
    <row r="406" spans="1:9" ht="69" customHeight="1">
      <c r="A406" s="86" t="s">
        <v>844</v>
      </c>
      <c r="B406" s="9" t="s">
        <v>17</v>
      </c>
      <c r="C406" s="85" t="s">
        <v>652</v>
      </c>
      <c r="D406" s="48">
        <v>1686.6569500000001</v>
      </c>
      <c r="E406" s="48">
        <v>1686.6569500000001</v>
      </c>
      <c r="F406" s="48">
        <v>1686.6569500000001</v>
      </c>
      <c r="G406" s="5">
        <f t="shared" si="44"/>
        <v>0</v>
      </c>
      <c r="H406" s="5">
        <f t="shared" si="45"/>
        <v>0</v>
      </c>
      <c r="I406" s="5">
        <f t="shared" si="46"/>
        <v>100</v>
      </c>
    </row>
    <row r="407" spans="1:9" ht="76.5" customHeight="1">
      <c r="A407" s="86" t="s">
        <v>552</v>
      </c>
      <c r="B407" s="9" t="s">
        <v>17</v>
      </c>
      <c r="C407" s="85" t="s">
        <v>250</v>
      </c>
      <c r="D407" s="48">
        <v>17509.429</v>
      </c>
      <c r="E407" s="48">
        <v>17509.429</v>
      </c>
      <c r="F407" s="48">
        <v>17509.429</v>
      </c>
      <c r="G407" s="5">
        <f t="shared" si="44"/>
        <v>0</v>
      </c>
      <c r="H407" s="5">
        <f t="shared" si="45"/>
        <v>0</v>
      </c>
      <c r="I407" s="5">
        <f t="shared" si="46"/>
        <v>100</v>
      </c>
    </row>
    <row r="408" spans="1:9" ht="70.5" customHeight="1">
      <c r="A408" s="84" t="s">
        <v>845</v>
      </c>
      <c r="B408" s="9" t="s">
        <v>17</v>
      </c>
      <c r="C408" s="85" t="s">
        <v>853</v>
      </c>
      <c r="D408" s="48">
        <v>9018.6280000000006</v>
      </c>
      <c r="E408" s="48">
        <v>9018.6280000000006</v>
      </c>
      <c r="F408" s="48">
        <v>9018.6280000000006</v>
      </c>
      <c r="G408" s="5">
        <f t="shared" si="44"/>
        <v>0</v>
      </c>
      <c r="H408" s="5">
        <f t="shared" si="45"/>
        <v>0</v>
      </c>
      <c r="I408" s="5">
        <f t="shared" si="46"/>
        <v>100</v>
      </c>
    </row>
    <row r="409" spans="1:9" ht="68.25" customHeight="1">
      <c r="A409" s="84" t="s">
        <v>396</v>
      </c>
      <c r="B409" s="9" t="s">
        <v>17</v>
      </c>
      <c r="C409" s="85" t="s">
        <v>394</v>
      </c>
      <c r="D409" s="48">
        <v>4743.1486999999997</v>
      </c>
      <c r="E409" s="48">
        <v>4743.1486999999997</v>
      </c>
      <c r="F409" s="48">
        <v>4743.1486999999997</v>
      </c>
      <c r="G409" s="5">
        <f t="shared" si="44"/>
        <v>0</v>
      </c>
      <c r="H409" s="5">
        <f t="shared" si="45"/>
        <v>0</v>
      </c>
      <c r="I409" s="5">
        <f t="shared" si="46"/>
        <v>100</v>
      </c>
    </row>
    <row r="410" spans="1:9" ht="107.25" customHeight="1">
      <c r="A410" s="84" t="s">
        <v>397</v>
      </c>
      <c r="B410" s="9" t="s">
        <v>17</v>
      </c>
      <c r="C410" s="85" t="s">
        <v>395</v>
      </c>
      <c r="D410" s="48">
        <v>287.04520000000002</v>
      </c>
      <c r="E410" s="48">
        <v>287.04520000000002</v>
      </c>
      <c r="F410" s="48">
        <v>287.04520000000002</v>
      </c>
      <c r="G410" s="5">
        <f t="shared" si="44"/>
        <v>0</v>
      </c>
      <c r="H410" s="5">
        <f t="shared" si="45"/>
        <v>0</v>
      </c>
      <c r="I410" s="5">
        <f t="shared" si="46"/>
        <v>100</v>
      </c>
    </row>
    <row r="411" spans="1:9" ht="51" customHeight="1">
      <c r="A411" s="82" t="s">
        <v>29</v>
      </c>
      <c r="B411" s="21"/>
      <c r="C411" s="21" t="s">
        <v>253</v>
      </c>
      <c r="D411" s="22">
        <f>SUM(D412:D415)</f>
        <v>1484.9766</v>
      </c>
      <c r="E411" s="22">
        <f>SUM(E412:E415)</f>
        <v>1484.9766</v>
      </c>
      <c r="F411" s="22">
        <f>SUM(F412:F415)</f>
        <v>1484.9766</v>
      </c>
      <c r="G411" s="22">
        <f>E411-F411</f>
        <v>0</v>
      </c>
      <c r="H411" s="22">
        <f>D411-F411</f>
        <v>0</v>
      </c>
      <c r="I411" s="22">
        <f>F411/D411*100</f>
        <v>100</v>
      </c>
    </row>
    <row r="412" spans="1:9" ht="60.75" customHeight="1">
      <c r="A412" s="86" t="s">
        <v>854</v>
      </c>
      <c r="B412" s="16">
        <v>441</v>
      </c>
      <c r="C412" s="85" t="s">
        <v>867</v>
      </c>
      <c r="D412" s="48">
        <v>503.45760000000001</v>
      </c>
      <c r="E412" s="48">
        <v>503.45760000000001</v>
      </c>
      <c r="F412" s="48">
        <v>503.45760000000001</v>
      </c>
      <c r="G412" s="5">
        <f t="shared" ref="G412:G421" si="47">E412-F412</f>
        <v>0</v>
      </c>
      <c r="H412" s="5">
        <f t="shared" ref="H412:H421" si="48">D412-F412</f>
        <v>0</v>
      </c>
      <c r="I412" s="5">
        <f t="shared" ref="I412:I421" si="49">F412/D412*100</f>
        <v>100</v>
      </c>
    </row>
    <row r="413" spans="1:9" ht="65.25" customHeight="1">
      <c r="A413" s="86" t="s">
        <v>855</v>
      </c>
      <c r="B413" s="16">
        <v>441</v>
      </c>
      <c r="C413" s="85" t="s">
        <v>868</v>
      </c>
      <c r="D413" s="48">
        <v>37.879800000000003</v>
      </c>
      <c r="E413" s="48">
        <v>37.879800000000003</v>
      </c>
      <c r="F413" s="48">
        <v>37.879800000000003</v>
      </c>
      <c r="G413" s="5">
        <f t="shared" si="47"/>
        <v>0</v>
      </c>
      <c r="H413" s="5">
        <f t="shared" si="48"/>
        <v>0</v>
      </c>
      <c r="I413" s="5">
        <f t="shared" si="49"/>
        <v>100</v>
      </c>
    </row>
    <row r="414" spans="1:9" ht="59.25" customHeight="1">
      <c r="A414" s="86" t="s">
        <v>856</v>
      </c>
      <c r="B414" s="16">
        <v>441</v>
      </c>
      <c r="C414" s="85" t="s">
        <v>869</v>
      </c>
      <c r="D414" s="48">
        <v>39.319200000000002</v>
      </c>
      <c r="E414" s="48">
        <v>39.319200000000002</v>
      </c>
      <c r="F414" s="48">
        <v>39.319200000000002</v>
      </c>
      <c r="G414" s="5">
        <f t="shared" si="47"/>
        <v>0</v>
      </c>
      <c r="H414" s="5">
        <f t="shared" si="48"/>
        <v>0</v>
      </c>
      <c r="I414" s="5">
        <f t="shared" si="49"/>
        <v>100</v>
      </c>
    </row>
    <row r="415" spans="1:9" ht="80.25" customHeight="1">
      <c r="A415" s="84" t="s">
        <v>857</v>
      </c>
      <c r="B415" s="16">
        <v>441</v>
      </c>
      <c r="C415" s="85" t="s">
        <v>870</v>
      </c>
      <c r="D415" s="48">
        <v>904.32</v>
      </c>
      <c r="E415" s="48">
        <v>904.32</v>
      </c>
      <c r="F415" s="48">
        <v>904.32</v>
      </c>
      <c r="G415" s="5">
        <f t="shared" si="47"/>
        <v>0</v>
      </c>
      <c r="H415" s="5">
        <f t="shared" si="48"/>
        <v>0</v>
      </c>
      <c r="I415" s="5">
        <f t="shared" si="49"/>
        <v>100</v>
      </c>
    </row>
    <row r="416" spans="1:9" ht="60" customHeight="1">
      <c r="A416" s="82" t="s">
        <v>28</v>
      </c>
      <c r="B416" s="21"/>
      <c r="C416" s="21" t="s">
        <v>252</v>
      </c>
      <c r="D416" s="22">
        <f>SUM(D417:D421)</f>
        <v>18767.288980000001</v>
      </c>
      <c r="E416" s="22">
        <f>SUM(E417:E421)</f>
        <v>18755.398130000001</v>
      </c>
      <c r="F416" s="22">
        <f>SUM(F417:F421)</f>
        <v>18755.398130000001</v>
      </c>
      <c r="G416" s="22">
        <f t="shared" si="47"/>
        <v>0</v>
      </c>
      <c r="H416" s="22">
        <f t="shared" si="48"/>
        <v>11.890849999999773</v>
      </c>
      <c r="I416" s="5">
        <f t="shared" si="49"/>
        <v>99.936640555742116</v>
      </c>
    </row>
    <row r="417" spans="1:9" ht="163.5" customHeight="1">
      <c r="A417" s="84" t="s">
        <v>858</v>
      </c>
      <c r="B417" s="21"/>
      <c r="C417" s="85" t="s">
        <v>863</v>
      </c>
      <c r="D417" s="48">
        <v>182.69085000000001</v>
      </c>
      <c r="E417" s="48">
        <v>170.8</v>
      </c>
      <c r="F417" s="48">
        <v>170.8</v>
      </c>
      <c r="G417" s="22">
        <f t="shared" si="47"/>
        <v>0</v>
      </c>
      <c r="H417" s="22">
        <f t="shared" si="48"/>
        <v>11.89085</v>
      </c>
      <c r="I417" s="22">
        <f t="shared" si="49"/>
        <v>93.491272277730388</v>
      </c>
    </row>
    <row r="418" spans="1:9" ht="99" customHeight="1">
      <c r="A418" s="86" t="s">
        <v>859</v>
      </c>
      <c r="B418" s="21"/>
      <c r="C418" s="85" t="s">
        <v>864</v>
      </c>
      <c r="D418" s="48">
        <v>0.1</v>
      </c>
      <c r="E418" s="48">
        <v>0.1</v>
      </c>
      <c r="F418" s="48">
        <v>0.1</v>
      </c>
      <c r="G418" s="22">
        <f t="shared" si="47"/>
        <v>0</v>
      </c>
      <c r="H418" s="22">
        <f t="shared" si="48"/>
        <v>0</v>
      </c>
      <c r="I418" s="22">
        <f t="shared" si="49"/>
        <v>100</v>
      </c>
    </row>
    <row r="419" spans="1:9" ht="91.5" customHeight="1">
      <c r="A419" s="84" t="s">
        <v>860</v>
      </c>
      <c r="B419" s="21"/>
      <c r="C419" s="85" t="s">
        <v>865</v>
      </c>
      <c r="D419" s="48">
        <v>1709.11437</v>
      </c>
      <c r="E419" s="48">
        <v>1709.11437</v>
      </c>
      <c r="F419" s="48">
        <v>1709.11437</v>
      </c>
      <c r="G419" s="22">
        <f t="shared" si="47"/>
        <v>0</v>
      </c>
      <c r="H419" s="22">
        <f t="shared" si="48"/>
        <v>0</v>
      </c>
      <c r="I419" s="22">
        <f t="shared" si="49"/>
        <v>100</v>
      </c>
    </row>
    <row r="420" spans="1:9" ht="83.25" customHeight="1">
      <c r="A420" s="84" t="s">
        <v>861</v>
      </c>
      <c r="B420" s="21"/>
      <c r="C420" s="85" t="s">
        <v>251</v>
      </c>
      <c r="D420" s="48">
        <v>2738.0990000000002</v>
      </c>
      <c r="E420" s="48">
        <v>2738.0990000000002</v>
      </c>
      <c r="F420" s="48">
        <v>2738.0990000000002</v>
      </c>
      <c r="G420" s="22">
        <f t="shared" si="47"/>
        <v>0</v>
      </c>
      <c r="H420" s="22">
        <f t="shared" si="48"/>
        <v>0</v>
      </c>
      <c r="I420" s="22">
        <f t="shared" si="49"/>
        <v>100</v>
      </c>
    </row>
    <row r="421" spans="1:9" ht="120.75" customHeight="1">
      <c r="A421" s="84" t="s">
        <v>862</v>
      </c>
      <c r="B421" s="21"/>
      <c r="C421" s="85" t="s">
        <v>866</v>
      </c>
      <c r="D421" s="48">
        <v>14137.28476</v>
      </c>
      <c r="E421" s="48">
        <v>14137.28476</v>
      </c>
      <c r="F421" s="48">
        <v>14137.28476</v>
      </c>
      <c r="G421" s="22">
        <f t="shared" si="47"/>
        <v>0</v>
      </c>
      <c r="H421" s="22">
        <f t="shared" si="48"/>
        <v>0</v>
      </c>
      <c r="I421" s="22">
        <f t="shared" si="49"/>
        <v>100</v>
      </c>
    </row>
    <row r="422" spans="1:9" ht="56.25" customHeight="1">
      <c r="A422" s="164" t="s">
        <v>63</v>
      </c>
      <c r="B422" s="179"/>
      <c r="C422" s="179"/>
      <c r="D422" s="179"/>
      <c r="E422" s="179"/>
      <c r="F422" s="179"/>
      <c r="G422" s="179"/>
      <c r="H422" s="179"/>
      <c r="I422" s="179"/>
    </row>
    <row r="423" spans="1:9" s="77" customFormat="1" ht="39" customHeight="1">
      <c r="A423" s="78" t="s">
        <v>1</v>
      </c>
      <c r="B423" s="122"/>
      <c r="C423" s="121">
        <v>1500000000</v>
      </c>
      <c r="D423" s="36">
        <f>D425+D429+D431</f>
        <v>18295.72813</v>
      </c>
      <c r="E423" s="36">
        <f>E425+E429+E431</f>
        <v>18295.72813</v>
      </c>
      <c r="F423" s="36">
        <f>F425+F429+F431</f>
        <v>18295.72813</v>
      </c>
      <c r="G423" s="36">
        <f>E423-F423</f>
        <v>0</v>
      </c>
      <c r="H423" s="36">
        <f>D423-F423</f>
        <v>0</v>
      </c>
      <c r="I423" s="36">
        <f>F423/D423*100</f>
        <v>100</v>
      </c>
    </row>
    <row r="424" spans="1:9" ht="30.75" customHeight="1">
      <c r="A424" s="39" t="s">
        <v>6</v>
      </c>
      <c r="B424" s="123"/>
      <c r="C424" s="123"/>
      <c r="D424" s="30"/>
      <c r="E424" s="30"/>
      <c r="F424" s="30"/>
      <c r="G424" s="30"/>
      <c r="H424" s="30"/>
      <c r="I424" s="30"/>
    </row>
    <row r="425" spans="1:9" ht="41.25" customHeight="1">
      <c r="A425" s="82" t="s">
        <v>30</v>
      </c>
      <c r="B425" s="21"/>
      <c r="C425" s="124" t="s">
        <v>255</v>
      </c>
      <c r="D425" s="22">
        <f>SUM(D426:D426)</f>
        <v>16821.060730000001</v>
      </c>
      <c r="E425" s="22">
        <f>SUM(E426:E426)</f>
        <v>16821.060730000001</v>
      </c>
      <c r="F425" s="22">
        <f>SUM(F426:F426)</f>
        <v>16821.060730000001</v>
      </c>
      <c r="G425" s="22">
        <f>E425-F425</f>
        <v>0</v>
      </c>
      <c r="H425" s="22">
        <f t="shared" ref="H425:H432" si="50">D425-F425</f>
        <v>0</v>
      </c>
      <c r="I425" s="22">
        <f t="shared" ref="I425:I432" si="51">F425/D425*100</f>
        <v>100</v>
      </c>
    </row>
    <row r="426" spans="1:9" ht="89.25" customHeight="1">
      <c r="A426" s="94" t="s">
        <v>871</v>
      </c>
      <c r="B426" s="23">
        <v>441</v>
      </c>
      <c r="C426" s="9" t="s">
        <v>257</v>
      </c>
      <c r="D426" s="48">
        <v>16821.060730000001</v>
      </c>
      <c r="E426" s="48">
        <v>16821.060730000001</v>
      </c>
      <c r="F426" s="48">
        <v>16821.060730000001</v>
      </c>
      <c r="G426" s="5">
        <f>E426-F426</f>
        <v>0</v>
      </c>
      <c r="H426" s="5">
        <f t="shared" si="50"/>
        <v>0</v>
      </c>
      <c r="I426" s="5">
        <f t="shared" si="51"/>
        <v>100</v>
      </c>
    </row>
    <row r="427" spans="1:9" ht="63" hidden="1" customHeight="1">
      <c r="A427" s="107" t="s">
        <v>553</v>
      </c>
      <c r="B427" s="125"/>
      <c r="C427" s="109" t="s">
        <v>554</v>
      </c>
      <c r="D427" s="58">
        <f>SUM(D428:D428)</f>
        <v>0</v>
      </c>
      <c r="E427" s="58">
        <f>SUM(E428:E428)</f>
        <v>0</v>
      </c>
      <c r="F427" s="58">
        <f>SUM(F428:F428)</f>
        <v>0</v>
      </c>
      <c r="G427" s="22">
        <f>E427-F427</f>
        <v>0</v>
      </c>
      <c r="H427" s="22">
        <f t="shared" si="50"/>
        <v>0</v>
      </c>
      <c r="I427" s="22" t="e">
        <f t="shared" si="51"/>
        <v>#DIV/0!</v>
      </c>
    </row>
    <row r="428" spans="1:9" ht="148.5" hidden="1" customHeight="1">
      <c r="A428" s="94" t="s">
        <v>555</v>
      </c>
      <c r="B428" s="23">
        <v>441</v>
      </c>
      <c r="C428" s="126" t="s">
        <v>556</v>
      </c>
      <c r="D428" s="48"/>
      <c r="E428" s="48"/>
      <c r="F428" s="48"/>
      <c r="G428" s="5">
        <f>E428-F428</f>
        <v>0</v>
      </c>
      <c r="H428" s="5">
        <f t="shared" si="50"/>
        <v>0</v>
      </c>
      <c r="I428" s="5" t="e">
        <f t="shared" si="51"/>
        <v>#DIV/0!</v>
      </c>
    </row>
    <row r="429" spans="1:9" ht="57.75" customHeight="1">
      <c r="A429" s="82" t="s">
        <v>64</v>
      </c>
      <c r="B429" s="21"/>
      <c r="C429" s="21" t="s">
        <v>256</v>
      </c>
      <c r="D429" s="22">
        <f>D430</f>
        <v>642.39766999999995</v>
      </c>
      <c r="E429" s="22">
        <f>E430</f>
        <v>642.39766999999995</v>
      </c>
      <c r="F429" s="22">
        <f>F430</f>
        <v>642.39766999999995</v>
      </c>
      <c r="G429" s="5">
        <f>E429-F429</f>
        <v>0</v>
      </c>
      <c r="H429" s="22">
        <f t="shared" si="50"/>
        <v>0</v>
      </c>
      <c r="I429" s="22">
        <f t="shared" si="51"/>
        <v>100</v>
      </c>
    </row>
    <row r="430" spans="1:9" ht="57.75" customHeight="1">
      <c r="A430" s="127" t="s">
        <v>65</v>
      </c>
      <c r="B430" s="56">
        <v>441</v>
      </c>
      <c r="C430" s="57" t="s">
        <v>258</v>
      </c>
      <c r="D430" s="48">
        <v>642.39766999999995</v>
      </c>
      <c r="E430" s="48">
        <v>642.39766999999995</v>
      </c>
      <c r="F430" s="48">
        <v>642.39766999999995</v>
      </c>
      <c r="G430" s="5">
        <f>SUM(G432:G432)</f>
        <v>0</v>
      </c>
      <c r="H430" s="5">
        <f t="shared" si="50"/>
        <v>0</v>
      </c>
      <c r="I430" s="5">
        <f t="shared" si="51"/>
        <v>100</v>
      </c>
    </row>
    <row r="431" spans="1:9" ht="81.75" customHeight="1">
      <c r="A431" s="105" t="s">
        <v>873</v>
      </c>
      <c r="B431" s="21"/>
      <c r="C431" s="106" t="s">
        <v>872</v>
      </c>
      <c r="D431" s="48">
        <f>D432</f>
        <v>832.26972999999998</v>
      </c>
      <c r="E431" s="48">
        <f>E432</f>
        <v>832.26972999999998</v>
      </c>
      <c r="F431" s="22">
        <f>F432</f>
        <v>832.26972999999998</v>
      </c>
      <c r="G431" s="5">
        <f>E431-F431</f>
        <v>0</v>
      </c>
      <c r="H431" s="22">
        <f t="shared" si="50"/>
        <v>0</v>
      </c>
      <c r="I431" s="22">
        <f t="shared" si="51"/>
        <v>100</v>
      </c>
    </row>
    <row r="432" spans="1:9" ht="123" customHeight="1">
      <c r="A432" s="84" t="s">
        <v>874</v>
      </c>
      <c r="B432" s="23">
        <v>441</v>
      </c>
      <c r="C432" s="85" t="s">
        <v>875</v>
      </c>
      <c r="D432" s="48">
        <v>832.26972999999998</v>
      </c>
      <c r="E432" s="48">
        <v>832.26972999999998</v>
      </c>
      <c r="F432" s="48">
        <v>832.26972999999998</v>
      </c>
      <c r="G432" s="5">
        <f>SUM(G433:G433)</f>
        <v>0</v>
      </c>
      <c r="H432" s="5">
        <f t="shared" si="50"/>
        <v>0</v>
      </c>
      <c r="I432" s="5">
        <f t="shared" si="51"/>
        <v>100</v>
      </c>
    </row>
    <row r="433" spans="1:9" ht="40.5" customHeight="1">
      <c r="A433" s="181" t="s">
        <v>61</v>
      </c>
      <c r="B433" s="182"/>
      <c r="C433" s="182"/>
      <c r="D433" s="182"/>
      <c r="E433" s="182"/>
      <c r="F433" s="182"/>
      <c r="G433" s="182"/>
      <c r="H433" s="182"/>
      <c r="I433" s="182"/>
    </row>
    <row r="434" spans="1:9" ht="18.75" customHeight="1">
      <c r="A434" s="182"/>
      <c r="B434" s="182"/>
      <c r="C434" s="182"/>
      <c r="D434" s="182"/>
      <c r="E434" s="182"/>
      <c r="F434" s="182"/>
      <c r="G434" s="182"/>
      <c r="H434" s="182"/>
      <c r="I434" s="182"/>
    </row>
    <row r="435" spans="1:9" s="77" customFormat="1" ht="25.5" customHeight="1">
      <c r="A435" s="122" t="s">
        <v>1</v>
      </c>
      <c r="B435" s="113"/>
      <c r="C435" s="81" t="s">
        <v>259</v>
      </c>
      <c r="D435" s="36">
        <f>D437+D440+D442+D448+D460+D465</f>
        <v>113383.92746000001</v>
      </c>
      <c r="E435" s="36">
        <f>E437+E440+E442+E448+E460+E465</f>
        <v>101991.07655</v>
      </c>
      <c r="F435" s="36">
        <f>F437+F440+F442+F448+F460+F465</f>
        <v>101991.07655</v>
      </c>
      <c r="G435" s="36">
        <f>E435-F435</f>
        <v>0</v>
      </c>
      <c r="H435" s="36">
        <f t="shared" ref="H435:H466" si="52">D435-F435</f>
        <v>11392.850910000008</v>
      </c>
      <c r="I435" s="36">
        <f t="shared" ref="I435:I466" si="53">F435/D435*100</f>
        <v>89.951970120263098</v>
      </c>
    </row>
    <row r="436" spans="1:9" ht="32.25" customHeight="1">
      <c r="A436" s="123" t="s">
        <v>6</v>
      </c>
      <c r="B436" s="114"/>
      <c r="C436" s="114"/>
      <c r="D436" s="29"/>
      <c r="E436" s="29"/>
      <c r="F436" s="29"/>
      <c r="G436" s="29"/>
      <c r="H436" s="29"/>
      <c r="I436" s="29"/>
    </row>
    <row r="437" spans="1:9" ht="45.75" customHeight="1">
      <c r="A437" s="107" t="s">
        <v>557</v>
      </c>
      <c r="B437" s="114"/>
      <c r="C437" s="109" t="s">
        <v>558</v>
      </c>
      <c r="D437" s="22">
        <f>SUM(D438:D439)</f>
        <v>5090.66986</v>
      </c>
      <c r="E437" s="22">
        <f>SUM(E438:E439)</f>
        <v>3500</v>
      </c>
      <c r="F437" s="22">
        <f>SUM(F438:F439)</f>
        <v>3500</v>
      </c>
      <c r="G437" s="22">
        <f>E437-F437</f>
        <v>0</v>
      </c>
      <c r="H437" s="22">
        <f>D437-F437</f>
        <v>1590.66986</v>
      </c>
      <c r="I437" s="22">
        <f t="shared" si="53"/>
        <v>68.753230837090655</v>
      </c>
    </row>
    <row r="438" spans="1:9" ht="92.25" customHeight="1">
      <c r="A438" s="84" t="s">
        <v>876</v>
      </c>
      <c r="B438" s="32"/>
      <c r="C438" s="85" t="s">
        <v>877</v>
      </c>
      <c r="D438" s="48">
        <v>5000</v>
      </c>
      <c r="E438" s="48">
        <v>3500</v>
      </c>
      <c r="F438" s="128">
        <v>3500</v>
      </c>
      <c r="G438" s="22">
        <f>E438-F438</f>
        <v>0</v>
      </c>
      <c r="H438" s="22">
        <f>D438-F438</f>
        <v>1500</v>
      </c>
      <c r="I438" s="22">
        <f t="shared" si="53"/>
        <v>70</v>
      </c>
    </row>
    <row r="439" spans="1:9" ht="92.25" customHeight="1">
      <c r="A439" s="86" t="s">
        <v>449</v>
      </c>
      <c r="B439" s="18">
        <v>441</v>
      </c>
      <c r="C439" s="85" t="s">
        <v>878</v>
      </c>
      <c r="D439" s="48">
        <v>90.66986</v>
      </c>
      <c r="E439" s="48">
        <v>0</v>
      </c>
      <c r="F439" s="48">
        <v>0</v>
      </c>
      <c r="G439" s="22">
        <f>E439-F439</f>
        <v>0</v>
      </c>
      <c r="H439" s="5">
        <f>D439-F439</f>
        <v>90.66986</v>
      </c>
      <c r="I439" s="5">
        <f>F439/D439*100</f>
        <v>0</v>
      </c>
    </row>
    <row r="440" spans="1:9" ht="77.25" customHeight="1">
      <c r="A440" s="129" t="s">
        <v>559</v>
      </c>
      <c r="B440" s="130"/>
      <c r="C440" s="131" t="s">
        <v>560</v>
      </c>
      <c r="D440" s="132">
        <f>D441</f>
        <v>5156.3951999999999</v>
      </c>
      <c r="E440" s="132">
        <f>E441</f>
        <v>5156.3951999999999</v>
      </c>
      <c r="F440" s="132">
        <f>F441</f>
        <v>5156.3951999999999</v>
      </c>
      <c r="G440" s="133">
        <f t="shared" ref="G440:G447" si="54">E440-F440</f>
        <v>0</v>
      </c>
      <c r="H440" s="133">
        <f>D440-F440</f>
        <v>0</v>
      </c>
      <c r="I440" s="134">
        <f>F440/D440*100</f>
        <v>100</v>
      </c>
    </row>
    <row r="441" spans="1:9" ht="129.75" customHeight="1">
      <c r="A441" s="84" t="s">
        <v>561</v>
      </c>
      <c r="B441" s="49" t="s">
        <v>17</v>
      </c>
      <c r="C441" s="85" t="s">
        <v>562</v>
      </c>
      <c r="D441" s="48">
        <v>5156.3951999999999</v>
      </c>
      <c r="E441" s="48">
        <v>5156.3951999999999</v>
      </c>
      <c r="F441" s="48">
        <v>5156.3951999999999</v>
      </c>
      <c r="G441" s="5">
        <f t="shared" si="54"/>
        <v>0</v>
      </c>
      <c r="H441" s="5">
        <f>D441-F441</f>
        <v>0</v>
      </c>
      <c r="I441" s="5">
        <f>F441/D441*100</f>
        <v>100</v>
      </c>
    </row>
    <row r="442" spans="1:9" ht="54" customHeight="1">
      <c r="A442" s="82" t="s">
        <v>31</v>
      </c>
      <c r="B442" s="21"/>
      <c r="C442" s="21" t="s">
        <v>260</v>
      </c>
      <c r="D442" s="22">
        <f>SUM(D443:D447)</f>
        <v>13715.57336</v>
      </c>
      <c r="E442" s="22">
        <f>SUM(E443:E447)</f>
        <v>4662.2303700000002</v>
      </c>
      <c r="F442" s="22">
        <f>SUM(F443:F447)</f>
        <v>4662.2303700000002</v>
      </c>
      <c r="G442" s="5">
        <f t="shared" si="54"/>
        <v>0</v>
      </c>
      <c r="H442" s="22">
        <f t="shared" si="52"/>
        <v>9053.342990000001</v>
      </c>
      <c r="I442" s="22">
        <f t="shared" si="53"/>
        <v>33.992238221676502</v>
      </c>
    </row>
    <row r="443" spans="1:9" ht="94.5" customHeight="1">
      <c r="A443" s="86" t="s">
        <v>879</v>
      </c>
      <c r="B443" s="21"/>
      <c r="C443" s="85" t="s">
        <v>883</v>
      </c>
      <c r="D443" s="48">
        <v>3374.31</v>
      </c>
      <c r="E443" s="48">
        <v>1214.7516000000001</v>
      </c>
      <c r="F443" s="48">
        <v>1214.7516000000001</v>
      </c>
      <c r="G443" s="5">
        <f t="shared" si="54"/>
        <v>0</v>
      </c>
      <c r="H443" s="22">
        <f t="shared" si="52"/>
        <v>2159.5583999999999</v>
      </c>
      <c r="I443" s="22">
        <f t="shared" si="53"/>
        <v>36.000000000000007</v>
      </c>
    </row>
    <row r="444" spans="1:9" ht="100.5" customHeight="1">
      <c r="A444" s="84" t="s">
        <v>880</v>
      </c>
      <c r="B444" s="21"/>
      <c r="C444" s="85" t="s">
        <v>884</v>
      </c>
      <c r="D444" s="48">
        <v>5712.2540200000003</v>
      </c>
      <c r="E444" s="48">
        <v>2147.98965</v>
      </c>
      <c r="F444" s="48">
        <v>2147.98965</v>
      </c>
      <c r="G444" s="5">
        <f t="shared" si="54"/>
        <v>0</v>
      </c>
      <c r="H444" s="22">
        <f t="shared" si="52"/>
        <v>3564.2643700000003</v>
      </c>
      <c r="I444" s="22">
        <f t="shared" si="53"/>
        <v>37.603188557080308</v>
      </c>
    </row>
    <row r="445" spans="1:9" ht="67.5" customHeight="1">
      <c r="A445" s="86" t="s">
        <v>881</v>
      </c>
      <c r="B445" s="21"/>
      <c r="C445" s="85" t="s">
        <v>885</v>
      </c>
      <c r="D445" s="48">
        <v>24</v>
      </c>
      <c r="E445" s="48">
        <v>24</v>
      </c>
      <c r="F445" s="48">
        <v>24</v>
      </c>
      <c r="G445" s="5">
        <f t="shared" si="54"/>
        <v>0</v>
      </c>
      <c r="H445" s="22">
        <f t="shared" si="52"/>
        <v>0</v>
      </c>
      <c r="I445" s="22">
        <f t="shared" si="53"/>
        <v>100</v>
      </c>
    </row>
    <row r="446" spans="1:9" ht="88.5" customHeight="1">
      <c r="A446" s="84" t="s">
        <v>882</v>
      </c>
      <c r="B446" s="21"/>
      <c r="C446" s="85" t="s">
        <v>886</v>
      </c>
      <c r="D446" s="48">
        <v>3543.0253400000001</v>
      </c>
      <c r="E446" s="48">
        <v>1275.48912</v>
      </c>
      <c r="F446" s="48">
        <v>1275.48912</v>
      </c>
      <c r="G446" s="5">
        <f t="shared" si="54"/>
        <v>0</v>
      </c>
      <c r="H446" s="22">
        <f t="shared" si="52"/>
        <v>2267.53622</v>
      </c>
      <c r="I446" s="22">
        <f t="shared" si="53"/>
        <v>35.999999932261275</v>
      </c>
    </row>
    <row r="447" spans="1:9" ht="71.25" customHeight="1">
      <c r="A447" s="86" t="s">
        <v>466</v>
      </c>
      <c r="B447" s="18">
        <v>441</v>
      </c>
      <c r="C447" s="85" t="s">
        <v>887</v>
      </c>
      <c r="D447" s="48">
        <v>1061.9839999999999</v>
      </c>
      <c r="E447" s="48">
        <v>0</v>
      </c>
      <c r="F447" s="48">
        <v>0</v>
      </c>
      <c r="G447" s="5">
        <f t="shared" si="54"/>
        <v>0</v>
      </c>
      <c r="H447" s="22">
        <f t="shared" si="52"/>
        <v>1061.9839999999999</v>
      </c>
      <c r="I447" s="22">
        <f t="shared" si="53"/>
        <v>0</v>
      </c>
    </row>
    <row r="448" spans="1:9" s="135" customFormat="1" ht="80.25" customHeight="1">
      <c r="A448" s="82" t="s">
        <v>43</v>
      </c>
      <c r="B448" s="21"/>
      <c r="C448" s="21" t="s">
        <v>261</v>
      </c>
      <c r="D448" s="22">
        <f>SUM(D449:D459)</f>
        <v>54332.88265</v>
      </c>
      <c r="E448" s="22">
        <f>SUM(E449:E459)</f>
        <v>54205.99123</v>
      </c>
      <c r="F448" s="22">
        <f>SUM(F449:F459)</f>
        <v>54205.99123</v>
      </c>
      <c r="G448" s="22">
        <f t="shared" ref="G448:G466" si="55">E448-F448</f>
        <v>0</v>
      </c>
      <c r="H448" s="22">
        <f t="shared" si="52"/>
        <v>126.89141999999993</v>
      </c>
      <c r="I448" s="22">
        <f t="shared" si="53"/>
        <v>99.766455572001561</v>
      </c>
    </row>
    <row r="449" spans="1:9" ht="39" customHeight="1">
      <c r="A449" s="86" t="s">
        <v>888</v>
      </c>
      <c r="B449" s="9" t="s">
        <v>17</v>
      </c>
      <c r="C449" s="85" t="s">
        <v>896</v>
      </c>
      <c r="D449" s="48">
        <v>1139.01179</v>
      </c>
      <c r="E449" s="48">
        <v>1139.01179</v>
      </c>
      <c r="F449" s="48">
        <v>1139.01179</v>
      </c>
      <c r="G449" s="5">
        <f t="shared" si="55"/>
        <v>0</v>
      </c>
      <c r="H449" s="5">
        <f t="shared" si="52"/>
        <v>0</v>
      </c>
      <c r="I449" s="5">
        <f t="shared" si="53"/>
        <v>100</v>
      </c>
    </row>
    <row r="450" spans="1:9" ht="39" customHeight="1">
      <c r="A450" s="86" t="s">
        <v>653</v>
      </c>
      <c r="B450" s="9" t="s">
        <v>17</v>
      </c>
      <c r="C450" s="85" t="s">
        <v>563</v>
      </c>
      <c r="D450" s="48">
        <v>230.20777000000001</v>
      </c>
      <c r="E450" s="48">
        <v>230.20777000000001</v>
      </c>
      <c r="F450" s="48">
        <v>230.20777000000001</v>
      </c>
      <c r="G450" s="5">
        <f t="shared" si="55"/>
        <v>0</v>
      </c>
      <c r="H450" s="5">
        <f t="shared" si="52"/>
        <v>0</v>
      </c>
      <c r="I450" s="5">
        <f t="shared" si="53"/>
        <v>100</v>
      </c>
    </row>
    <row r="451" spans="1:9" ht="39" customHeight="1">
      <c r="A451" s="86" t="s">
        <v>889</v>
      </c>
      <c r="B451" s="9" t="s">
        <v>17</v>
      </c>
      <c r="C451" s="85" t="s">
        <v>897</v>
      </c>
      <c r="D451" s="48">
        <v>626.19467999999995</v>
      </c>
      <c r="E451" s="48">
        <v>626.19467999999995</v>
      </c>
      <c r="F451" s="48">
        <v>626.19467999999995</v>
      </c>
      <c r="G451" s="5">
        <f t="shared" si="55"/>
        <v>0</v>
      </c>
      <c r="H451" s="5">
        <f t="shared" si="52"/>
        <v>0</v>
      </c>
      <c r="I451" s="5">
        <f t="shared" si="53"/>
        <v>100</v>
      </c>
    </row>
    <row r="452" spans="1:9" ht="39" customHeight="1">
      <c r="A452" s="86" t="s">
        <v>890</v>
      </c>
      <c r="B452" s="9" t="s">
        <v>17</v>
      </c>
      <c r="C452" s="85" t="s">
        <v>898</v>
      </c>
      <c r="D452" s="48">
        <v>1248.44883</v>
      </c>
      <c r="E452" s="48">
        <v>1121.5574099999999</v>
      </c>
      <c r="F452" s="48">
        <v>1121.5574099999999</v>
      </c>
      <c r="G452" s="5">
        <f t="shared" si="55"/>
        <v>0</v>
      </c>
      <c r="H452" s="5">
        <f t="shared" si="52"/>
        <v>126.89142000000015</v>
      </c>
      <c r="I452" s="5">
        <f t="shared" si="53"/>
        <v>89.836073617851028</v>
      </c>
    </row>
    <row r="453" spans="1:9" ht="39" customHeight="1">
      <c r="A453" s="86" t="s">
        <v>374</v>
      </c>
      <c r="B453" s="9" t="s">
        <v>17</v>
      </c>
      <c r="C453" s="85" t="s">
        <v>401</v>
      </c>
      <c r="D453" s="48">
        <v>450</v>
      </c>
      <c r="E453" s="48">
        <v>450</v>
      </c>
      <c r="F453" s="48">
        <v>450</v>
      </c>
      <c r="G453" s="5">
        <f t="shared" si="55"/>
        <v>0</v>
      </c>
      <c r="H453" s="5">
        <f t="shared" si="52"/>
        <v>0</v>
      </c>
      <c r="I453" s="5">
        <f t="shared" si="53"/>
        <v>100</v>
      </c>
    </row>
    <row r="454" spans="1:9" ht="75" customHeight="1">
      <c r="A454" s="86" t="s">
        <v>375</v>
      </c>
      <c r="B454" s="9" t="s">
        <v>17</v>
      </c>
      <c r="C454" s="85" t="s">
        <v>402</v>
      </c>
      <c r="D454" s="48">
        <v>672.34671000000003</v>
      </c>
      <c r="E454" s="48">
        <v>672.34671000000003</v>
      </c>
      <c r="F454" s="48">
        <v>672.34671000000003</v>
      </c>
      <c r="G454" s="5">
        <f t="shared" si="55"/>
        <v>0</v>
      </c>
      <c r="H454" s="5">
        <f t="shared" si="52"/>
        <v>0</v>
      </c>
      <c r="I454" s="5">
        <f t="shared" si="53"/>
        <v>100</v>
      </c>
    </row>
    <row r="455" spans="1:9" ht="39" customHeight="1">
      <c r="A455" s="86" t="s">
        <v>891</v>
      </c>
      <c r="B455" s="9" t="s">
        <v>17</v>
      </c>
      <c r="C455" s="85" t="s">
        <v>899</v>
      </c>
      <c r="D455" s="48">
        <v>596.48924</v>
      </c>
      <c r="E455" s="48">
        <v>596.48924</v>
      </c>
      <c r="F455" s="48">
        <v>596.48924</v>
      </c>
      <c r="G455" s="5">
        <f t="shared" si="55"/>
        <v>0</v>
      </c>
      <c r="H455" s="5">
        <f t="shared" si="52"/>
        <v>0</v>
      </c>
      <c r="I455" s="5">
        <f t="shared" si="53"/>
        <v>100</v>
      </c>
    </row>
    <row r="456" spans="1:9" ht="39" customHeight="1">
      <c r="A456" s="86" t="s">
        <v>892</v>
      </c>
      <c r="B456" s="9" t="s">
        <v>17</v>
      </c>
      <c r="C456" s="85" t="s">
        <v>900</v>
      </c>
      <c r="D456" s="48">
        <v>471.30477999999999</v>
      </c>
      <c r="E456" s="48">
        <v>471.30477999999999</v>
      </c>
      <c r="F456" s="48">
        <v>471.30477999999999</v>
      </c>
      <c r="G456" s="5">
        <f t="shared" si="55"/>
        <v>0</v>
      </c>
      <c r="H456" s="5">
        <f t="shared" si="52"/>
        <v>0</v>
      </c>
      <c r="I456" s="5">
        <f t="shared" si="53"/>
        <v>100</v>
      </c>
    </row>
    <row r="457" spans="1:9" ht="39" customHeight="1">
      <c r="A457" s="86" t="s">
        <v>893</v>
      </c>
      <c r="B457" s="9" t="s">
        <v>17</v>
      </c>
      <c r="C457" s="85" t="s">
        <v>901</v>
      </c>
      <c r="D457" s="48">
        <v>4084.3848499999999</v>
      </c>
      <c r="E457" s="48">
        <v>4084.3848499999999</v>
      </c>
      <c r="F457" s="48">
        <v>4084.3848499999999</v>
      </c>
      <c r="G457" s="5">
        <f t="shared" si="55"/>
        <v>0</v>
      </c>
      <c r="H457" s="5">
        <f t="shared" si="52"/>
        <v>0</v>
      </c>
      <c r="I457" s="5">
        <f t="shared" si="53"/>
        <v>100</v>
      </c>
    </row>
    <row r="458" spans="1:9" ht="42.75" customHeight="1">
      <c r="A458" s="86" t="s">
        <v>894</v>
      </c>
      <c r="B458" s="9" t="s">
        <v>17</v>
      </c>
      <c r="C458" s="85" t="s">
        <v>902</v>
      </c>
      <c r="D458" s="48">
        <v>2080.172</v>
      </c>
      <c r="E458" s="48">
        <v>2080.172</v>
      </c>
      <c r="F458" s="48">
        <v>2080.172</v>
      </c>
      <c r="G458" s="5">
        <f t="shared" si="55"/>
        <v>0</v>
      </c>
      <c r="H458" s="5">
        <f t="shared" si="52"/>
        <v>0</v>
      </c>
      <c r="I458" s="5">
        <f t="shared" si="53"/>
        <v>100</v>
      </c>
    </row>
    <row r="459" spans="1:9" ht="116.25" customHeight="1">
      <c r="A459" s="84" t="s">
        <v>895</v>
      </c>
      <c r="B459" s="9" t="s">
        <v>17</v>
      </c>
      <c r="C459" s="85" t="s">
        <v>903</v>
      </c>
      <c r="D459" s="48">
        <v>42734.322</v>
      </c>
      <c r="E459" s="48">
        <v>42734.322</v>
      </c>
      <c r="F459" s="48">
        <v>42734.322</v>
      </c>
      <c r="G459" s="5">
        <f t="shared" si="55"/>
        <v>0</v>
      </c>
      <c r="H459" s="5">
        <f t="shared" si="52"/>
        <v>0</v>
      </c>
      <c r="I459" s="5">
        <f t="shared" si="53"/>
        <v>100</v>
      </c>
    </row>
    <row r="460" spans="1:9" ht="57" customHeight="1">
      <c r="A460" s="82" t="s">
        <v>32</v>
      </c>
      <c r="B460" s="9"/>
      <c r="C460" s="21" t="s">
        <v>262</v>
      </c>
      <c r="D460" s="22">
        <f>SUM(D461:D464)</f>
        <v>2928.3195800000003</v>
      </c>
      <c r="E460" s="22">
        <f>SUM(E461:E464)</f>
        <v>2928.3195800000003</v>
      </c>
      <c r="F460" s="22">
        <f>SUM(F461:F464)</f>
        <v>2928.3195800000003</v>
      </c>
      <c r="G460" s="22">
        <f t="shared" si="55"/>
        <v>0</v>
      </c>
      <c r="H460" s="22">
        <f t="shared" si="52"/>
        <v>0</v>
      </c>
      <c r="I460" s="22">
        <f t="shared" si="53"/>
        <v>100</v>
      </c>
    </row>
    <row r="461" spans="1:9" ht="62.25" customHeight="1">
      <c r="A461" s="86" t="s">
        <v>904</v>
      </c>
      <c r="B461" s="23">
        <v>441</v>
      </c>
      <c r="C461" s="85" t="s">
        <v>906</v>
      </c>
      <c r="D461" s="48">
        <v>1490</v>
      </c>
      <c r="E461" s="48">
        <v>1490</v>
      </c>
      <c r="F461" s="48">
        <v>1490</v>
      </c>
      <c r="G461" s="22">
        <f t="shared" si="55"/>
        <v>0</v>
      </c>
      <c r="H461" s="5">
        <f t="shared" si="52"/>
        <v>0</v>
      </c>
      <c r="I461" s="5">
        <f t="shared" si="53"/>
        <v>100</v>
      </c>
    </row>
    <row r="462" spans="1:9" ht="61.5" customHeight="1">
      <c r="A462" s="86" t="s">
        <v>905</v>
      </c>
      <c r="B462" s="23">
        <v>441</v>
      </c>
      <c r="C462" s="85" t="s">
        <v>907</v>
      </c>
      <c r="D462" s="48">
        <v>100</v>
      </c>
      <c r="E462" s="48">
        <v>100</v>
      </c>
      <c r="F462" s="48">
        <v>100</v>
      </c>
      <c r="G462" s="22">
        <f t="shared" si="55"/>
        <v>0</v>
      </c>
      <c r="H462" s="5">
        <f t="shared" si="52"/>
        <v>0</v>
      </c>
      <c r="I462" s="5">
        <f t="shared" si="53"/>
        <v>100</v>
      </c>
    </row>
    <row r="463" spans="1:9" ht="45.75" customHeight="1">
      <c r="A463" s="86" t="s">
        <v>564</v>
      </c>
      <c r="B463" s="23">
        <v>441</v>
      </c>
      <c r="C463" s="85" t="s">
        <v>263</v>
      </c>
      <c r="D463" s="48">
        <v>1038.3195800000001</v>
      </c>
      <c r="E463" s="48">
        <v>1038.3195800000001</v>
      </c>
      <c r="F463" s="48">
        <v>1038.3195800000001</v>
      </c>
      <c r="G463" s="22">
        <f t="shared" si="55"/>
        <v>0</v>
      </c>
      <c r="H463" s="5">
        <f t="shared" si="52"/>
        <v>0</v>
      </c>
      <c r="I463" s="5">
        <f t="shared" si="53"/>
        <v>100</v>
      </c>
    </row>
    <row r="464" spans="1:9" ht="58.5" customHeight="1">
      <c r="A464" s="88" t="s">
        <v>654</v>
      </c>
      <c r="B464" s="136" t="s">
        <v>17</v>
      </c>
      <c r="C464" s="137" t="s">
        <v>457</v>
      </c>
      <c r="D464" s="91">
        <v>300</v>
      </c>
      <c r="E464" s="91">
        <v>300</v>
      </c>
      <c r="F464" s="91">
        <v>300</v>
      </c>
      <c r="G464" s="22">
        <f t="shared" si="55"/>
        <v>0</v>
      </c>
      <c r="H464" s="5">
        <f t="shared" si="52"/>
        <v>0</v>
      </c>
      <c r="I464" s="5">
        <f t="shared" si="53"/>
        <v>100</v>
      </c>
    </row>
    <row r="465" spans="1:9" ht="45.75" customHeight="1">
      <c r="A465" s="82" t="s">
        <v>33</v>
      </c>
      <c r="B465" s="21"/>
      <c r="C465" s="85" t="s">
        <v>415</v>
      </c>
      <c r="D465" s="22">
        <f>SUM(D466:D481)</f>
        <v>32160.086810000001</v>
      </c>
      <c r="E465" s="22">
        <f>SUM(E466:E481)</f>
        <v>31538.140170000002</v>
      </c>
      <c r="F465" s="22">
        <f>SUM(F466:F481)</f>
        <v>31538.140170000002</v>
      </c>
      <c r="G465" s="22">
        <f>SUM(G466:G481)</f>
        <v>0</v>
      </c>
      <c r="H465" s="22">
        <f t="shared" si="52"/>
        <v>621.9466399999983</v>
      </c>
      <c r="I465" s="22">
        <f t="shared" si="53"/>
        <v>98.066091538637863</v>
      </c>
    </row>
    <row r="466" spans="1:9" ht="99.75" customHeight="1">
      <c r="A466" s="84" t="s">
        <v>699</v>
      </c>
      <c r="B466" s="9" t="s">
        <v>17</v>
      </c>
      <c r="C466" s="85" t="s">
        <v>909</v>
      </c>
      <c r="D466" s="48">
        <v>160.54082</v>
      </c>
      <c r="E466" s="48">
        <v>160.54082</v>
      </c>
      <c r="F466" s="48">
        <v>160.54082</v>
      </c>
      <c r="G466" s="5">
        <f t="shared" si="55"/>
        <v>0</v>
      </c>
      <c r="H466" s="5">
        <f t="shared" si="52"/>
        <v>0</v>
      </c>
      <c r="I466" s="5">
        <f t="shared" si="53"/>
        <v>100</v>
      </c>
    </row>
    <row r="467" spans="1:9" ht="161.25" customHeight="1">
      <c r="A467" s="84" t="s">
        <v>701</v>
      </c>
      <c r="B467" s="9" t="s">
        <v>17</v>
      </c>
      <c r="C467" s="85" t="s">
        <v>910</v>
      </c>
      <c r="D467" s="48">
        <v>35.817100000000003</v>
      </c>
      <c r="E467" s="48">
        <v>32.517099999999999</v>
      </c>
      <c r="F467" s="48">
        <v>32.517099999999999</v>
      </c>
      <c r="G467" s="5">
        <f t="shared" ref="G467:G481" si="56">E467-F467</f>
        <v>0</v>
      </c>
      <c r="H467" s="5">
        <f t="shared" ref="H467:H481" si="57">D467-F467</f>
        <v>3.3000000000000043</v>
      </c>
      <c r="I467" s="5">
        <f t="shared" ref="I467:I481" si="58">F467/D467*100</f>
        <v>90.786523755412901</v>
      </c>
    </row>
    <row r="468" spans="1:9" ht="158.25" customHeight="1">
      <c r="A468" s="84" t="s">
        <v>908</v>
      </c>
      <c r="B468" s="9" t="s">
        <v>17</v>
      </c>
      <c r="C468" s="85" t="s">
        <v>911</v>
      </c>
      <c r="D468" s="48">
        <v>5285.4852600000004</v>
      </c>
      <c r="E468" s="48">
        <v>5285.4852600000004</v>
      </c>
      <c r="F468" s="48">
        <v>5285.4852600000004</v>
      </c>
      <c r="G468" s="5">
        <f t="shared" si="56"/>
        <v>0</v>
      </c>
      <c r="H468" s="5">
        <f t="shared" si="57"/>
        <v>0</v>
      </c>
      <c r="I468" s="5">
        <f t="shared" si="58"/>
        <v>100</v>
      </c>
    </row>
    <row r="469" spans="1:9" ht="34.5" customHeight="1">
      <c r="A469" s="86" t="s">
        <v>74</v>
      </c>
      <c r="B469" s="9" t="s">
        <v>17</v>
      </c>
      <c r="C469" s="85" t="s">
        <v>264</v>
      </c>
      <c r="D469" s="48">
        <v>17939.324339999999</v>
      </c>
      <c r="E469" s="48">
        <v>17939.321980000001</v>
      </c>
      <c r="F469" s="48">
        <v>17939.321980000001</v>
      </c>
      <c r="G469" s="5">
        <f t="shared" si="56"/>
        <v>0</v>
      </c>
      <c r="H469" s="5">
        <f t="shared" si="57"/>
        <v>2.3599999985890463E-3</v>
      </c>
      <c r="I469" s="5">
        <f t="shared" si="58"/>
        <v>99.999986844543571</v>
      </c>
    </row>
    <row r="470" spans="1:9" ht="33.75" customHeight="1">
      <c r="A470" s="86" t="s">
        <v>343</v>
      </c>
      <c r="B470" s="9" t="s">
        <v>17</v>
      </c>
      <c r="C470" s="85" t="s">
        <v>403</v>
      </c>
      <c r="D470" s="48">
        <v>2.8390300000000002</v>
      </c>
      <c r="E470" s="48">
        <v>2.8390300000000002</v>
      </c>
      <c r="F470" s="48">
        <v>2.8390300000000002</v>
      </c>
      <c r="G470" s="5">
        <f t="shared" si="56"/>
        <v>0</v>
      </c>
      <c r="H470" s="5">
        <f t="shared" si="57"/>
        <v>0</v>
      </c>
      <c r="I470" s="5">
        <f t="shared" si="58"/>
        <v>100</v>
      </c>
    </row>
    <row r="471" spans="1:9" ht="37.5" customHeight="1">
      <c r="A471" s="86" t="s">
        <v>76</v>
      </c>
      <c r="B471" s="9" t="s">
        <v>17</v>
      </c>
      <c r="C471" s="85" t="s">
        <v>265</v>
      </c>
      <c r="D471" s="48">
        <v>689.63412000000005</v>
      </c>
      <c r="E471" s="48">
        <v>689.63412000000005</v>
      </c>
      <c r="F471" s="48">
        <v>689.63412000000005</v>
      </c>
      <c r="G471" s="5">
        <f t="shared" si="56"/>
        <v>0</v>
      </c>
      <c r="H471" s="5">
        <f t="shared" si="57"/>
        <v>0</v>
      </c>
      <c r="I471" s="5">
        <f t="shared" si="58"/>
        <v>100</v>
      </c>
    </row>
    <row r="472" spans="1:9" ht="30.75" customHeight="1">
      <c r="A472" s="86" t="s">
        <v>47</v>
      </c>
      <c r="B472" s="9" t="s">
        <v>17</v>
      </c>
      <c r="C472" s="85" t="s">
        <v>266</v>
      </c>
      <c r="D472" s="48">
        <v>43.07</v>
      </c>
      <c r="E472" s="48">
        <v>43.07</v>
      </c>
      <c r="F472" s="48">
        <v>43.07</v>
      </c>
      <c r="G472" s="5">
        <f t="shared" si="56"/>
        <v>0</v>
      </c>
      <c r="H472" s="5">
        <f t="shared" si="57"/>
        <v>0</v>
      </c>
      <c r="I472" s="5">
        <f t="shared" si="58"/>
        <v>100</v>
      </c>
    </row>
    <row r="473" spans="1:9" ht="23.25" customHeight="1">
      <c r="A473" s="86" t="s">
        <v>78</v>
      </c>
      <c r="B473" s="9" t="s">
        <v>17</v>
      </c>
      <c r="C473" s="85" t="s">
        <v>267</v>
      </c>
      <c r="D473" s="48">
        <v>290.32328000000001</v>
      </c>
      <c r="E473" s="48">
        <v>277.01623999999998</v>
      </c>
      <c r="F473" s="48">
        <v>277.01623999999998</v>
      </c>
      <c r="G473" s="5">
        <f t="shared" si="56"/>
        <v>0</v>
      </c>
      <c r="H473" s="5">
        <f t="shared" si="57"/>
        <v>13.307040000000029</v>
      </c>
      <c r="I473" s="5">
        <f t="shared" si="58"/>
        <v>95.416475041202332</v>
      </c>
    </row>
    <row r="474" spans="1:9" ht="34.5" customHeight="1">
      <c r="A474" s="86" t="s">
        <v>82</v>
      </c>
      <c r="B474" s="9" t="s">
        <v>17</v>
      </c>
      <c r="C474" s="85" t="s">
        <v>268</v>
      </c>
      <c r="D474" s="48">
        <v>383.86387999999999</v>
      </c>
      <c r="E474" s="48">
        <v>321.86075</v>
      </c>
      <c r="F474" s="48">
        <v>321.86075</v>
      </c>
      <c r="G474" s="5">
        <f t="shared" si="56"/>
        <v>0</v>
      </c>
      <c r="H474" s="5">
        <f t="shared" si="57"/>
        <v>62.003129999999999</v>
      </c>
      <c r="I474" s="5">
        <f t="shared" si="58"/>
        <v>83.847625882383099</v>
      </c>
    </row>
    <row r="475" spans="1:9" ht="27.75" customHeight="1">
      <c r="A475" s="86" t="s">
        <v>52</v>
      </c>
      <c r="B475" s="9" t="s">
        <v>17</v>
      </c>
      <c r="C475" s="85" t="s">
        <v>269</v>
      </c>
      <c r="D475" s="48">
        <v>118.70059000000001</v>
      </c>
      <c r="E475" s="48">
        <v>118.7</v>
      </c>
      <c r="F475" s="48">
        <v>118.7</v>
      </c>
      <c r="G475" s="5">
        <f t="shared" si="56"/>
        <v>0</v>
      </c>
      <c r="H475" s="5">
        <f t="shared" si="57"/>
        <v>5.9000000000253294E-4</v>
      </c>
      <c r="I475" s="5">
        <f t="shared" si="58"/>
        <v>99.99950295108053</v>
      </c>
    </row>
    <row r="476" spans="1:9" ht="27.75" customHeight="1">
      <c r="A476" s="86" t="s">
        <v>488</v>
      </c>
      <c r="B476" s="9"/>
      <c r="C476" s="85" t="s">
        <v>565</v>
      </c>
      <c r="D476" s="48">
        <v>27.768820000000002</v>
      </c>
      <c r="E476" s="48">
        <v>27.768820000000002</v>
      </c>
      <c r="F476" s="48">
        <v>27.768820000000002</v>
      </c>
      <c r="G476" s="5">
        <f t="shared" si="56"/>
        <v>0</v>
      </c>
      <c r="H476" s="5">
        <f t="shared" si="57"/>
        <v>0</v>
      </c>
      <c r="I476" s="5">
        <f t="shared" si="58"/>
        <v>100</v>
      </c>
    </row>
    <row r="477" spans="1:9" ht="27.75" customHeight="1">
      <c r="A477" s="86" t="s">
        <v>84</v>
      </c>
      <c r="B477" s="9"/>
      <c r="C477" s="85" t="s">
        <v>270</v>
      </c>
      <c r="D477" s="48">
        <v>3456.0026800000001</v>
      </c>
      <c r="E477" s="48">
        <v>2912.6700500000002</v>
      </c>
      <c r="F477" s="48">
        <v>2912.6700500000002</v>
      </c>
      <c r="G477" s="5">
        <f t="shared" si="56"/>
        <v>0</v>
      </c>
      <c r="H477" s="5">
        <f t="shared" si="57"/>
        <v>543.33262999999988</v>
      </c>
      <c r="I477" s="5">
        <f t="shared" si="58"/>
        <v>84.278581925173739</v>
      </c>
    </row>
    <row r="478" spans="1:9" ht="27.75" customHeight="1">
      <c r="A478" s="86" t="s">
        <v>86</v>
      </c>
      <c r="B478" s="9"/>
      <c r="C478" s="85" t="s">
        <v>912</v>
      </c>
      <c r="D478" s="48">
        <v>1145.36366</v>
      </c>
      <c r="E478" s="48">
        <v>1145.36366</v>
      </c>
      <c r="F478" s="48">
        <v>1145.36366</v>
      </c>
      <c r="G478" s="5">
        <f t="shared" si="56"/>
        <v>0</v>
      </c>
      <c r="H478" s="5">
        <f t="shared" si="57"/>
        <v>0</v>
      </c>
      <c r="I478" s="5">
        <f t="shared" si="58"/>
        <v>100</v>
      </c>
    </row>
    <row r="479" spans="1:9" ht="54.75" customHeight="1">
      <c r="A479" s="86" t="s">
        <v>88</v>
      </c>
      <c r="B479" s="9"/>
      <c r="C479" s="85" t="s">
        <v>913</v>
      </c>
      <c r="D479" s="48">
        <v>602.99977000000001</v>
      </c>
      <c r="E479" s="48">
        <v>602.99887999999999</v>
      </c>
      <c r="F479" s="48">
        <v>602.99887999999999</v>
      </c>
      <c r="G479" s="5">
        <f t="shared" si="56"/>
        <v>0</v>
      </c>
      <c r="H479" s="5">
        <f t="shared" si="57"/>
        <v>8.9000000002670276E-4</v>
      </c>
      <c r="I479" s="5">
        <f t="shared" si="58"/>
        <v>99.999852404587159</v>
      </c>
    </row>
    <row r="480" spans="1:9" ht="101.25" customHeight="1">
      <c r="A480" s="84" t="s">
        <v>708</v>
      </c>
      <c r="B480" s="9"/>
      <c r="C480" s="85" t="s">
        <v>914</v>
      </c>
      <c r="D480" s="48">
        <v>575.70573000000002</v>
      </c>
      <c r="E480" s="48">
        <v>575.70573000000002</v>
      </c>
      <c r="F480" s="48">
        <v>575.70573000000002</v>
      </c>
      <c r="G480" s="5">
        <f t="shared" si="56"/>
        <v>0</v>
      </c>
      <c r="H480" s="5">
        <f t="shared" si="57"/>
        <v>0</v>
      </c>
      <c r="I480" s="5">
        <f t="shared" si="58"/>
        <v>100</v>
      </c>
    </row>
    <row r="481" spans="1:9" ht="105.75" customHeight="1">
      <c r="A481" s="84" t="s">
        <v>709</v>
      </c>
      <c r="B481" s="9"/>
      <c r="C481" s="85" t="s">
        <v>915</v>
      </c>
      <c r="D481" s="48">
        <v>1402.6477299999999</v>
      </c>
      <c r="E481" s="48">
        <v>1402.6477299999999</v>
      </c>
      <c r="F481" s="48">
        <v>1402.6477299999999</v>
      </c>
      <c r="G481" s="5">
        <f t="shared" si="56"/>
        <v>0</v>
      </c>
      <c r="H481" s="5">
        <f t="shared" si="57"/>
        <v>0</v>
      </c>
      <c r="I481" s="5">
        <f t="shared" si="58"/>
        <v>100</v>
      </c>
    </row>
    <row r="482" spans="1:9" ht="50.25" customHeight="1">
      <c r="A482" s="183" t="s">
        <v>66</v>
      </c>
      <c r="B482" s="180"/>
      <c r="C482" s="180"/>
      <c r="D482" s="180"/>
      <c r="E482" s="180"/>
      <c r="F482" s="180"/>
      <c r="G482" s="180"/>
      <c r="H482" s="180"/>
      <c r="I482" s="180"/>
    </row>
    <row r="483" spans="1:9" s="77" customFormat="1" ht="23.25" customHeight="1">
      <c r="A483" s="78" t="s">
        <v>1</v>
      </c>
      <c r="B483" s="113"/>
      <c r="C483" s="121">
        <v>1800000000</v>
      </c>
      <c r="D483" s="36">
        <f>D485+D487</f>
        <v>36416.382890000001</v>
      </c>
      <c r="E483" s="36">
        <f>E485+E487</f>
        <v>36393.638189999998</v>
      </c>
      <c r="F483" s="36">
        <f>F485+F487</f>
        <v>36393.638189999998</v>
      </c>
      <c r="G483" s="36">
        <f t="shared" ref="G483:G498" si="59">E483-F483</f>
        <v>0</v>
      </c>
      <c r="H483" s="36">
        <f t="shared" ref="H483:H488" si="60">D483-F483</f>
        <v>22.744700000002922</v>
      </c>
      <c r="I483" s="36">
        <f t="shared" ref="I483:I488" si="61">F483/D483*100</f>
        <v>99.937542671196354</v>
      </c>
    </row>
    <row r="484" spans="1:9" ht="39" customHeight="1">
      <c r="A484" s="39" t="s">
        <v>6</v>
      </c>
      <c r="B484" s="114"/>
      <c r="C484" s="114"/>
      <c r="D484" s="29"/>
      <c r="E484" s="29"/>
      <c r="F484" s="29"/>
      <c r="G484" s="29"/>
      <c r="H484" s="29"/>
      <c r="I484" s="29"/>
    </row>
    <row r="485" spans="1:9" ht="45" customHeight="1">
      <c r="A485" s="105" t="s">
        <v>458</v>
      </c>
      <c r="B485" s="138"/>
      <c r="C485" s="106" t="s">
        <v>459</v>
      </c>
      <c r="D485" s="58">
        <f>D486</f>
        <v>3837.9373399999999</v>
      </c>
      <c r="E485" s="58">
        <f>E486</f>
        <v>3837.9373399999999</v>
      </c>
      <c r="F485" s="139">
        <f>F486</f>
        <v>3837.9373399999999</v>
      </c>
      <c r="G485" s="30">
        <f t="shared" si="59"/>
        <v>0</v>
      </c>
      <c r="H485" s="30">
        <f t="shared" si="60"/>
        <v>0</v>
      </c>
      <c r="I485" s="140">
        <f t="shared" si="61"/>
        <v>100</v>
      </c>
    </row>
    <row r="486" spans="1:9" ht="42.75" customHeight="1">
      <c r="A486" s="86" t="s">
        <v>460</v>
      </c>
      <c r="B486" s="141">
        <v>440</v>
      </c>
      <c r="C486" s="85" t="s">
        <v>461</v>
      </c>
      <c r="D486" s="112">
        <v>3837.9373399999999</v>
      </c>
      <c r="E486" s="112">
        <v>3837.9373399999999</v>
      </c>
      <c r="F486" s="112">
        <v>3837.9373399999999</v>
      </c>
      <c r="G486" s="31">
        <f t="shared" si="59"/>
        <v>0</v>
      </c>
      <c r="H486" s="31">
        <f t="shared" si="60"/>
        <v>0</v>
      </c>
      <c r="I486" s="50">
        <f t="shared" si="61"/>
        <v>100</v>
      </c>
    </row>
    <row r="487" spans="1:9" ht="55.5" customHeight="1">
      <c r="A487" s="82" t="s">
        <v>67</v>
      </c>
      <c r="B487" s="21"/>
      <c r="C487" s="21" t="s">
        <v>278</v>
      </c>
      <c r="D487" s="22">
        <f>SUM(D488:D498)</f>
        <v>32578.44555</v>
      </c>
      <c r="E487" s="22">
        <f>SUM(E488:E498)</f>
        <v>32555.700850000001</v>
      </c>
      <c r="F487" s="22">
        <f>SUM(F488:F498)</f>
        <v>32555.700850000001</v>
      </c>
      <c r="G487" s="22">
        <f t="shared" si="59"/>
        <v>0</v>
      </c>
      <c r="H487" s="22">
        <f t="shared" si="60"/>
        <v>22.744699999999284</v>
      </c>
      <c r="I487" s="22">
        <f t="shared" si="61"/>
        <v>99.930184821233752</v>
      </c>
    </row>
    <row r="488" spans="1:9" ht="139.5" customHeight="1">
      <c r="A488" s="84" t="s">
        <v>699</v>
      </c>
      <c r="B488" s="9" t="s">
        <v>44</v>
      </c>
      <c r="C488" s="85" t="s">
        <v>916</v>
      </c>
      <c r="D488" s="48">
        <v>105.229</v>
      </c>
      <c r="E488" s="48">
        <v>105.229</v>
      </c>
      <c r="F488" s="48">
        <v>105.229</v>
      </c>
      <c r="G488" s="5">
        <f t="shared" si="59"/>
        <v>0</v>
      </c>
      <c r="H488" s="5">
        <f t="shared" si="60"/>
        <v>0</v>
      </c>
      <c r="I488" s="5">
        <f t="shared" si="61"/>
        <v>100</v>
      </c>
    </row>
    <row r="489" spans="1:9" ht="34.5" customHeight="1">
      <c r="A489" s="86" t="s">
        <v>74</v>
      </c>
      <c r="B489" s="9" t="s">
        <v>44</v>
      </c>
      <c r="C489" s="85" t="s">
        <v>271</v>
      </c>
      <c r="D489" s="48">
        <v>26685.45681</v>
      </c>
      <c r="E489" s="48">
        <v>26685.45681</v>
      </c>
      <c r="F489" s="48">
        <v>26685.45681</v>
      </c>
      <c r="G489" s="5">
        <f t="shared" si="59"/>
        <v>0</v>
      </c>
      <c r="H489" s="5">
        <f t="shared" ref="H489:H498" si="62">D489-F489</f>
        <v>0</v>
      </c>
      <c r="I489" s="5">
        <f t="shared" ref="I489:I498" si="63">F489/D489*100</f>
        <v>100</v>
      </c>
    </row>
    <row r="490" spans="1:9" ht="40.5" customHeight="1">
      <c r="A490" s="86" t="s">
        <v>76</v>
      </c>
      <c r="B490" s="9" t="s">
        <v>44</v>
      </c>
      <c r="C490" s="85" t="s">
        <v>272</v>
      </c>
      <c r="D490" s="48">
        <v>535.25202000000002</v>
      </c>
      <c r="E490" s="48">
        <v>535.25202000000002</v>
      </c>
      <c r="F490" s="48">
        <v>535.25202000000002</v>
      </c>
      <c r="G490" s="5">
        <f t="shared" si="59"/>
        <v>0</v>
      </c>
      <c r="H490" s="5">
        <f t="shared" si="62"/>
        <v>0</v>
      </c>
      <c r="I490" s="5">
        <f t="shared" si="63"/>
        <v>100</v>
      </c>
    </row>
    <row r="491" spans="1:9" ht="34.5" customHeight="1">
      <c r="A491" s="86" t="s">
        <v>47</v>
      </c>
      <c r="B491" s="9" t="s">
        <v>44</v>
      </c>
      <c r="C491" s="85" t="s">
        <v>273</v>
      </c>
      <c r="D491" s="48">
        <v>98.055639999999997</v>
      </c>
      <c r="E491" s="48">
        <v>98.055639999999997</v>
      </c>
      <c r="F491" s="48">
        <v>98.055639999999997</v>
      </c>
      <c r="G491" s="5">
        <f t="shared" si="59"/>
        <v>0</v>
      </c>
      <c r="H491" s="5">
        <f t="shared" si="62"/>
        <v>0</v>
      </c>
      <c r="I491" s="5">
        <f t="shared" si="63"/>
        <v>100</v>
      </c>
    </row>
    <row r="492" spans="1:9" ht="34.5" customHeight="1">
      <c r="A492" s="86" t="s">
        <v>78</v>
      </c>
      <c r="B492" s="100">
        <v>440</v>
      </c>
      <c r="C492" s="85" t="s">
        <v>274</v>
      </c>
      <c r="D492" s="48">
        <v>659.58299999999997</v>
      </c>
      <c r="E492" s="48">
        <v>637.63201000000004</v>
      </c>
      <c r="F492" s="48">
        <v>637.63201000000004</v>
      </c>
      <c r="G492" s="5">
        <f t="shared" si="59"/>
        <v>0</v>
      </c>
      <c r="H492" s="5">
        <f t="shared" si="62"/>
        <v>21.950989999999933</v>
      </c>
      <c r="I492" s="5">
        <f t="shared" si="63"/>
        <v>96.671989726842583</v>
      </c>
    </row>
    <row r="493" spans="1:9" ht="42.75" customHeight="1">
      <c r="A493" s="86" t="s">
        <v>488</v>
      </c>
      <c r="B493" s="100">
        <v>440</v>
      </c>
      <c r="C493" s="85" t="s">
        <v>566</v>
      </c>
      <c r="D493" s="48">
        <v>37.610819999999997</v>
      </c>
      <c r="E493" s="48">
        <v>37.083649999999999</v>
      </c>
      <c r="F493" s="48">
        <v>37.083649999999999</v>
      </c>
      <c r="G493" s="5">
        <f t="shared" si="59"/>
        <v>0</v>
      </c>
      <c r="H493" s="5">
        <f t="shared" si="62"/>
        <v>0.52716999999999814</v>
      </c>
      <c r="I493" s="5">
        <f t="shared" si="63"/>
        <v>98.598355473238826</v>
      </c>
    </row>
    <row r="494" spans="1:9" ht="42.75" customHeight="1">
      <c r="A494" s="86" t="s">
        <v>84</v>
      </c>
      <c r="B494" s="9" t="s">
        <v>44</v>
      </c>
      <c r="C494" s="85" t="s">
        <v>275</v>
      </c>
      <c r="D494" s="48">
        <v>760.54181000000005</v>
      </c>
      <c r="E494" s="48">
        <v>760.27526999999998</v>
      </c>
      <c r="F494" s="48">
        <v>760.27526999999998</v>
      </c>
      <c r="G494" s="5">
        <f t="shared" si="59"/>
        <v>0</v>
      </c>
      <c r="H494" s="5">
        <f t="shared" si="62"/>
        <v>0.26654000000007727</v>
      </c>
      <c r="I494" s="5">
        <f t="shared" si="63"/>
        <v>99.964953931986983</v>
      </c>
    </row>
    <row r="495" spans="1:9" ht="42.75" customHeight="1">
      <c r="A495" s="86" t="s">
        <v>86</v>
      </c>
      <c r="B495" s="9" t="s">
        <v>44</v>
      </c>
      <c r="C495" s="85" t="s">
        <v>276</v>
      </c>
      <c r="D495" s="48">
        <v>169.43</v>
      </c>
      <c r="E495" s="48">
        <v>169.43</v>
      </c>
      <c r="F495" s="48">
        <v>169.43</v>
      </c>
      <c r="G495" s="5">
        <f t="shared" si="59"/>
        <v>0</v>
      </c>
      <c r="H495" s="5">
        <f t="shared" si="62"/>
        <v>0</v>
      </c>
      <c r="I495" s="5">
        <f t="shared" si="63"/>
        <v>100</v>
      </c>
    </row>
    <row r="496" spans="1:9" ht="42.75" customHeight="1">
      <c r="A496" s="86" t="s">
        <v>88</v>
      </c>
      <c r="B496" s="9" t="s">
        <v>44</v>
      </c>
      <c r="C496" s="85" t="s">
        <v>277</v>
      </c>
      <c r="D496" s="48">
        <v>665.00599999999997</v>
      </c>
      <c r="E496" s="48">
        <v>665.00599999999997</v>
      </c>
      <c r="F496" s="48">
        <v>665.00599999999997</v>
      </c>
      <c r="G496" s="5">
        <f t="shared" si="59"/>
        <v>0</v>
      </c>
      <c r="H496" s="5">
        <f t="shared" si="62"/>
        <v>0</v>
      </c>
      <c r="I496" s="5">
        <f t="shared" si="63"/>
        <v>100</v>
      </c>
    </row>
    <row r="497" spans="1:9" ht="125.25" customHeight="1">
      <c r="A497" s="84" t="s">
        <v>708</v>
      </c>
      <c r="B497" s="9" t="s">
        <v>44</v>
      </c>
      <c r="C497" s="85" t="s">
        <v>655</v>
      </c>
      <c r="D497" s="48">
        <v>960.92765999999995</v>
      </c>
      <c r="E497" s="48">
        <v>960.92765999999995</v>
      </c>
      <c r="F497" s="48">
        <v>960.92765999999995</v>
      </c>
      <c r="G497" s="5">
        <f t="shared" si="59"/>
        <v>0</v>
      </c>
      <c r="H497" s="5">
        <f t="shared" si="62"/>
        <v>0</v>
      </c>
      <c r="I497" s="5">
        <f t="shared" si="63"/>
        <v>100</v>
      </c>
    </row>
    <row r="498" spans="1:9" ht="140.25" customHeight="1">
      <c r="A498" s="84" t="s">
        <v>709</v>
      </c>
      <c r="B498" s="9" t="s">
        <v>44</v>
      </c>
      <c r="C498" s="85" t="s">
        <v>656</v>
      </c>
      <c r="D498" s="48">
        <v>1901.3527899999999</v>
      </c>
      <c r="E498" s="48">
        <v>1901.3527899999999</v>
      </c>
      <c r="F498" s="48">
        <v>1901.3527899999999</v>
      </c>
      <c r="G498" s="5">
        <f t="shared" si="59"/>
        <v>0</v>
      </c>
      <c r="H498" s="5">
        <f t="shared" si="62"/>
        <v>0</v>
      </c>
      <c r="I498" s="5">
        <f t="shared" si="63"/>
        <v>100</v>
      </c>
    </row>
    <row r="499" spans="1:9" ht="54" customHeight="1">
      <c r="A499" s="177" t="s">
        <v>68</v>
      </c>
      <c r="B499" s="178"/>
      <c r="C499" s="178"/>
      <c r="D499" s="178"/>
      <c r="E499" s="178"/>
      <c r="F499" s="178"/>
      <c r="G499" s="178"/>
      <c r="H499" s="178"/>
      <c r="I499" s="178"/>
    </row>
    <row r="500" spans="1:9" s="77" customFormat="1" ht="32.25" customHeight="1">
      <c r="A500" s="78" t="s">
        <v>1</v>
      </c>
      <c r="B500" s="142"/>
      <c r="C500" s="121">
        <v>2000000000</v>
      </c>
      <c r="D500" s="36">
        <f>D502</f>
        <v>24464.800189999998</v>
      </c>
      <c r="E500" s="36">
        <f>E502</f>
        <v>24263.846070000003</v>
      </c>
      <c r="F500" s="36">
        <f>F502</f>
        <v>24263.846070000003</v>
      </c>
      <c r="G500" s="36">
        <f t="shared" ref="G500:G508" si="64">E500-F500</f>
        <v>0</v>
      </c>
      <c r="H500" s="36">
        <f t="shared" ref="H500:H508" si="65">D500-F500</f>
        <v>200.95411999999487</v>
      </c>
      <c r="I500" s="36">
        <f t="shared" ref="I500:I508" si="66">F500/D500*100</f>
        <v>99.178598973057902</v>
      </c>
    </row>
    <row r="501" spans="1:9" ht="30" customHeight="1">
      <c r="A501" s="39" t="s">
        <v>6</v>
      </c>
      <c r="B501" s="143"/>
      <c r="C501" s="143"/>
      <c r="D501" s="31"/>
      <c r="E501" s="31"/>
      <c r="F501" s="31"/>
      <c r="G501" s="31"/>
      <c r="H501" s="31"/>
      <c r="I501" s="31"/>
    </row>
    <row r="502" spans="1:9" ht="102.75" customHeight="1">
      <c r="A502" s="82" t="s">
        <v>34</v>
      </c>
      <c r="B502" s="93"/>
      <c r="C502" s="120">
        <v>2010000000</v>
      </c>
      <c r="D502" s="22">
        <f>SUM(D503:D519)</f>
        <v>24464.800189999998</v>
      </c>
      <c r="E502" s="22">
        <f>SUM(E503:E519)</f>
        <v>24263.846070000003</v>
      </c>
      <c r="F502" s="22">
        <f>SUM(F503:F519)</f>
        <v>24263.846070000003</v>
      </c>
      <c r="G502" s="22">
        <f>SUM(G503:G519)</f>
        <v>0</v>
      </c>
      <c r="H502" s="22">
        <f t="shared" si="65"/>
        <v>200.95411999999487</v>
      </c>
      <c r="I502" s="22">
        <f t="shared" si="66"/>
        <v>99.178598973057902</v>
      </c>
    </row>
    <row r="503" spans="1:9" ht="111" customHeight="1">
      <c r="A503" s="84" t="s">
        <v>699</v>
      </c>
      <c r="B503" s="93" t="s">
        <v>17</v>
      </c>
      <c r="C503" s="85" t="s">
        <v>917</v>
      </c>
      <c r="D503" s="48">
        <v>77.384</v>
      </c>
      <c r="E503" s="48">
        <v>77.384</v>
      </c>
      <c r="F503" s="48">
        <v>77.384</v>
      </c>
      <c r="G503" s="5">
        <f t="shared" si="64"/>
        <v>0</v>
      </c>
      <c r="H503" s="5">
        <f t="shared" si="65"/>
        <v>0</v>
      </c>
      <c r="I503" s="5">
        <f t="shared" si="66"/>
        <v>100</v>
      </c>
    </row>
    <row r="504" spans="1:9" ht="174" customHeight="1">
      <c r="A504" s="84" t="s">
        <v>701</v>
      </c>
      <c r="B504" s="93" t="s">
        <v>17</v>
      </c>
      <c r="C504" s="85" t="s">
        <v>918</v>
      </c>
      <c r="D504" s="48">
        <v>142.03332</v>
      </c>
      <c r="E504" s="48">
        <v>142.03332</v>
      </c>
      <c r="F504" s="48">
        <v>142.03332</v>
      </c>
      <c r="G504" s="5">
        <f t="shared" si="64"/>
        <v>0</v>
      </c>
      <c r="H504" s="5">
        <f t="shared" si="65"/>
        <v>0</v>
      </c>
      <c r="I504" s="5">
        <f t="shared" si="66"/>
        <v>100</v>
      </c>
    </row>
    <row r="505" spans="1:9" ht="78" customHeight="1">
      <c r="A505" s="86" t="s">
        <v>462</v>
      </c>
      <c r="B505" s="93" t="s">
        <v>17</v>
      </c>
      <c r="C505" s="85" t="s">
        <v>279</v>
      </c>
      <c r="D505" s="48">
        <v>599.71513000000004</v>
      </c>
      <c r="E505" s="48">
        <v>599.71513000000004</v>
      </c>
      <c r="F505" s="48">
        <v>599.71513000000004</v>
      </c>
      <c r="G505" s="5">
        <f t="shared" si="64"/>
        <v>0</v>
      </c>
      <c r="H505" s="5">
        <f t="shared" si="65"/>
        <v>0</v>
      </c>
      <c r="I505" s="5">
        <f t="shared" si="66"/>
        <v>100</v>
      </c>
    </row>
    <row r="506" spans="1:9" ht="65.25" customHeight="1">
      <c r="A506" s="86" t="s">
        <v>463</v>
      </c>
      <c r="B506" s="93" t="s">
        <v>17</v>
      </c>
      <c r="C506" s="85" t="s">
        <v>280</v>
      </c>
      <c r="D506" s="48">
        <v>85.243759999999995</v>
      </c>
      <c r="E506" s="48">
        <v>85.243759999999995</v>
      </c>
      <c r="F506" s="48">
        <v>85.243759999999995</v>
      </c>
      <c r="G506" s="5">
        <f t="shared" si="64"/>
        <v>0</v>
      </c>
      <c r="H506" s="5">
        <f t="shared" si="65"/>
        <v>0</v>
      </c>
      <c r="I506" s="5">
        <f t="shared" si="66"/>
        <v>100</v>
      </c>
    </row>
    <row r="507" spans="1:9" ht="75" customHeight="1">
      <c r="A507" s="86" t="s">
        <v>74</v>
      </c>
      <c r="B507" s="93" t="s">
        <v>17</v>
      </c>
      <c r="C507" s="85" t="s">
        <v>281</v>
      </c>
      <c r="D507" s="48">
        <v>18219.653310000002</v>
      </c>
      <c r="E507" s="48">
        <v>18103.10442</v>
      </c>
      <c r="F507" s="48">
        <v>18103.10442</v>
      </c>
      <c r="G507" s="5">
        <f t="shared" si="64"/>
        <v>0</v>
      </c>
      <c r="H507" s="5">
        <f t="shared" si="65"/>
        <v>116.54889000000185</v>
      </c>
      <c r="I507" s="5">
        <f t="shared" si="66"/>
        <v>99.360312251737341</v>
      </c>
    </row>
    <row r="508" spans="1:9" ht="31.5" customHeight="1">
      <c r="A508" s="86" t="s">
        <v>343</v>
      </c>
      <c r="B508" s="93" t="s">
        <v>17</v>
      </c>
      <c r="C508" s="85" t="s">
        <v>373</v>
      </c>
      <c r="D508" s="48">
        <v>0.78</v>
      </c>
      <c r="E508" s="48">
        <v>0.78</v>
      </c>
      <c r="F508" s="48">
        <v>0.78</v>
      </c>
      <c r="G508" s="5">
        <f t="shared" si="64"/>
        <v>0</v>
      </c>
      <c r="H508" s="5">
        <f t="shared" si="65"/>
        <v>0</v>
      </c>
      <c r="I508" s="5">
        <f t="shared" si="66"/>
        <v>100</v>
      </c>
    </row>
    <row r="509" spans="1:9" ht="39.75" customHeight="1">
      <c r="A509" s="86" t="s">
        <v>76</v>
      </c>
      <c r="B509" s="93" t="s">
        <v>17</v>
      </c>
      <c r="C509" s="85" t="s">
        <v>282</v>
      </c>
      <c r="D509" s="48">
        <v>359.02724000000001</v>
      </c>
      <c r="E509" s="48">
        <v>348.08404000000002</v>
      </c>
      <c r="F509" s="48">
        <v>348.08404000000002</v>
      </c>
      <c r="G509" s="5">
        <f t="shared" ref="G509:G519" si="67">E509-F509</f>
        <v>0</v>
      </c>
      <c r="H509" s="5">
        <f t="shared" ref="H509:H519" si="68">D509-F509</f>
        <v>10.94319999999999</v>
      </c>
      <c r="I509" s="5">
        <f t="shared" ref="I509:I519" si="69">F509/D509*100</f>
        <v>96.951986150131674</v>
      </c>
    </row>
    <row r="510" spans="1:9" ht="43.5" customHeight="1">
      <c r="A510" s="86" t="s">
        <v>47</v>
      </c>
      <c r="B510" s="16">
        <v>441</v>
      </c>
      <c r="C510" s="85" t="s">
        <v>283</v>
      </c>
      <c r="D510" s="48">
        <v>21.805</v>
      </c>
      <c r="E510" s="48">
        <v>21.805</v>
      </c>
      <c r="F510" s="48">
        <v>21.805</v>
      </c>
      <c r="G510" s="5">
        <f t="shared" si="67"/>
        <v>0</v>
      </c>
      <c r="H510" s="5">
        <f t="shared" si="68"/>
        <v>0</v>
      </c>
      <c r="I510" s="5">
        <f t="shared" si="69"/>
        <v>100</v>
      </c>
    </row>
    <row r="511" spans="1:9" ht="35.25" customHeight="1">
      <c r="A511" s="86" t="s">
        <v>78</v>
      </c>
      <c r="B511" s="93" t="s">
        <v>17</v>
      </c>
      <c r="C511" s="85" t="s">
        <v>284</v>
      </c>
      <c r="D511" s="48">
        <v>324.03100000000001</v>
      </c>
      <c r="E511" s="48">
        <v>317.13090999999997</v>
      </c>
      <c r="F511" s="48">
        <v>317.13090999999997</v>
      </c>
      <c r="G511" s="5">
        <f t="shared" si="67"/>
        <v>0</v>
      </c>
      <c r="H511" s="5">
        <f t="shared" si="68"/>
        <v>6.9000900000000343</v>
      </c>
      <c r="I511" s="5">
        <f t="shared" si="69"/>
        <v>97.870546336615931</v>
      </c>
    </row>
    <row r="512" spans="1:9" ht="41.25" customHeight="1">
      <c r="A512" s="86" t="s">
        <v>80</v>
      </c>
      <c r="B512" s="93" t="s">
        <v>17</v>
      </c>
      <c r="C512" s="85" t="s">
        <v>285</v>
      </c>
      <c r="D512" s="48">
        <v>7.6239999999999997</v>
      </c>
      <c r="E512" s="48">
        <v>7.6239999999999997</v>
      </c>
      <c r="F512" s="48">
        <v>7.6239999999999997</v>
      </c>
      <c r="G512" s="5">
        <f t="shared" si="67"/>
        <v>0</v>
      </c>
      <c r="H512" s="5">
        <f t="shared" si="68"/>
        <v>0</v>
      </c>
      <c r="I512" s="5">
        <f t="shared" si="69"/>
        <v>100</v>
      </c>
    </row>
    <row r="513" spans="1:9" ht="41.25" customHeight="1">
      <c r="A513" s="86" t="s">
        <v>82</v>
      </c>
      <c r="B513" s="93" t="s">
        <v>17</v>
      </c>
      <c r="C513" s="85" t="s">
        <v>286</v>
      </c>
      <c r="D513" s="48">
        <v>403.77895000000001</v>
      </c>
      <c r="E513" s="48">
        <v>379.78032000000002</v>
      </c>
      <c r="F513" s="48">
        <v>379.78032000000002</v>
      </c>
      <c r="G513" s="5">
        <f t="shared" si="67"/>
        <v>0</v>
      </c>
      <c r="H513" s="5">
        <f t="shared" si="68"/>
        <v>23.998629999999991</v>
      </c>
      <c r="I513" s="5">
        <f t="shared" si="69"/>
        <v>94.056493039074979</v>
      </c>
    </row>
    <row r="514" spans="1:9" ht="41.25" customHeight="1">
      <c r="A514" s="86" t="s">
        <v>488</v>
      </c>
      <c r="B514" s="93" t="s">
        <v>17</v>
      </c>
      <c r="C514" s="85" t="s">
        <v>567</v>
      </c>
      <c r="D514" s="48">
        <v>89.538560000000004</v>
      </c>
      <c r="E514" s="48">
        <v>89.538560000000004</v>
      </c>
      <c r="F514" s="48">
        <v>89.538560000000004</v>
      </c>
      <c r="G514" s="5">
        <f t="shared" si="67"/>
        <v>0</v>
      </c>
      <c r="H514" s="5">
        <f t="shared" si="68"/>
        <v>0</v>
      </c>
      <c r="I514" s="5">
        <f t="shared" si="69"/>
        <v>100</v>
      </c>
    </row>
    <row r="515" spans="1:9" ht="41.25" customHeight="1">
      <c r="A515" s="86" t="s">
        <v>84</v>
      </c>
      <c r="B515" s="93" t="s">
        <v>17</v>
      </c>
      <c r="C515" s="85" t="s">
        <v>287</v>
      </c>
      <c r="D515" s="48">
        <v>613.46716000000004</v>
      </c>
      <c r="E515" s="48">
        <v>580.40781000000004</v>
      </c>
      <c r="F515" s="48">
        <v>580.40781000000004</v>
      </c>
      <c r="G515" s="5">
        <f t="shared" si="67"/>
        <v>0</v>
      </c>
      <c r="H515" s="5">
        <f t="shared" si="68"/>
        <v>33.059349999999995</v>
      </c>
      <c r="I515" s="5">
        <f t="shared" si="69"/>
        <v>94.611064429267898</v>
      </c>
    </row>
    <row r="516" spans="1:9" ht="41.25" customHeight="1">
      <c r="A516" s="86" t="s">
        <v>86</v>
      </c>
      <c r="B516" s="93" t="s">
        <v>17</v>
      </c>
      <c r="C516" s="85" t="s">
        <v>464</v>
      </c>
      <c r="D516" s="48">
        <v>447.61</v>
      </c>
      <c r="E516" s="48">
        <v>447.61</v>
      </c>
      <c r="F516" s="48">
        <v>447.61</v>
      </c>
      <c r="G516" s="5">
        <f t="shared" si="67"/>
        <v>0</v>
      </c>
      <c r="H516" s="5">
        <f t="shared" si="68"/>
        <v>0</v>
      </c>
      <c r="I516" s="5">
        <f t="shared" si="69"/>
        <v>100</v>
      </c>
    </row>
    <row r="517" spans="1:9" ht="41.25" customHeight="1">
      <c r="A517" s="86" t="s">
        <v>88</v>
      </c>
      <c r="B517" s="93" t="s">
        <v>17</v>
      </c>
      <c r="C517" s="85" t="s">
        <v>465</v>
      </c>
      <c r="D517" s="48">
        <v>1175.2226599999999</v>
      </c>
      <c r="E517" s="48">
        <v>1165.7186999999999</v>
      </c>
      <c r="F517" s="48">
        <v>1165.7186999999999</v>
      </c>
      <c r="G517" s="5">
        <f t="shared" si="67"/>
        <v>0</v>
      </c>
      <c r="H517" s="5">
        <f t="shared" si="68"/>
        <v>9.5039600000000064</v>
      </c>
      <c r="I517" s="5">
        <f t="shared" si="69"/>
        <v>99.191305586296295</v>
      </c>
    </row>
    <row r="518" spans="1:9" ht="41.25" customHeight="1">
      <c r="A518" s="84" t="s">
        <v>708</v>
      </c>
      <c r="B518" s="93" t="s">
        <v>17</v>
      </c>
      <c r="C518" s="85" t="s">
        <v>657</v>
      </c>
      <c r="D518" s="48">
        <v>587.74393999999995</v>
      </c>
      <c r="E518" s="48">
        <v>587.74393999999995</v>
      </c>
      <c r="F518" s="48">
        <v>587.74393999999995</v>
      </c>
      <c r="G518" s="5">
        <f t="shared" si="67"/>
        <v>0</v>
      </c>
      <c r="H518" s="5">
        <f t="shared" si="68"/>
        <v>0</v>
      </c>
      <c r="I518" s="5">
        <f t="shared" si="69"/>
        <v>100</v>
      </c>
    </row>
    <row r="519" spans="1:9" ht="123.75" customHeight="1">
      <c r="A519" s="84" t="s">
        <v>709</v>
      </c>
      <c r="B519" s="93" t="s">
        <v>17</v>
      </c>
      <c r="C519" s="85" t="s">
        <v>658</v>
      </c>
      <c r="D519" s="48">
        <v>1310.1421600000001</v>
      </c>
      <c r="E519" s="48">
        <v>1310.1421600000001</v>
      </c>
      <c r="F519" s="48">
        <v>1310.1421600000001</v>
      </c>
      <c r="G519" s="5">
        <f t="shared" si="67"/>
        <v>0</v>
      </c>
      <c r="H519" s="5">
        <f t="shared" si="68"/>
        <v>0</v>
      </c>
      <c r="I519" s="5">
        <f t="shared" si="69"/>
        <v>100</v>
      </c>
    </row>
    <row r="520" spans="1:9" ht="62.25" customHeight="1">
      <c r="A520" s="164" t="s">
        <v>69</v>
      </c>
      <c r="B520" s="178"/>
      <c r="C520" s="178"/>
      <c r="D520" s="178"/>
      <c r="E520" s="178"/>
      <c r="F520" s="178"/>
      <c r="G520" s="178"/>
      <c r="H520" s="178"/>
      <c r="I520" s="178"/>
    </row>
    <row r="521" spans="1:9" s="77" customFormat="1" ht="27" customHeight="1">
      <c r="A521" s="78" t="s">
        <v>1</v>
      </c>
      <c r="B521" s="142"/>
      <c r="C521" s="121">
        <v>2100000000</v>
      </c>
      <c r="D521" s="37">
        <f>D523+D545+D547</f>
        <v>144057.39904000002</v>
      </c>
      <c r="E521" s="37">
        <f>E523+E545+E547</f>
        <v>119140.46006000001</v>
      </c>
      <c r="F521" s="37">
        <f>F523+F545+F547</f>
        <v>119140.46006000001</v>
      </c>
      <c r="G521" s="37">
        <f>G523+G545+G547</f>
        <v>0</v>
      </c>
      <c r="H521" s="37">
        <f>H523+H545+H547</f>
        <v>24916.938980000014</v>
      </c>
      <c r="I521" s="37">
        <v>99.99</v>
      </c>
    </row>
    <row r="522" spans="1:9" ht="27" customHeight="1">
      <c r="A522" s="39" t="s">
        <v>6</v>
      </c>
      <c r="B522" s="143"/>
      <c r="C522" s="143"/>
      <c r="D522" s="32"/>
      <c r="E522" s="32"/>
      <c r="F522" s="32"/>
      <c r="G522" s="32"/>
      <c r="H522" s="32"/>
      <c r="I522" s="32"/>
    </row>
    <row r="523" spans="1:9" ht="72" customHeight="1">
      <c r="A523" s="82" t="s">
        <v>35</v>
      </c>
      <c r="B523" s="93"/>
      <c r="C523" s="21" t="s">
        <v>288</v>
      </c>
      <c r="D523" s="40">
        <f>SUM(D524:D544)</f>
        <v>87379.328130000024</v>
      </c>
      <c r="E523" s="40">
        <f>SUM(E524:E544)</f>
        <v>83341.972450000016</v>
      </c>
      <c r="F523" s="40">
        <f>SUM(F524:F544)</f>
        <v>83341.972450000016</v>
      </c>
      <c r="G523" s="40">
        <f>E523-F523</f>
        <v>0</v>
      </c>
      <c r="H523" s="40">
        <f>D523-F523</f>
        <v>4037.3556800000079</v>
      </c>
      <c r="I523" s="40">
        <v>82.7</v>
      </c>
    </row>
    <row r="524" spans="1:9" ht="121.5" customHeight="1">
      <c r="A524" s="84" t="s">
        <v>699</v>
      </c>
      <c r="B524" s="18">
        <v>441</v>
      </c>
      <c r="C524" s="85" t="s">
        <v>924</v>
      </c>
      <c r="D524" s="112">
        <v>59.292000000000002</v>
      </c>
      <c r="E524" s="112">
        <v>59.292000000000002</v>
      </c>
      <c r="F524" s="112">
        <v>59.292000000000002</v>
      </c>
      <c r="G524" s="11">
        <v>0</v>
      </c>
      <c r="H524" s="11">
        <v>0</v>
      </c>
      <c r="I524" s="11">
        <f>F524/D524*100</f>
        <v>100</v>
      </c>
    </row>
    <row r="525" spans="1:9" s="144" customFormat="1" ht="97.5" customHeight="1">
      <c r="A525" s="86" t="s">
        <v>416</v>
      </c>
      <c r="B525" s="9" t="s">
        <v>17</v>
      </c>
      <c r="C525" s="85" t="s">
        <v>417</v>
      </c>
      <c r="D525" s="112">
        <v>150</v>
      </c>
      <c r="E525" s="112">
        <v>150</v>
      </c>
      <c r="F525" s="112">
        <v>150</v>
      </c>
      <c r="G525" s="11">
        <f>E525-F525</f>
        <v>0</v>
      </c>
      <c r="H525" s="11">
        <f>D525-F525</f>
        <v>0</v>
      </c>
      <c r="I525" s="11">
        <f>F525/D525*100</f>
        <v>100</v>
      </c>
    </row>
    <row r="526" spans="1:9" s="144" customFormat="1" ht="108.75" customHeight="1">
      <c r="A526" s="84" t="s">
        <v>919</v>
      </c>
      <c r="B526" s="9" t="s">
        <v>17</v>
      </c>
      <c r="C526" s="85" t="s">
        <v>568</v>
      </c>
      <c r="D526" s="112">
        <v>24914.110069999999</v>
      </c>
      <c r="E526" s="112">
        <v>24914.110069999999</v>
      </c>
      <c r="F526" s="112">
        <v>24914.110069999999</v>
      </c>
      <c r="G526" s="11">
        <f>E526-F526</f>
        <v>0</v>
      </c>
      <c r="H526" s="11">
        <f>D526-F526</f>
        <v>0</v>
      </c>
      <c r="I526" s="11">
        <f>F526/D526*100</f>
        <v>100</v>
      </c>
    </row>
    <row r="527" spans="1:9" s="144" customFormat="1" ht="90" customHeight="1">
      <c r="A527" s="86" t="s">
        <v>659</v>
      </c>
      <c r="B527" s="9" t="s">
        <v>17</v>
      </c>
      <c r="C527" s="85" t="s">
        <v>569</v>
      </c>
      <c r="D527" s="112">
        <v>5000</v>
      </c>
      <c r="E527" s="112">
        <v>5000</v>
      </c>
      <c r="F527" s="112">
        <v>5000</v>
      </c>
      <c r="G527" s="11">
        <f t="shared" ref="G527:G544" si="70">E527-F527</f>
        <v>0</v>
      </c>
      <c r="H527" s="11">
        <f t="shared" ref="H527:H544" si="71">D527-F527</f>
        <v>0</v>
      </c>
      <c r="I527" s="11">
        <f t="shared" ref="I527:I544" si="72">F527/D527*100</f>
        <v>100</v>
      </c>
    </row>
    <row r="528" spans="1:9" s="144" customFormat="1" ht="96.75" customHeight="1">
      <c r="A528" s="84" t="s">
        <v>920</v>
      </c>
      <c r="B528" s="118">
        <v>441</v>
      </c>
      <c r="C528" s="85" t="s">
        <v>925</v>
      </c>
      <c r="D528" s="112">
        <v>4513.4688999999998</v>
      </c>
      <c r="E528" s="112">
        <v>4513.4688999999998</v>
      </c>
      <c r="F528" s="112">
        <v>4513.4688999999998</v>
      </c>
      <c r="G528" s="11">
        <f t="shared" si="70"/>
        <v>0</v>
      </c>
      <c r="H528" s="11">
        <f t="shared" si="71"/>
        <v>0</v>
      </c>
      <c r="I528" s="11">
        <f t="shared" si="72"/>
        <v>100</v>
      </c>
    </row>
    <row r="529" spans="1:9" s="144" customFormat="1" ht="71.25" customHeight="1">
      <c r="A529" s="86" t="s">
        <v>659</v>
      </c>
      <c r="B529" s="9" t="s">
        <v>17</v>
      </c>
      <c r="C529" s="85" t="s">
        <v>926</v>
      </c>
      <c r="D529" s="112">
        <v>22000</v>
      </c>
      <c r="E529" s="112">
        <v>22000</v>
      </c>
      <c r="F529" s="112">
        <v>22000</v>
      </c>
      <c r="G529" s="11">
        <f t="shared" si="70"/>
        <v>0</v>
      </c>
      <c r="H529" s="11">
        <f t="shared" si="71"/>
        <v>0</v>
      </c>
      <c r="I529" s="11">
        <f t="shared" si="72"/>
        <v>100</v>
      </c>
    </row>
    <row r="530" spans="1:9" s="144" customFormat="1" ht="114.75" customHeight="1">
      <c r="A530" s="84" t="s">
        <v>921</v>
      </c>
      <c r="B530" s="9" t="s">
        <v>17</v>
      </c>
      <c r="C530" s="85" t="s">
        <v>927</v>
      </c>
      <c r="D530" s="112">
        <v>6629.1989999999996</v>
      </c>
      <c r="E530" s="112">
        <v>6629.1989999999996</v>
      </c>
      <c r="F530" s="112">
        <v>6629.1989999999996</v>
      </c>
      <c r="G530" s="11">
        <f t="shared" si="70"/>
        <v>0</v>
      </c>
      <c r="H530" s="11">
        <f t="shared" si="71"/>
        <v>0</v>
      </c>
      <c r="I530" s="11">
        <f t="shared" si="72"/>
        <v>100</v>
      </c>
    </row>
    <row r="531" spans="1:9" s="144" customFormat="1" ht="120.75" customHeight="1">
      <c r="A531" s="84" t="s">
        <v>922</v>
      </c>
      <c r="B531" s="9" t="s">
        <v>17</v>
      </c>
      <c r="C531" s="85" t="s">
        <v>928</v>
      </c>
      <c r="D531" s="112">
        <v>3115.6079300000001</v>
      </c>
      <c r="E531" s="112">
        <v>0</v>
      </c>
      <c r="F531" s="48">
        <v>0</v>
      </c>
      <c r="G531" s="11">
        <f t="shared" si="70"/>
        <v>0</v>
      </c>
      <c r="H531" s="11">
        <f t="shared" si="71"/>
        <v>3115.6079300000001</v>
      </c>
      <c r="I531" s="11">
        <f t="shared" si="72"/>
        <v>0</v>
      </c>
    </row>
    <row r="532" spans="1:9" s="144" customFormat="1" ht="105.75" customHeight="1">
      <c r="A532" s="84" t="s">
        <v>923</v>
      </c>
      <c r="B532" s="9" t="s">
        <v>17</v>
      </c>
      <c r="C532" s="85" t="s">
        <v>929</v>
      </c>
      <c r="D532" s="112">
        <v>609.30240000000003</v>
      </c>
      <c r="E532" s="112">
        <v>0</v>
      </c>
      <c r="F532" s="112">
        <v>0</v>
      </c>
      <c r="G532" s="11">
        <f t="shared" si="70"/>
        <v>0</v>
      </c>
      <c r="H532" s="11">
        <f t="shared" si="71"/>
        <v>609.30240000000003</v>
      </c>
      <c r="I532" s="11">
        <f t="shared" si="72"/>
        <v>0</v>
      </c>
    </row>
    <row r="533" spans="1:9" s="144" customFormat="1" ht="105.75" customHeight="1">
      <c r="A533" s="84" t="s">
        <v>70</v>
      </c>
      <c r="B533" s="9" t="s">
        <v>17</v>
      </c>
      <c r="C533" s="85" t="s">
        <v>289</v>
      </c>
      <c r="D533" s="112">
        <v>200</v>
      </c>
      <c r="E533" s="112">
        <v>200</v>
      </c>
      <c r="F533" s="48">
        <v>200</v>
      </c>
      <c r="G533" s="11">
        <f t="shared" si="70"/>
        <v>0</v>
      </c>
      <c r="H533" s="11">
        <f t="shared" si="71"/>
        <v>0</v>
      </c>
      <c r="I533" s="11">
        <f t="shared" si="72"/>
        <v>100</v>
      </c>
    </row>
    <row r="534" spans="1:9" s="144" customFormat="1" ht="59.25" customHeight="1">
      <c r="A534" s="86" t="s">
        <v>71</v>
      </c>
      <c r="B534" s="9" t="s">
        <v>17</v>
      </c>
      <c r="C534" s="85" t="s">
        <v>290</v>
      </c>
      <c r="D534" s="112">
        <v>200</v>
      </c>
      <c r="E534" s="112">
        <v>200</v>
      </c>
      <c r="F534" s="112">
        <v>200</v>
      </c>
      <c r="G534" s="11">
        <f t="shared" si="70"/>
        <v>0</v>
      </c>
      <c r="H534" s="11">
        <f t="shared" si="71"/>
        <v>0</v>
      </c>
      <c r="I534" s="11">
        <f t="shared" si="72"/>
        <v>100</v>
      </c>
    </row>
    <row r="535" spans="1:9" s="144" customFormat="1" ht="68.25" customHeight="1">
      <c r="A535" s="86" t="s">
        <v>72</v>
      </c>
      <c r="B535" s="9" t="s">
        <v>17</v>
      </c>
      <c r="C535" s="85" t="s">
        <v>291</v>
      </c>
      <c r="D535" s="112">
        <v>6643.3995599999998</v>
      </c>
      <c r="E535" s="112">
        <v>6643.3995599999998</v>
      </c>
      <c r="F535" s="112">
        <v>6643.3995599999998</v>
      </c>
      <c r="G535" s="11">
        <f t="shared" si="70"/>
        <v>0</v>
      </c>
      <c r="H535" s="11">
        <f t="shared" si="71"/>
        <v>0</v>
      </c>
      <c r="I535" s="11">
        <f t="shared" si="72"/>
        <v>100</v>
      </c>
    </row>
    <row r="536" spans="1:9" s="144" customFormat="1" ht="105.75" customHeight="1">
      <c r="A536" s="86" t="s">
        <v>292</v>
      </c>
      <c r="B536" s="9" t="s">
        <v>17</v>
      </c>
      <c r="C536" s="85" t="s">
        <v>293</v>
      </c>
      <c r="D536" s="112">
        <v>1903.7664400000001</v>
      </c>
      <c r="E536" s="112">
        <v>1903.7664400000001</v>
      </c>
      <c r="F536" s="112">
        <v>1903.7664400000001</v>
      </c>
      <c r="G536" s="11">
        <f t="shared" si="70"/>
        <v>0</v>
      </c>
      <c r="H536" s="11">
        <f t="shared" si="71"/>
        <v>0</v>
      </c>
      <c r="I536" s="11">
        <f t="shared" si="72"/>
        <v>100</v>
      </c>
    </row>
    <row r="537" spans="1:9" s="144" customFormat="1" ht="50.25" customHeight="1">
      <c r="A537" s="86" t="s">
        <v>74</v>
      </c>
      <c r="B537" s="9" t="s">
        <v>17</v>
      </c>
      <c r="C537" s="85" t="s">
        <v>294</v>
      </c>
      <c r="D537" s="112">
        <v>9504.607</v>
      </c>
      <c r="E537" s="112">
        <v>9200.5113000000001</v>
      </c>
      <c r="F537" s="112">
        <v>9200.5113000000001</v>
      </c>
      <c r="G537" s="48">
        <v>0</v>
      </c>
      <c r="H537" s="11">
        <f t="shared" si="71"/>
        <v>304.09569999999985</v>
      </c>
      <c r="I537" s="11">
        <f t="shared" si="72"/>
        <v>96.800544199249899</v>
      </c>
    </row>
    <row r="538" spans="1:9" s="144" customFormat="1" ht="105.75" customHeight="1">
      <c r="A538" s="86" t="s">
        <v>76</v>
      </c>
      <c r="B538" s="9" t="s">
        <v>17</v>
      </c>
      <c r="C538" s="85" t="s">
        <v>295</v>
      </c>
      <c r="D538" s="112">
        <v>289.64</v>
      </c>
      <c r="E538" s="112">
        <v>289.64</v>
      </c>
      <c r="F538" s="112">
        <v>289.64</v>
      </c>
      <c r="G538" s="48">
        <v>0</v>
      </c>
      <c r="H538" s="11">
        <f t="shared" si="71"/>
        <v>0</v>
      </c>
      <c r="I538" s="11">
        <f t="shared" si="72"/>
        <v>100</v>
      </c>
    </row>
    <row r="539" spans="1:9" s="144" customFormat="1" ht="73.5" customHeight="1">
      <c r="A539" s="86" t="s">
        <v>47</v>
      </c>
      <c r="B539" s="9" t="s">
        <v>17</v>
      </c>
      <c r="C539" s="85" t="s">
        <v>296</v>
      </c>
      <c r="D539" s="112">
        <v>61.2</v>
      </c>
      <c r="E539" s="112">
        <v>61.2</v>
      </c>
      <c r="F539" s="112">
        <v>61.2</v>
      </c>
      <c r="G539" s="11">
        <f t="shared" si="70"/>
        <v>0</v>
      </c>
      <c r="H539" s="11">
        <v>0</v>
      </c>
      <c r="I539" s="11">
        <f t="shared" si="72"/>
        <v>100</v>
      </c>
    </row>
    <row r="540" spans="1:9" s="144" customFormat="1" ht="53.25" customHeight="1">
      <c r="A540" s="86" t="s">
        <v>84</v>
      </c>
      <c r="B540" s="9" t="s">
        <v>17</v>
      </c>
      <c r="C540" s="85" t="s">
        <v>297</v>
      </c>
      <c r="D540" s="112">
        <v>319.1096</v>
      </c>
      <c r="E540" s="112">
        <v>310.75995</v>
      </c>
      <c r="F540" s="112">
        <v>310.75995</v>
      </c>
      <c r="G540" s="11">
        <f t="shared" si="70"/>
        <v>0</v>
      </c>
      <c r="H540" s="11">
        <v>0</v>
      </c>
      <c r="I540" s="11">
        <f t="shared" si="72"/>
        <v>97.38345383529672</v>
      </c>
    </row>
    <row r="541" spans="1:9" s="144" customFormat="1" ht="76.5" customHeight="1">
      <c r="A541" s="86" t="s">
        <v>86</v>
      </c>
      <c r="B541" s="9" t="s">
        <v>17</v>
      </c>
      <c r="C541" s="85" t="s">
        <v>298</v>
      </c>
      <c r="D541" s="112">
        <v>100</v>
      </c>
      <c r="E541" s="112">
        <v>100</v>
      </c>
      <c r="F541" s="112">
        <v>100</v>
      </c>
      <c r="G541" s="11">
        <f t="shared" si="70"/>
        <v>0</v>
      </c>
      <c r="H541" s="11">
        <f t="shared" si="71"/>
        <v>0</v>
      </c>
      <c r="I541" s="11">
        <f t="shared" si="72"/>
        <v>100</v>
      </c>
    </row>
    <row r="542" spans="1:9" s="144" customFormat="1" ht="76.5" customHeight="1">
      <c r="A542" s="86" t="s">
        <v>88</v>
      </c>
      <c r="B542" s="9" t="s">
        <v>17</v>
      </c>
      <c r="C542" s="85" t="s">
        <v>299</v>
      </c>
      <c r="D542" s="112">
        <v>250</v>
      </c>
      <c r="E542" s="112">
        <v>250</v>
      </c>
      <c r="F542" s="112">
        <v>250</v>
      </c>
      <c r="G542" s="11">
        <f t="shared" si="70"/>
        <v>0</v>
      </c>
      <c r="H542" s="11">
        <f t="shared" si="71"/>
        <v>0</v>
      </c>
      <c r="I542" s="11">
        <f t="shared" si="72"/>
        <v>100</v>
      </c>
    </row>
    <row r="543" spans="1:9" s="144" customFormat="1" ht="133.5" customHeight="1">
      <c r="A543" s="84" t="s">
        <v>708</v>
      </c>
      <c r="B543" s="9" t="s">
        <v>17</v>
      </c>
      <c r="C543" s="85" t="s">
        <v>660</v>
      </c>
      <c r="D543" s="112">
        <v>281.12191000000001</v>
      </c>
      <c r="E543" s="112">
        <v>281.12191000000001</v>
      </c>
      <c r="F543" s="112">
        <v>281.12191000000001</v>
      </c>
      <c r="G543" s="11">
        <f t="shared" si="70"/>
        <v>0</v>
      </c>
      <c r="H543" s="11">
        <f t="shared" si="71"/>
        <v>0</v>
      </c>
      <c r="I543" s="11">
        <f t="shared" si="72"/>
        <v>100</v>
      </c>
    </row>
    <row r="544" spans="1:9" s="144" customFormat="1" ht="114.75" customHeight="1">
      <c r="A544" s="84" t="s">
        <v>709</v>
      </c>
      <c r="B544" s="9" t="s">
        <v>17</v>
      </c>
      <c r="C544" s="85" t="s">
        <v>661</v>
      </c>
      <c r="D544" s="112">
        <v>635.50332000000003</v>
      </c>
      <c r="E544" s="112">
        <v>635.50332000000003</v>
      </c>
      <c r="F544" s="112">
        <v>635.50332000000003</v>
      </c>
      <c r="G544" s="11">
        <f t="shared" si="70"/>
        <v>0</v>
      </c>
      <c r="H544" s="11">
        <f t="shared" si="71"/>
        <v>0</v>
      </c>
      <c r="I544" s="11">
        <f t="shared" si="72"/>
        <v>100</v>
      </c>
    </row>
    <row r="545" spans="1:9" ht="52.5" customHeight="1">
      <c r="A545" s="82" t="s">
        <v>36</v>
      </c>
      <c r="B545" s="93"/>
      <c r="C545" s="21" t="s">
        <v>303</v>
      </c>
      <c r="D545" s="40">
        <f>SUM(D546:D546)</f>
        <v>63.5</v>
      </c>
      <c r="E545" s="40">
        <f>SUM(E546:E546)</f>
        <v>63.5</v>
      </c>
      <c r="F545" s="40">
        <f>SUM(F546:F546)</f>
        <v>63.5</v>
      </c>
      <c r="G545" s="40">
        <f>E545-F545</f>
        <v>0</v>
      </c>
      <c r="H545" s="40">
        <f>D545-F545</f>
        <v>0</v>
      </c>
      <c r="I545" s="40">
        <f>F545/D545*100</f>
        <v>100</v>
      </c>
    </row>
    <row r="546" spans="1:9" ht="69" customHeight="1">
      <c r="A546" s="86" t="s">
        <v>300</v>
      </c>
      <c r="B546" s="23">
        <v>441</v>
      </c>
      <c r="C546" s="85" t="s">
        <v>301</v>
      </c>
      <c r="D546" s="48">
        <v>63.5</v>
      </c>
      <c r="E546" s="48">
        <v>63.5</v>
      </c>
      <c r="F546" s="48">
        <v>63.5</v>
      </c>
      <c r="G546" s="11">
        <f>E546-F546</f>
        <v>0</v>
      </c>
      <c r="H546" s="11">
        <f>D546-F546</f>
        <v>0</v>
      </c>
      <c r="I546" s="11">
        <f>F546/D546*100</f>
        <v>100</v>
      </c>
    </row>
    <row r="547" spans="1:9" ht="75.75" customHeight="1">
      <c r="A547" s="82" t="s">
        <v>302</v>
      </c>
      <c r="B547" s="93"/>
      <c r="C547" s="21" t="s">
        <v>304</v>
      </c>
      <c r="D547" s="40">
        <f>SUM(D548:D561)</f>
        <v>56614.570910000002</v>
      </c>
      <c r="E547" s="40">
        <f>SUM(E548:E561)</f>
        <v>35734.987609999996</v>
      </c>
      <c r="F547" s="40">
        <f>SUM(F548:F561)</f>
        <v>35734.987609999996</v>
      </c>
      <c r="G547" s="40">
        <f>SUM(G548:G561)</f>
        <v>0</v>
      </c>
      <c r="H547" s="40">
        <f t="shared" ref="H547:H561" si="73">D547-F547</f>
        <v>20879.583300000006</v>
      </c>
      <c r="I547" s="40">
        <f t="shared" ref="I547:I561" si="74">F547/D547*100</f>
        <v>63.119771174823157</v>
      </c>
    </row>
    <row r="548" spans="1:9" ht="64.5" customHeight="1">
      <c r="A548" s="86" t="s">
        <v>930</v>
      </c>
      <c r="B548" s="16">
        <v>441</v>
      </c>
      <c r="C548" s="85" t="s">
        <v>942</v>
      </c>
      <c r="D548" s="48">
        <v>8566</v>
      </c>
      <c r="E548" s="48">
        <v>0</v>
      </c>
      <c r="F548" s="48">
        <v>0</v>
      </c>
      <c r="G548" s="11">
        <v>0</v>
      </c>
      <c r="H548" s="11">
        <f t="shared" si="73"/>
        <v>8566</v>
      </c>
      <c r="I548" s="11">
        <f t="shared" si="74"/>
        <v>0</v>
      </c>
    </row>
    <row r="549" spans="1:9" ht="75.75" customHeight="1">
      <c r="A549" s="86" t="s">
        <v>931</v>
      </c>
      <c r="B549" s="16">
        <v>441</v>
      </c>
      <c r="C549" s="85" t="s">
        <v>943</v>
      </c>
      <c r="D549" s="48">
        <v>1526.68</v>
      </c>
      <c r="E549" s="48">
        <v>406.2525</v>
      </c>
      <c r="F549" s="48">
        <v>406.2525</v>
      </c>
      <c r="G549" s="11">
        <v>0</v>
      </c>
      <c r="H549" s="11">
        <f t="shared" si="73"/>
        <v>1120.4275</v>
      </c>
      <c r="I549" s="11">
        <f t="shared" si="74"/>
        <v>26.610193360756675</v>
      </c>
    </row>
    <row r="550" spans="1:9" ht="45.75" customHeight="1">
      <c r="A550" s="86" t="s">
        <v>932</v>
      </c>
      <c r="B550" s="16">
        <v>441</v>
      </c>
      <c r="C550" s="85" t="s">
        <v>944</v>
      </c>
      <c r="D550" s="48">
        <v>4800</v>
      </c>
      <c r="E550" s="48">
        <v>0</v>
      </c>
      <c r="F550" s="48">
        <v>0</v>
      </c>
      <c r="G550" s="11">
        <v>0</v>
      </c>
      <c r="H550" s="11">
        <f t="shared" si="73"/>
        <v>4800</v>
      </c>
      <c r="I550" s="11">
        <f t="shared" si="74"/>
        <v>0</v>
      </c>
    </row>
    <row r="551" spans="1:9" ht="101.25" customHeight="1">
      <c r="A551" s="84" t="s">
        <v>933</v>
      </c>
      <c r="B551" s="16">
        <v>441</v>
      </c>
      <c r="C551" s="85" t="s">
        <v>945</v>
      </c>
      <c r="D551" s="48">
        <v>5837.83</v>
      </c>
      <c r="E551" s="48">
        <v>0</v>
      </c>
      <c r="F551" s="48">
        <v>0</v>
      </c>
      <c r="G551" s="11">
        <v>0</v>
      </c>
      <c r="H551" s="11">
        <f t="shared" si="73"/>
        <v>5837.83</v>
      </c>
      <c r="I551" s="11">
        <f t="shared" si="74"/>
        <v>0</v>
      </c>
    </row>
    <row r="552" spans="1:9" ht="62.25" customHeight="1">
      <c r="A552" s="86" t="s">
        <v>374</v>
      </c>
      <c r="B552" s="16"/>
      <c r="C552" s="85" t="s">
        <v>946</v>
      </c>
      <c r="D552" s="48">
        <v>449.47899999999998</v>
      </c>
      <c r="E552" s="48">
        <v>449.47899999999998</v>
      </c>
      <c r="F552" s="48">
        <v>449.47899999999998</v>
      </c>
      <c r="G552" s="11">
        <v>0</v>
      </c>
      <c r="H552" s="11">
        <f t="shared" si="73"/>
        <v>0</v>
      </c>
      <c r="I552" s="11">
        <f t="shared" si="74"/>
        <v>100</v>
      </c>
    </row>
    <row r="553" spans="1:9" ht="62.25" customHeight="1">
      <c r="A553" s="86" t="s">
        <v>375</v>
      </c>
      <c r="B553" s="16"/>
      <c r="C553" s="85" t="s">
        <v>947</v>
      </c>
      <c r="D553" s="48">
        <v>132.75547</v>
      </c>
      <c r="E553" s="48">
        <v>132.75547</v>
      </c>
      <c r="F553" s="48">
        <v>132.75547</v>
      </c>
      <c r="G553" s="11">
        <v>0</v>
      </c>
      <c r="H553" s="11">
        <f t="shared" si="73"/>
        <v>0</v>
      </c>
      <c r="I553" s="11">
        <f t="shared" si="74"/>
        <v>100</v>
      </c>
    </row>
    <row r="554" spans="1:9" ht="62.25" customHeight="1">
      <c r="A554" s="86" t="s">
        <v>934</v>
      </c>
      <c r="B554" s="16"/>
      <c r="C554" s="85" t="s">
        <v>404</v>
      </c>
      <c r="D554" s="48">
        <v>579.07699000000002</v>
      </c>
      <c r="E554" s="48">
        <v>576.84009000000003</v>
      </c>
      <c r="F554" s="48">
        <v>576.84009000000003</v>
      </c>
      <c r="G554" s="11">
        <v>0</v>
      </c>
      <c r="H554" s="11">
        <f t="shared" si="73"/>
        <v>2.2368999999999915</v>
      </c>
      <c r="I554" s="11">
        <f t="shared" si="74"/>
        <v>99.613712850168682</v>
      </c>
    </row>
    <row r="555" spans="1:9" ht="62.25" customHeight="1">
      <c r="A555" s="86" t="s">
        <v>935</v>
      </c>
      <c r="B555" s="16"/>
      <c r="C555" s="85" t="s">
        <v>948</v>
      </c>
      <c r="D555" s="48">
        <v>203.601</v>
      </c>
      <c r="E555" s="48">
        <v>203.601</v>
      </c>
      <c r="F555" s="48">
        <v>203.601</v>
      </c>
      <c r="G555" s="11">
        <v>0</v>
      </c>
      <c r="H555" s="11">
        <f t="shared" si="73"/>
        <v>0</v>
      </c>
      <c r="I555" s="11">
        <f t="shared" si="74"/>
        <v>100</v>
      </c>
    </row>
    <row r="556" spans="1:9" ht="40.5" customHeight="1">
      <c r="A556" s="86" t="s">
        <v>936</v>
      </c>
      <c r="B556" s="16">
        <v>441</v>
      </c>
      <c r="C556" s="85" t="s">
        <v>949</v>
      </c>
      <c r="D556" s="48">
        <v>389.72160000000002</v>
      </c>
      <c r="E556" s="48">
        <v>389.72160000000002</v>
      </c>
      <c r="F556" s="48">
        <v>389.72160000000002</v>
      </c>
      <c r="G556" s="11">
        <v>0</v>
      </c>
      <c r="H556" s="11">
        <f t="shared" si="73"/>
        <v>0</v>
      </c>
      <c r="I556" s="11">
        <f t="shared" si="74"/>
        <v>100</v>
      </c>
    </row>
    <row r="557" spans="1:9" ht="57.75" customHeight="1">
      <c r="A557" s="86" t="s">
        <v>937</v>
      </c>
      <c r="B557" s="16">
        <v>441</v>
      </c>
      <c r="C557" s="85" t="s">
        <v>950</v>
      </c>
      <c r="D557" s="48">
        <v>1049.5197000000001</v>
      </c>
      <c r="E557" s="48">
        <v>1049.5197000000001</v>
      </c>
      <c r="F557" s="48">
        <v>1049.5197000000001</v>
      </c>
      <c r="G557" s="11">
        <v>0</v>
      </c>
      <c r="H557" s="11">
        <f t="shared" si="73"/>
        <v>0</v>
      </c>
      <c r="I557" s="11">
        <f t="shared" si="74"/>
        <v>100</v>
      </c>
    </row>
    <row r="558" spans="1:9" ht="57" customHeight="1">
      <c r="A558" s="86" t="s">
        <v>938</v>
      </c>
      <c r="B558" s="16">
        <v>441</v>
      </c>
      <c r="C558" s="85" t="s">
        <v>951</v>
      </c>
      <c r="D558" s="48">
        <v>239.00055</v>
      </c>
      <c r="E558" s="48">
        <v>239.00055</v>
      </c>
      <c r="F558" s="48">
        <v>239.00055</v>
      </c>
      <c r="G558" s="11">
        <v>0</v>
      </c>
      <c r="H558" s="11">
        <f t="shared" si="73"/>
        <v>0</v>
      </c>
      <c r="I558" s="11">
        <f t="shared" si="74"/>
        <v>100</v>
      </c>
    </row>
    <row r="559" spans="1:9" ht="83.25" customHeight="1">
      <c r="A559" s="84" t="s">
        <v>939</v>
      </c>
      <c r="B559" s="16">
        <v>441</v>
      </c>
      <c r="C559" s="85" t="s">
        <v>952</v>
      </c>
      <c r="D559" s="48">
        <v>4462.1859999999997</v>
      </c>
      <c r="E559" s="48">
        <v>4462.1859999999997</v>
      </c>
      <c r="F559" s="48">
        <v>4462.1859999999997</v>
      </c>
      <c r="G559" s="11">
        <v>0</v>
      </c>
      <c r="H559" s="11">
        <f t="shared" si="73"/>
        <v>0</v>
      </c>
      <c r="I559" s="11">
        <f t="shared" si="74"/>
        <v>100</v>
      </c>
    </row>
    <row r="560" spans="1:9" ht="81" customHeight="1">
      <c r="A560" s="84" t="s">
        <v>940</v>
      </c>
      <c r="B560" s="16">
        <v>441</v>
      </c>
      <c r="C560" s="85" t="s">
        <v>953</v>
      </c>
      <c r="D560" s="48">
        <v>790.12699999999995</v>
      </c>
      <c r="E560" s="48">
        <v>237.03809999999999</v>
      </c>
      <c r="F560" s="48">
        <v>237.03809999999999</v>
      </c>
      <c r="G560" s="11">
        <v>0</v>
      </c>
      <c r="H560" s="11">
        <f t="shared" si="73"/>
        <v>553.08889999999997</v>
      </c>
      <c r="I560" s="11">
        <f t="shared" si="74"/>
        <v>30</v>
      </c>
    </row>
    <row r="561" spans="1:9" ht="79.5" customHeight="1">
      <c r="A561" s="86" t="s">
        <v>941</v>
      </c>
      <c r="B561" s="16">
        <v>441</v>
      </c>
      <c r="C561" s="85" t="s">
        <v>954</v>
      </c>
      <c r="D561" s="48">
        <v>27588.5936</v>
      </c>
      <c r="E561" s="48">
        <v>27588.5936</v>
      </c>
      <c r="F561" s="48">
        <v>27588.5936</v>
      </c>
      <c r="G561" s="11">
        <v>0</v>
      </c>
      <c r="H561" s="11">
        <f t="shared" si="73"/>
        <v>0</v>
      </c>
      <c r="I561" s="11">
        <f t="shared" si="74"/>
        <v>100</v>
      </c>
    </row>
    <row r="562" spans="1:9" ht="56.25" customHeight="1">
      <c r="A562" s="164" t="s">
        <v>73</v>
      </c>
      <c r="B562" s="177"/>
      <c r="C562" s="177"/>
      <c r="D562" s="177"/>
      <c r="E562" s="177"/>
      <c r="F562" s="177"/>
      <c r="G562" s="177"/>
      <c r="H562" s="177"/>
      <c r="I562" s="177"/>
    </row>
    <row r="563" spans="1:9" s="77" customFormat="1" ht="36" customHeight="1">
      <c r="A563" s="78" t="s">
        <v>1</v>
      </c>
      <c r="B563" s="102"/>
      <c r="C563" s="121">
        <v>2200000000</v>
      </c>
      <c r="D563" s="37">
        <f>D565+D614+D618+D642+D644+D656</f>
        <v>55613.399290000008</v>
      </c>
      <c r="E563" s="37">
        <f>E565+E614+E618+E642+E644+E656</f>
        <v>53732.039660000009</v>
      </c>
      <c r="F563" s="37">
        <f>F565+F614+F618+F642+F644+F656</f>
        <v>53732.039660000009</v>
      </c>
      <c r="G563" s="37">
        <f>G565+G614+G618+G642+G644</f>
        <v>0</v>
      </c>
      <c r="H563" s="37">
        <f>H565+H614+H618+H642+H644</f>
        <v>1881.3596299999965</v>
      </c>
      <c r="I563" s="37">
        <f>F563/D563*100</f>
        <v>96.617074924354981</v>
      </c>
    </row>
    <row r="564" spans="1:9" ht="45" customHeight="1">
      <c r="A564" s="39" t="s">
        <v>6</v>
      </c>
      <c r="B564" s="21"/>
      <c r="C564" s="21"/>
      <c r="D564" s="21"/>
      <c r="E564" s="21"/>
      <c r="F564" s="21"/>
      <c r="G564" s="21"/>
      <c r="H564" s="21"/>
      <c r="I564" s="21"/>
    </row>
    <row r="565" spans="1:9" ht="48" customHeight="1">
      <c r="A565" s="82" t="s">
        <v>38</v>
      </c>
      <c r="B565" s="21"/>
      <c r="C565" s="97">
        <v>2210000000</v>
      </c>
      <c r="D565" s="40">
        <f>SUM(D566:D613)</f>
        <v>38276.571060000002</v>
      </c>
      <c r="E565" s="40">
        <f>SUM(E566:E613)</f>
        <v>36858.056520000006</v>
      </c>
      <c r="F565" s="40">
        <f>SUM(F566:F613)</f>
        <v>36858.056520000006</v>
      </c>
      <c r="G565" s="40">
        <f t="shared" ref="G565:G643" si="75">E565-F565</f>
        <v>0</v>
      </c>
      <c r="H565" s="40">
        <f t="shared" ref="H565:H643" si="76">D565-F565</f>
        <v>1418.5145399999965</v>
      </c>
      <c r="I565" s="40">
        <f t="shared" ref="I565:I643" si="77">F565/D565*100</f>
        <v>96.294039667825999</v>
      </c>
    </row>
    <row r="566" spans="1:9" ht="76.5" customHeight="1">
      <c r="A566" s="86" t="s">
        <v>955</v>
      </c>
      <c r="B566" s="9" t="s">
        <v>17</v>
      </c>
      <c r="C566" s="85" t="s">
        <v>982</v>
      </c>
      <c r="D566" s="48">
        <v>3218.84987</v>
      </c>
      <c r="E566" s="48">
        <v>3218.84987</v>
      </c>
      <c r="F566" s="48">
        <v>3218.84987</v>
      </c>
      <c r="G566" s="11">
        <f t="shared" si="75"/>
        <v>0</v>
      </c>
      <c r="H566" s="11">
        <f t="shared" si="76"/>
        <v>0</v>
      </c>
      <c r="I566" s="11">
        <f t="shared" si="77"/>
        <v>100</v>
      </c>
    </row>
    <row r="567" spans="1:9" ht="56.25" customHeight="1">
      <c r="A567" s="86" t="s">
        <v>956</v>
      </c>
      <c r="B567" s="9" t="s">
        <v>17</v>
      </c>
      <c r="C567" s="85" t="s">
        <v>983</v>
      </c>
      <c r="D567" s="48">
        <v>20.630269999999999</v>
      </c>
      <c r="E567" s="48">
        <v>20.630269999999999</v>
      </c>
      <c r="F567" s="48">
        <v>20.630269999999999</v>
      </c>
      <c r="G567" s="11">
        <f t="shared" si="75"/>
        <v>0</v>
      </c>
      <c r="H567" s="11">
        <f t="shared" si="76"/>
        <v>0</v>
      </c>
      <c r="I567" s="11">
        <f t="shared" si="77"/>
        <v>100</v>
      </c>
    </row>
    <row r="568" spans="1:9" ht="58.5" customHeight="1">
      <c r="A568" s="86" t="s">
        <v>957</v>
      </c>
      <c r="B568" s="9" t="s">
        <v>17</v>
      </c>
      <c r="C568" s="85" t="s">
        <v>984</v>
      </c>
      <c r="D568" s="48">
        <v>29.624400000000001</v>
      </c>
      <c r="E568" s="48">
        <v>29.624400000000001</v>
      </c>
      <c r="F568" s="48">
        <v>29.624400000000001</v>
      </c>
      <c r="G568" s="11">
        <f t="shared" si="75"/>
        <v>0</v>
      </c>
      <c r="H568" s="11">
        <f t="shared" si="76"/>
        <v>0</v>
      </c>
      <c r="I568" s="11">
        <f t="shared" si="77"/>
        <v>100</v>
      </c>
    </row>
    <row r="569" spans="1:9" ht="58.5" customHeight="1">
      <c r="A569" s="86" t="s">
        <v>958</v>
      </c>
      <c r="B569" s="9" t="s">
        <v>17</v>
      </c>
      <c r="C569" s="85" t="s">
        <v>985</v>
      </c>
      <c r="D569" s="48">
        <v>39.119619999999998</v>
      </c>
      <c r="E569" s="48">
        <v>39.119619999999998</v>
      </c>
      <c r="F569" s="48">
        <v>39.119619999999998</v>
      </c>
      <c r="G569" s="11">
        <f t="shared" si="75"/>
        <v>0</v>
      </c>
      <c r="H569" s="11">
        <f t="shared" si="76"/>
        <v>0</v>
      </c>
      <c r="I569" s="11">
        <f t="shared" si="77"/>
        <v>100</v>
      </c>
    </row>
    <row r="570" spans="1:9" ht="42" customHeight="1">
      <c r="A570" s="86" t="s">
        <v>959</v>
      </c>
      <c r="B570" s="9" t="s">
        <v>17</v>
      </c>
      <c r="C570" s="85" t="s">
        <v>986</v>
      </c>
      <c r="D570" s="48">
        <v>445.29563999999999</v>
      </c>
      <c r="E570" s="48">
        <v>445.29563999999999</v>
      </c>
      <c r="F570" s="48">
        <v>445.29563999999999</v>
      </c>
      <c r="G570" s="11">
        <f t="shared" si="75"/>
        <v>0</v>
      </c>
      <c r="H570" s="11">
        <f t="shared" si="76"/>
        <v>0</v>
      </c>
      <c r="I570" s="11">
        <f t="shared" si="77"/>
        <v>100</v>
      </c>
    </row>
    <row r="571" spans="1:9" ht="52.5" customHeight="1">
      <c r="A571" s="86" t="s">
        <v>960</v>
      </c>
      <c r="B571" s="9" t="s">
        <v>17</v>
      </c>
      <c r="C571" s="85" t="s">
        <v>987</v>
      </c>
      <c r="D571" s="48">
        <v>483.58188000000001</v>
      </c>
      <c r="E571" s="48">
        <v>483.58188000000001</v>
      </c>
      <c r="F571" s="48">
        <v>483.58188000000001</v>
      </c>
      <c r="G571" s="11">
        <f t="shared" si="75"/>
        <v>0</v>
      </c>
      <c r="H571" s="11">
        <f t="shared" si="76"/>
        <v>0</v>
      </c>
      <c r="I571" s="11">
        <f t="shared" si="77"/>
        <v>100</v>
      </c>
    </row>
    <row r="572" spans="1:9" ht="38.25" customHeight="1">
      <c r="A572" s="86" t="s">
        <v>961</v>
      </c>
      <c r="B572" s="9" t="s">
        <v>17</v>
      </c>
      <c r="C572" s="85" t="s">
        <v>988</v>
      </c>
      <c r="D572" s="48">
        <v>177.96360000000001</v>
      </c>
      <c r="E572" s="48">
        <v>177.96360000000001</v>
      </c>
      <c r="F572" s="48">
        <v>177.96360000000001</v>
      </c>
      <c r="G572" s="11">
        <f t="shared" si="75"/>
        <v>0</v>
      </c>
      <c r="H572" s="11">
        <f t="shared" si="76"/>
        <v>0</v>
      </c>
      <c r="I572" s="11">
        <f t="shared" si="77"/>
        <v>100</v>
      </c>
    </row>
    <row r="573" spans="1:9" ht="37.5" customHeight="1">
      <c r="A573" s="86" t="s">
        <v>962</v>
      </c>
      <c r="B573" s="9" t="s">
        <v>17</v>
      </c>
      <c r="C573" s="85" t="s">
        <v>989</v>
      </c>
      <c r="D573" s="48">
        <v>557.32084999999995</v>
      </c>
      <c r="E573" s="48">
        <v>557.32084999999995</v>
      </c>
      <c r="F573" s="48">
        <v>557.32084999999995</v>
      </c>
      <c r="G573" s="11">
        <f t="shared" si="75"/>
        <v>0</v>
      </c>
      <c r="H573" s="11">
        <f t="shared" si="76"/>
        <v>0</v>
      </c>
      <c r="I573" s="11">
        <f t="shared" si="77"/>
        <v>100</v>
      </c>
    </row>
    <row r="574" spans="1:9" ht="46.5" customHeight="1">
      <c r="A574" s="86" t="s">
        <v>570</v>
      </c>
      <c r="B574" s="9" t="s">
        <v>17</v>
      </c>
      <c r="C574" s="85" t="s">
        <v>575</v>
      </c>
      <c r="D574" s="48">
        <v>500</v>
      </c>
      <c r="E574" s="48">
        <v>500</v>
      </c>
      <c r="F574" s="48">
        <v>500</v>
      </c>
      <c r="G574" s="11">
        <f t="shared" si="75"/>
        <v>0</v>
      </c>
      <c r="H574" s="11">
        <f t="shared" si="76"/>
        <v>0</v>
      </c>
      <c r="I574" s="11">
        <f t="shared" si="77"/>
        <v>100</v>
      </c>
    </row>
    <row r="575" spans="1:9" ht="44.25" customHeight="1">
      <c r="A575" s="86" t="s">
        <v>571</v>
      </c>
      <c r="B575" s="9" t="s">
        <v>17</v>
      </c>
      <c r="C575" s="85" t="s">
        <v>576</v>
      </c>
      <c r="D575" s="48">
        <v>360.55228</v>
      </c>
      <c r="E575" s="48">
        <v>360.55228</v>
      </c>
      <c r="F575" s="48">
        <v>360.55228</v>
      </c>
      <c r="G575" s="11">
        <f t="shared" si="75"/>
        <v>0</v>
      </c>
      <c r="H575" s="11">
        <f t="shared" si="76"/>
        <v>0</v>
      </c>
      <c r="I575" s="11">
        <f t="shared" si="77"/>
        <v>100</v>
      </c>
    </row>
    <row r="576" spans="1:9" ht="69.75" customHeight="1">
      <c r="A576" s="86" t="s">
        <v>963</v>
      </c>
      <c r="B576" s="9" t="s">
        <v>17</v>
      </c>
      <c r="C576" s="85" t="s">
        <v>663</v>
      </c>
      <c r="D576" s="48">
        <v>511.9</v>
      </c>
      <c r="E576" s="48">
        <v>511.9</v>
      </c>
      <c r="F576" s="48">
        <v>511.9</v>
      </c>
      <c r="G576" s="11">
        <f t="shared" si="75"/>
        <v>0</v>
      </c>
      <c r="H576" s="11">
        <f t="shared" si="76"/>
        <v>0</v>
      </c>
      <c r="I576" s="11">
        <f t="shared" si="77"/>
        <v>100</v>
      </c>
    </row>
    <row r="577" spans="1:9" ht="61.5" customHeight="1">
      <c r="A577" s="86" t="s">
        <v>964</v>
      </c>
      <c r="B577" s="9" t="s">
        <v>17</v>
      </c>
      <c r="C577" s="85" t="s">
        <v>990</v>
      </c>
      <c r="D577" s="48">
        <v>37.825000000000003</v>
      </c>
      <c r="E577" s="48">
        <v>37.825000000000003</v>
      </c>
      <c r="F577" s="48">
        <v>37.825000000000003</v>
      </c>
      <c r="G577" s="11">
        <f t="shared" si="75"/>
        <v>0</v>
      </c>
      <c r="H577" s="11">
        <f t="shared" si="76"/>
        <v>0</v>
      </c>
      <c r="I577" s="11">
        <f t="shared" si="77"/>
        <v>100</v>
      </c>
    </row>
    <row r="578" spans="1:9" ht="45" customHeight="1">
      <c r="A578" s="86" t="s">
        <v>965</v>
      </c>
      <c r="B578" s="9" t="s">
        <v>17</v>
      </c>
      <c r="C578" s="85" t="s">
        <v>991</v>
      </c>
      <c r="D578" s="48">
        <v>86.367599999999996</v>
      </c>
      <c r="E578" s="48">
        <v>86.367599999999996</v>
      </c>
      <c r="F578" s="48">
        <v>86.367599999999996</v>
      </c>
      <c r="G578" s="11">
        <f t="shared" si="75"/>
        <v>0</v>
      </c>
      <c r="H578" s="11">
        <f t="shared" si="76"/>
        <v>0</v>
      </c>
      <c r="I578" s="11">
        <f t="shared" si="77"/>
        <v>100</v>
      </c>
    </row>
    <row r="579" spans="1:9" ht="36" customHeight="1">
      <c r="A579" s="86" t="s">
        <v>966</v>
      </c>
      <c r="B579" s="9" t="s">
        <v>17</v>
      </c>
      <c r="C579" s="85" t="s">
        <v>992</v>
      </c>
      <c r="D579" s="48">
        <v>128</v>
      </c>
      <c r="E579" s="48">
        <v>128</v>
      </c>
      <c r="F579" s="48">
        <v>128</v>
      </c>
      <c r="G579" s="11">
        <f t="shared" si="75"/>
        <v>0</v>
      </c>
      <c r="H579" s="11">
        <f t="shared" si="76"/>
        <v>0</v>
      </c>
      <c r="I579" s="11">
        <f t="shared" si="77"/>
        <v>100</v>
      </c>
    </row>
    <row r="580" spans="1:9" ht="48" customHeight="1">
      <c r="A580" s="86" t="s">
        <v>967</v>
      </c>
      <c r="B580" s="9" t="s">
        <v>17</v>
      </c>
      <c r="C580" s="85" t="s">
        <v>993</v>
      </c>
      <c r="D580" s="48">
        <v>107</v>
      </c>
      <c r="E580" s="48">
        <v>107</v>
      </c>
      <c r="F580" s="48">
        <v>107</v>
      </c>
      <c r="G580" s="11">
        <f t="shared" si="75"/>
        <v>0</v>
      </c>
      <c r="H580" s="11">
        <f t="shared" si="76"/>
        <v>0</v>
      </c>
      <c r="I580" s="11">
        <f t="shared" si="77"/>
        <v>100</v>
      </c>
    </row>
    <row r="581" spans="1:9" ht="41.25" customHeight="1">
      <c r="A581" s="86" t="s">
        <v>968</v>
      </c>
      <c r="B581" s="9" t="s">
        <v>17</v>
      </c>
      <c r="C581" s="85" t="s">
        <v>994</v>
      </c>
      <c r="D581" s="48">
        <v>67.737200000000001</v>
      </c>
      <c r="E581" s="48">
        <v>67.737200000000001</v>
      </c>
      <c r="F581" s="48">
        <v>67.737200000000001</v>
      </c>
      <c r="G581" s="11">
        <f t="shared" si="75"/>
        <v>0</v>
      </c>
      <c r="H581" s="11">
        <f t="shared" si="76"/>
        <v>0</v>
      </c>
      <c r="I581" s="11">
        <f t="shared" si="77"/>
        <v>100</v>
      </c>
    </row>
    <row r="582" spans="1:9" ht="82.5" customHeight="1">
      <c r="A582" s="86" t="s">
        <v>969</v>
      </c>
      <c r="B582" s="9" t="s">
        <v>17</v>
      </c>
      <c r="C582" s="85" t="s">
        <v>995</v>
      </c>
      <c r="D582" s="48">
        <v>3323.1295</v>
      </c>
      <c r="E582" s="48">
        <v>3323.1295</v>
      </c>
      <c r="F582" s="48">
        <v>3323.1295</v>
      </c>
      <c r="G582" s="11">
        <f t="shared" si="75"/>
        <v>0</v>
      </c>
      <c r="H582" s="11">
        <f t="shared" si="76"/>
        <v>0</v>
      </c>
      <c r="I582" s="11">
        <f t="shared" si="77"/>
        <v>100</v>
      </c>
    </row>
    <row r="583" spans="1:9" ht="53.25" customHeight="1">
      <c r="A583" s="86" t="s">
        <v>970</v>
      </c>
      <c r="B583" s="9" t="s">
        <v>17</v>
      </c>
      <c r="C583" s="85" t="s">
        <v>996</v>
      </c>
      <c r="D583" s="48">
        <v>14.9976</v>
      </c>
      <c r="E583" s="48">
        <v>14.9976</v>
      </c>
      <c r="F583" s="48">
        <v>14.9976</v>
      </c>
      <c r="G583" s="11">
        <f t="shared" si="75"/>
        <v>0</v>
      </c>
      <c r="H583" s="11">
        <f t="shared" si="76"/>
        <v>0</v>
      </c>
      <c r="I583" s="11">
        <f t="shared" si="77"/>
        <v>100</v>
      </c>
    </row>
    <row r="584" spans="1:9" ht="42" customHeight="1">
      <c r="A584" s="86" t="s">
        <v>971</v>
      </c>
      <c r="B584" s="9" t="s">
        <v>17</v>
      </c>
      <c r="C584" s="85" t="s">
        <v>997</v>
      </c>
      <c r="D584" s="48">
        <v>3634.0376299999998</v>
      </c>
      <c r="E584" s="48">
        <v>3634.0376299999998</v>
      </c>
      <c r="F584" s="48">
        <v>3634.0376299999998</v>
      </c>
      <c r="G584" s="11">
        <f t="shared" si="75"/>
        <v>0</v>
      </c>
      <c r="H584" s="11">
        <f t="shared" si="76"/>
        <v>0</v>
      </c>
      <c r="I584" s="11">
        <f t="shared" si="77"/>
        <v>100</v>
      </c>
    </row>
    <row r="585" spans="1:9" ht="32.25" customHeight="1">
      <c r="A585" s="86" t="s">
        <v>662</v>
      </c>
      <c r="B585" s="9" t="s">
        <v>17</v>
      </c>
      <c r="C585" s="85" t="s">
        <v>998</v>
      </c>
      <c r="D585" s="48">
        <v>59.915999999999997</v>
      </c>
      <c r="E585" s="48">
        <v>59.915999999999997</v>
      </c>
      <c r="F585" s="48">
        <v>59.915999999999997</v>
      </c>
      <c r="G585" s="11">
        <f t="shared" si="75"/>
        <v>0</v>
      </c>
      <c r="H585" s="11">
        <f t="shared" si="76"/>
        <v>0</v>
      </c>
      <c r="I585" s="11">
        <f t="shared" si="77"/>
        <v>100</v>
      </c>
    </row>
    <row r="586" spans="1:9" ht="32.25" customHeight="1">
      <c r="A586" s="86" t="s">
        <v>418</v>
      </c>
      <c r="B586" s="9" t="s">
        <v>17</v>
      </c>
      <c r="C586" s="85" t="s">
        <v>305</v>
      </c>
      <c r="D586" s="48">
        <v>1653.2059999999999</v>
      </c>
      <c r="E586" s="48">
        <v>1653.2059999999999</v>
      </c>
      <c r="F586" s="48">
        <v>1653.2059999999999</v>
      </c>
      <c r="G586" s="11">
        <f t="shared" si="75"/>
        <v>0</v>
      </c>
      <c r="H586" s="11">
        <f t="shared" si="76"/>
        <v>0</v>
      </c>
      <c r="I586" s="11">
        <f t="shared" si="77"/>
        <v>100</v>
      </c>
    </row>
    <row r="587" spans="1:9" ht="32.25" customHeight="1">
      <c r="A587" s="86" t="s">
        <v>419</v>
      </c>
      <c r="B587" s="9" t="s">
        <v>17</v>
      </c>
      <c r="C587" s="85" t="s">
        <v>306</v>
      </c>
      <c r="D587" s="48">
        <v>468.53699999999998</v>
      </c>
      <c r="E587" s="48">
        <v>468.53699999999998</v>
      </c>
      <c r="F587" s="48">
        <v>468.53699999999998</v>
      </c>
      <c r="G587" s="11">
        <f t="shared" si="75"/>
        <v>0</v>
      </c>
      <c r="H587" s="11">
        <f t="shared" si="76"/>
        <v>0</v>
      </c>
      <c r="I587" s="11">
        <f t="shared" si="77"/>
        <v>100</v>
      </c>
    </row>
    <row r="588" spans="1:9" ht="33" customHeight="1">
      <c r="A588" s="86" t="s">
        <v>972</v>
      </c>
      <c r="B588" s="9" t="s">
        <v>17</v>
      </c>
      <c r="C588" s="85" t="s">
        <v>999</v>
      </c>
      <c r="D588" s="48">
        <v>236.35900000000001</v>
      </c>
      <c r="E588" s="48">
        <v>236.35900000000001</v>
      </c>
      <c r="F588" s="48">
        <v>236.35900000000001</v>
      </c>
      <c r="G588" s="11">
        <f t="shared" si="75"/>
        <v>0</v>
      </c>
      <c r="H588" s="11">
        <f t="shared" si="76"/>
        <v>0</v>
      </c>
      <c r="I588" s="11">
        <f t="shared" si="77"/>
        <v>100</v>
      </c>
    </row>
    <row r="589" spans="1:9" ht="33.75" customHeight="1">
      <c r="A589" s="86" t="s">
        <v>420</v>
      </c>
      <c r="B589" s="9" t="s">
        <v>17</v>
      </c>
      <c r="C589" s="85" t="s">
        <v>307</v>
      </c>
      <c r="D589" s="48">
        <v>146.417</v>
      </c>
      <c r="E589" s="48">
        <v>146.417</v>
      </c>
      <c r="F589" s="48">
        <v>146.417</v>
      </c>
      <c r="G589" s="11">
        <f t="shared" si="75"/>
        <v>0</v>
      </c>
      <c r="H589" s="11">
        <f t="shared" si="76"/>
        <v>0</v>
      </c>
      <c r="I589" s="11">
        <f t="shared" si="77"/>
        <v>100</v>
      </c>
    </row>
    <row r="590" spans="1:9" ht="33" customHeight="1">
      <c r="A590" s="86" t="s">
        <v>421</v>
      </c>
      <c r="B590" s="9" t="s">
        <v>17</v>
      </c>
      <c r="C590" s="85" t="s">
        <v>308</v>
      </c>
      <c r="D590" s="48">
        <v>228.69200000000001</v>
      </c>
      <c r="E590" s="48">
        <v>228.69200000000001</v>
      </c>
      <c r="F590" s="48">
        <v>228.69200000000001</v>
      </c>
      <c r="G590" s="11">
        <f t="shared" si="75"/>
        <v>0</v>
      </c>
      <c r="H590" s="11">
        <f t="shared" si="76"/>
        <v>0</v>
      </c>
      <c r="I590" s="11">
        <f t="shared" si="77"/>
        <v>100</v>
      </c>
    </row>
    <row r="591" spans="1:9" ht="50.25" customHeight="1">
      <c r="A591" s="86" t="s">
        <v>422</v>
      </c>
      <c r="B591" s="9" t="s">
        <v>17</v>
      </c>
      <c r="C591" s="85" t="s">
        <v>309</v>
      </c>
      <c r="D591" s="48">
        <v>25.728000000000002</v>
      </c>
      <c r="E591" s="48">
        <v>25.728000000000002</v>
      </c>
      <c r="F591" s="48">
        <v>25.728000000000002</v>
      </c>
      <c r="G591" s="11">
        <f t="shared" si="75"/>
        <v>0</v>
      </c>
      <c r="H591" s="11">
        <f t="shared" si="76"/>
        <v>0</v>
      </c>
      <c r="I591" s="11">
        <f t="shared" si="77"/>
        <v>100</v>
      </c>
    </row>
    <row r="592" spans="1:9" ht="35.25" customHeight="1">
      <c r="A592" s="86" t="s">
        <v>572</v>
      </c>
      <c r="B592" s="9" t="s">
        <v>17</v>
      </c>
      <c r="C592" s="85" t="s">
        <v>310</v>
      </c>
      <c r="D592" s="48">
        <v>610.13080000000002</v>
      </c>
      <c r="E592" s="48">
        <v>610.13080000000002</v>
      </c>
      <c r="F592" s="48">
        <v>610.13080000000002</v>
      </c>
      <c r="G592" s="11">
        <f t="shared" si="75"/>
        <v>0</v>
      </c>
      <c r="H592" s="11">
        <f t="shared" si="76"/>
        <v>0</v>
      </c>
      <c r="I592" s="11">
        <f t="shared" si="77"/>
        <v>100</v>
      </c>
    </row>
    <row r="593" spans="1:9" ht="42" customHeight="1">
      <c r="A593" s="86" t="s">
        <v>573</v>
      </c>
      <c r="B593" s="9" t="s">
        <v>17</v>
      </c>
      <c r="C593" s="85" t="s">
        <v>577</v>
      </c>
      <c r="D593" s="48">
        <v>64.843199999999996</v>
      </c>
      <c r="E593" s="48">
        <v>64.843199999999996</v>
      </c>
      <c r="F593" s="48">
        <v>64.843199999999996</v>
      </c>
      <c r="G593" s="11">
        <f t="shared" si="75"/>
        <v>0</v>
      </c>
      <c r="H593" s="11">
        <f t="shared" si="76"/>
        <v>0</v>
      </c>
      <c r="I593" s="11">
        <f t="shared" si="77"/>
        <v>100</v>
      </c>
    </row>
    <row r="594" spans="1:9" ht="42" customHeight="1">
      <c r="A594" s="86" t="s">
        <v>973</v>
      </c>
      <c r="B594" s="9" t="s">
        <v>17</v>
      </c>
      <c r="C594" s="85" t="s">
        <v>1000</v>
      </c>
      <c r="D594" s="48">
        <v>599.47172</v>
      </c>
      <c r="E594" s="48">
        <v>599.47172</v>
      </c>
      <c r="F594" s="48">
        <v>599.47172</v>
      </c>
      <c r="G594" s="11">
        <f t="shared" si="75"/>
        <v>0</v>
      </c>
      <c r="H594" s="11">
        <f t="shared" si="76"/>
        <v>0</v>
      </c>
      <c r="I594" s="11">
        <f t="shared" si="77"/>
        <v>100</v>
      </c>
    </row>
    <row r="595" spans="1:9" ht="34.5" customHeight="1">
      <c r="A595" s="86" t="s">
        <v>423</v>
      </c>
      <c r="B595" s="9" t="s">
        <v>17</v>
      </c>
      <c r="C595" s="85" t="s">
        <v>311</v>
      </c>
      <c r="D595" s="48">
        <v>2927.2480500000001</v>
      </c>
      <c r="E595" s="48">
        <v>2927.2480500000001</v>
      </c>
      <c r="F595" s="48">
        <v>2927.2480500000001</v>
      </c>
      <c r="G595" s="11">
        <f t="shared" si="75"/>
        <v>0</v>
      </c>
      <c r="H595" s="11">
        <f t="shared" si="76"/>
        <v>0</v>
      </c>
      <c r="I595" s="11">
        <f t="shared" si="77"/>
        <v>100</v>
      </c>
    </row>
    <row r="596" spans="1:9" ht="44.25" customHeight="1">
      <c r="A596" s="86" t="s">
        <v>424</v>
      </c>
      <c r="B596" s="9" t="s">
        <v>17</v>
      </c>
      <c r="C596" s="85" t="s">
        <v>312</v>
      </c>
      <c r="D596" s="48">
        <v>249.99963</v>
      </c>
      <c r="E596" s="48">
        <v>249.99963</v>
      </c>
      <c r="F596" s="48">
        <v>249.99963</v>
      </c>
      <c r="G596" s="11">
        <f t="shared" si="75"/>
        <v>0</v>
      </c>
      <c r="H596" s="11">
        <f t="shared" si="76"/>
        <v>0</v>
      </c>
      <c r="I596" s="11">
        <f t="shared" si="77"/>
        <v>100</v>
      </c>
    </row>
    <row r="597" spans="1:9" ht="33" customHeight="1">
      <c r="A597" s="86" t="s">
        <v>425</v>
      </c>
      <c r="B597" s="9" t="s">
        <v>17</v>
      </c>
      <c r="C597" s="85" t="s">
        <v>313</v>
      </c>
      <c r="D597" s="48">
        <v>464.08521000000002</v>
      </c>
      <c r="E597" s="48">
        <v>464.08521000000002</v>
      </c>
      <c r="F597" s="48">
        <v>464.08521000000002</v>
      </c>
      <c r="G597" s="11">
        <f t="shared" si="75"/>
        <v>0</v>
      </c>
      <c r="H597" s="11">
        <f t="shared" si="76"/>
        <v>0</v>
      </c>
      <c r="I597" s="11">
        <f t="shared" si="77"/>
        <v>100</v>
      </c>
    </row>
    <row r="598" spans="1:9" ht="54.75" customHeight="1">
      <c r="A598" s="86" t="s">
        <v>426</v>
      </c>
      <c r="B598" s="9" t="s">
        <v>17</v>
      </c>
      <c r="C598" s="85" t="s">
        <v>314</v>
      </c>
      <c r="D598" s="48">
        <v>46.999580000000002</v>
      </c>
      <c r="E598" s="48">
        <v>46.999580000000002</v>
      </c>
      <c r="F598" s="48">
        <v>46.999580000000002</v>
      </c>
      <c r="G598" s="11">
        <f t="shared" si="75"/>
        <v>0</v>
      </c>
      <c r="H598" s="11">
        <f t="shared" si="76"/>
        <v>0</v>
      </c>
      <c r="I598" s="11">
        <f t="shared" si="77"/>
        <v>100</v>
      </c>
    </row>
    <row r="599" spans="1:9" ht="38.25" customHeight="1">
      <c r="A599" s="86" t="s">
        <v>427</v>
      </c>
      <c r="B599" s="9" t="s">
        <v>17</v>
      </c>
      <c r="C599" s="85" t="s">
        <v>315</v>
      </c>
      <c r="D599" s="48">
        <v>72.995949999999993</v>
      </c>
      <c r="E599" s="48">
        <v>72.995949999999993</v>
      </c>
      <c r="F599" s="48">
        <v>72.995949999999993</v>
      </c>
      <c r="G599" s="11">
        <f t="shared" si="75"/>
        <v>0</v>
      </c>
      <c r="H599" s="11">
        <f t="shared" si="76"/>
        <v>0</v>
      </c>
      <c r="I599" s="11">
        <f t="shared" si="77"/>
        <v>100</v>
      </c>
    </row>
    <row r="600" spans="1:9" ht="38.25" customHeight="1">
      <c r="A600" s="86" t="s">
        <v>428</v>
      </c>
      <c r="B600" s="9" t="s">
        <v>17</v>
      </c>
      <c r="C600" s="85" t="s">
        <v>316</v>
      </c>
      <c r="D600" s="48">
        <v>229.99061</v>
      </c>
      <c r="E600" s="48">
        <v>229.99061</v>
      </c>
      <c r="F600" s="48">
        <v>229.99061</v>
      </c>
      <c r="G600" s="11">
        <f t="shared" ref="G600:G617" si="78">E600-F600</f>
        <v>0</v>
      </c>
      <c r="H600" s="11">
        <f t="shared" si="76"/>
        <v>0</v>
      </c>
      <c r="I600" s="11">
        <f t="shared" ref="I600:I613" si="79">F600/D600*100</f>
        <v>100</v>
      </c>
    </row>
    <row r="601" spans="1:9" ht="38.25" customHeight="1">
      <c r="A601" s="86" t="s">
        <v>429</v>
      </c>
      <c r="B601" s="9" t="s">
        <v>17</v>
      </c>
      <c r="C601" s="85" t="s">
        <v>317</v>
      </c>
      <c r="D601" s="48">
        <v>69.995519999999999</v>
      </c>
      <c r="E601" s="48">
        <v>69.995519999999999</v>
      </c>
      <c r="F601" s="48">
        <v>69.995519999999999</v>
      </c>
      <c r="G601" s="11">
        <f t="shared" si="78"/>
        <v>0</v>
      </c>
      <c r="H601" s="11">
        <f t="shared" si="76"/>
        <v>0</v>
      </c>
      <c r="I601" s="11">
        <f t="shared" si="79"/>
        <v>100</v>
      </c>
    </row>
    <row r="602" spans="1:9" ht="67.5" customHeight="1">
      <c r="A602" s="86" t="s">
        <v>974</v>
      </c>
      <c r="B602" s="9" t="s">
        <v>17</v>
      </c>
      <c r="C602" s="85" t="s">
        <v>430</v>
      </c>
      <c r="D602" s="48">
        <v>383.274</v>
      </c>
      <c r="E602" s="48">
        <v>253.76480000000001</v>
      </c>
      <c r="F602" s="48">
        <v>253.76480000000001</v>
      </c>
      <c r="G602" s="11">
        <f t="shared" si="78"/>
        <v>0</v>
      </c>
      <c r="H602" s="11">
        <f t="shared" si="76"/>
        <v>129.50919999999999</v>
      </c>
      <c r="I602" s="11">
        <f t="shared" si="79"/>
        <v>66.209761163032184</v>
      </c>
    </row>
    <row r="603" spans="1:9" ht="43.5" customHeight="1">
      <c r="A603" s="86" t="s">
        <v>975</v>
      </c>
      <c r="B603" s="9" t="s">
        <v>17</v>
      </c>
      <c r="C603" s="85" t="s">
        <v>1001</v>
      </c>
      <c r="D603" s="48">
        <v>155.8116</v>
      </c>
      <c r="E603" s="48">
        <v>155.8116</v>
      </c>
      <c r="F603" s="48">
        <v>155.8116</v>
      </c>
      <c r="G603" s="11">
        <f t="shared" si="78"/>
        <v>0</v>
      </c>
      <c r="H603" s="11">
        <f t="shared" si="76"/>
        <v>0</v>
      </c>
      <c r="I603" s="11">
        <f t="shared" si="79"/>
        <v>100</v>
      </c>
    </row>
    <row r="604" spans="1:9" ht="39" customHeight="1">
      <c r="A604" s="86" t="s">
        <v>574</v>
      </c>
      <c r="B604" s="9" t="s">
        <v>17</v>
      </c>
      <c r="C604" s="85" t="s">
        <v>468</v>
      </c>
      <c r="D604" s="48">
        <v>65.307599999999994</v>
      </c>
      <c r="E604" s="48">
        <v>65.307599999999994</v>
      </c>
      <c r="F604" s="48">
        <v>65.307599999999994</v>
      </c>
      <c r="G604" s="11">
        <f t="shared" si="78"/>
        <v>0</v>
      </c>
      <c r="H604" s="11">
        <f t="shared" si="76"/>
        <v>0</v>
      </c>
      <c r="I604" s="11">
        <f t="shared" si="79"/>
        <v>100</v>
      </c>
    </row>
    <row r="605" spans="1:9" ht="53.25" customHeight="1">
      <c r="A605" s="86" t="s">
        <v>976</v>
      </c>
      <c r="B605" s="9" t="s">
        <v>17</v>
      </c>
      <c r="C605" s="85" t="s">
        <v>1002</v>
      </c>
      <c r="D605" s="48">
        <v>59.838000000000001</v>
      </c>
      <c r="E605" s="48">
        <v>59.838000000000001</v>
      </c>
      <c r="F605" s="48">
        <v>59.838000000000001</v>
      </c>
      <c r="G605" s="11">
        <f t="shared" si="78"/>
        <v>0</v>
      </c>
      <c r="H605" s="11">
        <f>D605-F605</f>
        <v>0</v>
      </c>
      <c r="I605" s="11">
        <f t="shared" si="79"/>
        <v>100</v>
      </c>
    </row>
    <row r="606" spans="1:9" ht="49.5" customHeight="1">
      <c r="A606" s="86" t="s">
        <v>466</v>
      </c>
      <c r="B606" s="9" t="s">
        <v>17</v>
      </c>
      <c r="C606" s="85" t="s">
        <v>469</v>
      </c>
      <c r="D606" s="48">
        <v>11.996040000000001</v>
      </c>
      <c r="E606" s="48">
        <v>0</v>
      </c>
      <c r="F606" s="48">
        <v>0</v>
      </c>
      <c r="G606" s="11">
        <f t="shared" si="78"/>
        <v>0</v>
      </c>
      <c r="H606" s="11">
        <f>D606-F606</f>
        <v>11.996040000000001</v>
      </c>
      <c r="I606" s="11">
        <f t="shared" si="79"/>
        <v>0</v>
      </c>
    </row>
    <row r="607" spans="1:9" ht="49.5" customHeight="1">
      <c r="A607" s="86" t="s">
        <v>37</v>
      </c>
      <c r="B607" s="9"/>
      <c r="C607" s="85" t="s">
        <v>318</v>
      </c>
      <c r="D607" s="48">
        <v>5564.6459999999997</v>
      </c>
      <c r="E607" s="48">
        <v>5564.6459999999997</v>
      </c>
      <c r="F607" s="48">
        <v>5564.6459999999997</v>
      </c>
      <c r="G607" s="11">
        <f t="shared" si="78"/>
        <v>0</v>
      </c>
      <c r="H607" s="11">
        <f t="shared" ref="H607:H613" si="80">D607-F607</f>
        <v>0</v>
      </c>
      <c r="I607" s="11">
        <f t="shared" si="79"/>
        <v>100</v>
      </c>
    </row>
    <row r="608" spans="1:9" ht="49.5" customHeight="1">
      <c r="A608" s="86" t="s">
        <v>467</v>
      </c>
      <c r="B608" s="9"/>
      <c r="C608" s="85" t="s">
        <v>470</v>
      </c>
      <c r="D608" s="48">
        <v>247.00319999999999</v>
      </c>
      <c r="E608" s="48">
        <v>247.00319999999999</v>
      </c>
      <c r="F608" s="48">
        <v>247.00319999999999</v>
      </c>
      <c r="G608" s="11">
        <f t="shared" si="78"/>
        <v>0</v>
      </c>
      <c r="H608" s="11">
        <f t="shared" si="80"/>
        <v>0</v>
      </c>
      <c r="I608" s="11">
        <f t="shared" si="79"/>
        <v>100</v>
      </c>
    </row>
    <row r="609" spans="1:9" ht="49.5" customHeight="1">
      <c r="A609" s="86" t="s">
        <v>977</v>
      </c>
      <c r="B609" s="9"/>
      <c r="C609" s="85" t="s">
        <v>1003</v>
      </c>
      <c r="D609" s="48">
        <v>92.822000000000003</v>
      </c>
      <c r="E609" s="48">
        <v>92.822000000000003</v>
      </c>
      <c r="F609" s="48">
        <v>92.822000000000003</v>
      </c>
      <c r="G609" s="11">
        <f t="shared" si="78"/>
        <v>0</v>
      </c>
      <c r="H609" s="11">
        <f t="shared" si="80"/>
        <v>0</v>
      </c>
      <c r="I609" s="11">
        <f t="shared" si="79"/>
        <v>100</v>
      </c>
    </row>
    <row r="610" spans="1:9" ht="49.5" customHeight="1">
      <c r="A610" s="86" t="s">
        <v>978</v>
      </c>
      <c r="B610" s="9"/>
      <c r="C610" s="85" t="s">
        <v>1004</v>
      </c>
      <c r="D610" s="48">
        <v>7867.2694099999999</v>
      </c>
      <c r="E610" s="48">
        <v>6590.2601100000002</v>
      </c>
      <c r="F610" s="48">
        <v>6590.2601100000002</v>
      </c>
      <c r="G610" s="11">
        <f t="shared" si="78"/>
        <v>0</v>
      </c>
      <c r="H610" s="11">
        <f t="shared" si="80"/>
        <v>1277.0092999999997</v>
      </c>
      <c r="I610" s="11">
        <f t="shared" si="79"/>
        <v>83.768074620950344</v>
      </c>
    </row>
    <row r="611" spans="1:9" ht="64.5" customHeight="1">
      <c r="A611" s="86" t="s">
        <v>979</v>
      </c>
      <c r="B611" s="9"/>
      <c r="C611" s="85" t="s">
        <v>1005</v>
      </c>
      <c r="D611" s="48">
        <v>7.95</v>
      </c>
      <c r="E611" s="48">
        <v>7.95</v>
      </c>
      <c r="F611" s="48">
        <v>7.95</v>
      </c>
      <c r="G611" s="11">
        <f t="shared" si="78"/>
        <v>0</v>
      </c>
      <c r="H611" s="11">
        <f t="shared" si="80"/>
        <v>0</v>
      </c>
      <c r="I611" s="11">
        <f t="shared" si="79"/>
        <v>100</v>
      </c>
    </row>
    <row r="612" spans="1:9" ht="63" customHeight="1">
      <c r="A612" s="86" t="s">
        <v>980</v>
      </c>
      <c r="B612" s="9"/>
      <c r="C612" s="85" t="s">
        <v>1006</v>
      </c>
      <c r="D612" s="48">
        <v>50</v>
      </c>
      <c r="E612" s="48">
        <v>50</v>
      </c>
      <c r="F612" s="48">
        <v>50</v>
      </c>
      <c r="G612" s="11">
        <f t="shared" si="78"/>
        <v>0</v>
      </c>
      <c r="H612" s="11">
        <f t="shared" si="80"/>
        <v>0</v>
      </c>
      <c r="I612" s="11">
        <f t="shared" si="79"/>
        <v>100</v>
      </c>
    </row>
    <row r="613" spans="1:9" ht="144.75" customHeight="1">
      <c r="A613" s="84" t="s">
        <v>981</v>
      </c>
      <c r="B613" s="9" t="s">
        <v>17</v>
      </c>
      <c r="C613" s="85" t="s">
        <v>1007</v>
      </c>
      <c r="D613" s="48">
        <v>1872.105</v>
      </c>
      <c r="E613" s="48">
        <v>1872.105</v>
      </c>
      <c r="F613" s="48">
        <v>1872.105</v>
      </c>
      <c r="G613" s="11">
        <f t="shared" si="78"/>
        <v>0</v>
      </c>
      <c r="H613" s="11">
        <f t="shared" si="80"/>
        <v>0</v>
      </c>
      <c r="I613" s="11">
        <f t="shared" si="79"/>
        <v>100</v>
      </c>
    </row>
    <row r="614" spans="1:9" ht="61.5" customHeight="1">
      <c r="A614" s="107" t="s">
        <v>579</v>
      </c>
      <c r="B614" s="59"/>
      <c r="C614" s="97">
        <v>2220000000</v>
      </c>
      <c r="D614" s="145">
        <f>SUM(D615:D617)</f>
        <v>2873.6264900000001</v>
      </c>
      <c r="E614" s="145">
        <f>SUM(E615:E617)</f>
        <v>2449.2271700000001</v>
      </c>
      <c r="F614" s="145">
        <f>SUM(F615:F617)</f>
        <v>2449.2271700000001</v>
      </c>
      <c r="G614" s="40">
        <f t="shared" si="75"/>
        <v>0</v>
      </c>
      <c r="H614" s="40">
        <f t="shared" si="76"/>
        <v>424.39931999999999</v>
      </c>
      <c r="I614" s="40">
        <f t="shared" si="77"/>
        <v>85.231228850482935</v>
      </c>
    </row>
    <row r="615" spans="1:9" ht="152.25" customHeight="1">
      <c r="A615" s="84" t="s">
        <v>578</v>
      </c>
      <c r="B615" s="9" t="s">
        <v>17</v>
      </c>
      <c r="C615" s="85" t="s">
        <v>319</v>
      </c>
      <c r="D615" s="48">
        <v>2830</v>
      </c>
      <c r="E615" s="48">
        <v>2405.60068</v>
      </c>
      <c r="F615" s="48">
        <v>2405.60068</v>
      </c>
      <c r="G615" s="11">
        <f t="shared" si="78"/>
        <v>0</v>
      </c>
      <c r="H615" s="11">
        <f t="shared" si="76"/>
        <v>424.39931999999999</v>
      </c>
      <c r="I615" s="11">
        <f t="shared" si="77"/>
        <v>85.003557597173142</v>
      </c>
    </row>
    <row r="616" spans="1:9" ht="87.75" customHeight="1">
      <c r="A616" s="86" t="s">
        <v>1008</v>
      </c>
      <c r="B616" s="9" t="s">
        <v>17</v>
      </c>
      <c r="C616" s="85" t="s">
        <v>431</v>
      </c>
      <c r="D616" s="48">
        <v>36</v>
      </c>
      <c r="E616" s="48">
        <v>36</v>
      </c>
      <c r="F616" s="48">
        <v>36</v>
      </c>
      <c r="G616" s="11">
        <f t="shared" si="78"/>
        <v>0</v>
      </c>
      <c r="H616" s="11">
        <f t="shared" si="76"/>
        <v>0</v>
      </c>
      <c r="I616" s="11">
        <f t="shared" si="77"/>
        <v>100</v>
      </c>
    </row>
    <row r="617" spans="1:9" ht="150" customHeight="1">
      <c r="A617" s="84" t="s">
        <v>1009</v>
      </c>
      <c r="B617" s="118" t="s">
        <v>17</v>
      </c>
      <c r="C617" s="85" t="s">
        <v>471</v>
      </c>
      <c r="D617" s="48">
        <v>7.6264900000000004</v>
      </c>
      <c r="E617" s="48">
        <v>7.6264900000000004</v>
      </c>
      <c r="F617" s="48">
        <v>7.6264900000000004</v>
      </c>
      <c r="G617" s="11">
        <f t="shared" si="78"/>
        <v>0</v>
      </c>
      <c r="H617" s="11">
        <f t="shared" si="76"/>
        <v>0</v>
      </c>
      <c r="I617" s="11">
        <f t="shared" si="77"/>
        <v>100</v>
      </c>
    </row>
    <row r="618" spans="1:9" ht="88.5" customHeight="1">
      <c r="A618" s="107" t="s">
        <v>1010</v>
      </c>
      <c r="B618" s="59"/>
      <c r="C618" s="97">
        <v>2230000000</v>
      </c>
      <c r="D618" s="145">
        <f>SUM(D619:D641)</f>
        <v>11968.75634</v>
      </c>
      <c r="E618" s="145">
        <f>SUM(E619:E641)</f>
        <v>11968.75634</v>
      </c>
      <c r="F618" s="145">
        <f>SUM(F619:F641)</f>
        <v>11968.75634</v>
      </c>
      <c r="G618" s="146">
        <f t="shared" si="75"/>
        <v>0</v>
      </c>
      <c r="H618" s="146">
        <f t="shared" si="76"/>
        <v>0</v>
      </c>
      <c r="I618" s="40">
        <f t="shared" si="77"/>
        <v>100</v>
      </c>
    </row>
    <row r="619" spans="1:9" ht="71.25" customHeight="1">
      <c r="A619" s="86" t="s">
        <v>580</v>
      </c>
      <c r="B619" s="19">
        <v>441</v>
      </c>
      <c r="C619" s="85" t="s">
        <v>603</v>
      </c>
      <c r="D619" s="48">
        <v>327.91354000000001</v>
      </c>
      <c r="E619" s="48">
        <v>327.91354000000001</v>
      </c>
      <c r="F619" s="48">
        <v>327.91354000000001</v>
      </c>
      <c r="G619" s="11">
        <f t="shared" si="75"/>
        <v>0</v>
      </c>
      <c r="H619" s="11">
        <f t="shared" si="76"/>
        <v>0</v>
      </c>
      <c r="I619" s="11">
        <f t="shared" si="77"/>
        <v>100</v>
      </c>
    </row>
    <row r="620" spans="1:9" ht="66.75" customHeight="1">
      <c r="A620" s="86" t="s">
        <v>581</v>
      </c>
      <c r="B620" s="19">
        <v>441</v>
      </c>
      <c r="C620" s="85" t="s">
        <v>604</v>
      </c>
      <c r="D620" s="48">
        <v>3.0140099999999999</v>
      </c>
      <c r="E620" s="48">
        <v>3.0140099999999999</v>
      </c>
      <c r="F620" s="48">
        <v>3.0140099999999999</v>
      </c>
      <c r="G620" s="11">
        <f t="shared" si="75"/>
        <v>0</v>
      </c>
      <c r="H620" s="11">
        <f t="shared" si="76"/>
        <v>0</v>
      </c>
      <c r="I620" s="11">
        <f t="shared" si="77"/>
        <v>100</v>
      </c>
    </row>
    <row r="621" spans="1:9" ht="72.75" customHeight="1">
      <c r="A621" s="86" t="s">
        <v>582</v>
      </c>
      <c r="B621" s="19">
        <v>441</v>
      </c>
      <c r="C621" s="85" t="s">
        <v>605</v>
      </c>
      <c r="D621" s="48">
        <v>2.2605599999999999</v>
      </c>
      <c r="E621" s="48">
        <v>2.2605599999999999</v>
      </c>
      <c r="F621" s="48">
        <v>2.2605599999999999</v>
      </c>
      <c r="G621" s="11">
        <f t="shared" si="75"/>
        <v>0</v>
      </c>
      <c r="H621" s="11">
        <f t="shared" si="76"/>
        <v>0</v>
      </c>
      <c r="I621" s="11">
        <f t="shared" si="77"/>
        <v>100</v>
      </c>
    </row>
    <row r="622" spans="1:9" ht="66.75" customHeight="1">
      <c r="A622" s="86" t="s">
        <v>583</v>
      </c>
      <c r="B622" s="19">
        <v>441</v>
      </c>
      <c r="C622" s="85" t="s">
        <v>606</v>
      </c>
      <c r="D622" s="48">
        <v>2.2605599999999999</v>
      </c>
      <c r="E622" s="48">
        <v>2.2605599999999999</v>
      </c>
      <c r="F622" s="48">
        <v>2.2605599999999999</v>
      </c>
      <c r="G622" s="11">
        <f t="shared" si="75"/>
        <v>0</v>
      </c>
      <c r="H622" s="11">
        <f t="shared" si="76"/>
        <v>0</v>
      </c>
      <c r="I622" s="11">
        <f t="shared" si="77"/>
        <v>100</v>
      </c>
    </row>
    <row r="623" spans="1:9" ht="72.75" customHeight="1">
      <c r="A623" s="86" t="s">
        <v>584</v>
      </c>
      <c r="B623" s="19">
        <v>441</v>
      </c>
      <c r="C623" s="85" t="s">
        <v>607</v>
      </c>
      <c r="D623" s="48">
        <v>2.2605599999999999</v>
      </c>
      <c r="E623" s="48">
        <v>2.2605599999999999</v>
      </c>
      <c r="F623" s="48">
        <v>2.2605599999999999</v>
      </c>
      <c r="G623" s="11">
        <f t="shared" si="75"/>
        <v>0</v>
      </c>
      <c r="H623" s="11">
        <f t="shared" si="76"/>
        <v>0</v>
      </c>
      <c r="I623" s="11">
        <f t="shared" si="77"/>
        <v>100</v>
      </c>
    </row>
    <row r="624" spans="1:9" ht="67.5" customHeight="1">
      <c r="A624" s="86" t="s">
        <v>585</v>
      </c>
      <c r="B624" s="19">
        <v>441</v>
      </c>
      <c r="C624" s="85" t="s">
        <v>608</v>
      </c>
      <c r="D624" s="48">
        <v>11.36176</v>
      </c>
      <c r="E624" s="48">
        <v>11.36176</v>
      </c>
      <c r="F624" s="48">
        <v>11.36176</v>
      </c>
      <c r="G624" s="11">
        <f t="shared" si="75"/>
        <v>0</v>
      </c>
      <c r="H624" s="11">
        <f t="shared" si="76"/>
        <v>0</v>
      </c>
      <c r="I624" s="11">
        <f t="shared" si="77"/>
        <v>100</v>
      </c>
    </row>
    <row r="625" spans="1:9" ht="67.5" customHeight="1">
      <c r="A625" s="86" t="s">
        <v>586</v>
      </c>
      <c r="B625" s="19">
        <v>441</v>
      </c>
      <c r="C625" s="85" t="s">
        <v>320</v>
      </c>
      <c r="D625" s="48">
        <v>2000.48819</v>
      </c>
      <c r="E625" s="48">
        <v>2000.48819</v>
      </c>
      <c r="F625" s="48">
        <v>2000.48819</v>
      </c>
      <c r="G625" s="11">
        <f t="shared" si="75"/>
        <v>0</v>
      </c>
      <c r="H625" s="11">
        <f t="shared" si="76"/>
        <v>0</v>
      </c>
      <c r="I625" s="11">
        <f t="shared" si="77"/>
        <v>100</v>
      </c>
    </row>
    <row r="626" spans="1:9" ht="66.75" customHeight="1">
      <c r="A626" s="86" t="s">
        <v>587</v>
      </c>
      <c r="B626" s="19">
        <v>441</v>
      </c>
      <c r="C626" s="85" t="s">
        <v>321</v>
      </c>
      <c r="D626" s="48">
        <v>1091.7150999999999</v>
      </c>
      <c r="E626" s="48">
        <v>1091.7150999999999</v>
      </c>
      <c r="F626" s="48">
        <v>1091.7150999999999</v>
      </c>
      <c r="G626" s="11">
        <f t="shared" si="75"/>
        <v>0</v>
      </c>
      <c r="H626" s="11">
        <f t="shared" si="76"/>
        <v>0</v>
      </c>
      <c r="I626" s="11">
        <f t="shared" si="77"/>
        <v>100</v>
      </c>
    </row>
    <row r="627" spans="1:9" ht="75.75" customHeight="1">
      <c r="A627" s="86" t="s">
        <v>588</v>
      </c>
      <c r="B627" s="19">
        <v>441</v>
      </c>
      <c r="C627" s="85" t="s">
        <v>322</v>
      </c>
      <c r="D627" s="48">
        <v>356.98613</v>
      </c>
      <c r="E627" s="48">
        <v>356.98613</v>
      </c>
      <c r="F627" s="48">
        <v>356.98613</v>
      </c>
      <c r="G627" s="11">
        <f t="shared" si="75"/>
        <v>0</v>
      </c>
      <c r="H627" s="11">
        <f t="shared" si="76"/>
        <v>0</v>
      </c>
      <c r="I627" s="11">
        <f t="shared" si="77"/>
        <v>100</v>
      </c>
    </row>
    <row r="628" spans="1:9" ht="65.25" customHeight="1">
      <c r="A628" s="86" t="s">
        <v>589</v>
      </c>
      <c r="B628" s="19">
        <v>441</v>
      </c>
      <c r="C628" s="85" t="s">
        <v>323</v>
      </c>
      <c r="D628" s="48">
        <v>68.971299999999999</v>
      </c>
      <c r="E628" s="48">
        <v>68.971299999999999</v>
      </c>
      <c r="F628" s="48">
        <v>68.971299999999999</v>
      </c>
      <c r="G628" s="11">
        <f t="shared" si="75"/>
        <v>0</v>
      </c>
      <c r="H628" s="11">
        <f t="shared" si="76"/>
        <v>0</v>
      </c>
      <c r="I628" s="11">
        <f t="shared" si="77"/>
        <v>100</v>
      </c>
    </row>
    <row r="629" spans="1:9" ht="62.25" customHeight="1">
      <c r="A629" s="86" t="s">
        <v>590</v>
      </c>
      <c r="B629" s="19">
        <v>441</v>
      </c>
      <c r="C629" s="85" t="s">
        <v>324</v>
      </c>
      <c r="D629" s="48">
        <v>164.36239</v>
      </c>
      <c r="E629" s="48">
        <v>164.36239</v>
      </c>
      <c r="F629" s="48">
        <v>164.36239</v>
      </c>
      <c r="G629" s="11">
        <f t="shared" si="75"/>
        <v>0</v>
      </c>
      <c r="H629" s="11">
        <f t="shared" si="76"/>
        <v>0</v>
      </c>
      <c r="I629" s="11">
        <f t="shared" si="77"/>
        <v>100</v>
      </c>
    </row>
    <row r="630" spans="1:9" ht="64.5" customHeight="1">
      <c r="A630" s="86" t="s">
        <v>591</v>
      </c>
      <c r="B630" s="19">
        <v>441</v>
      </c>
      <c r="C630" s="85" t="s">
        <v>325</v>
      </c>
      <c r="D630" s="48">
        <v>33.89629</v>
      </c>
      <c r="E630" s="48">
        <v>33.89629</v>
      </c>
      <c r="F630" s="48">
        <v>33.89629</v>
      </c>
      <c r="G630" s="11">
        <f t="shared" si="75"/>
        <v>0</v>
      </c>
      <c r="H630" s="11">
        <f t="shared" si="76"/>
        <v>0</v>
      </c>
      <c r="I630" s="11">
        <f t="shared" si="77"/>
        <v>100</v>
      </c>
    </row>
    <row r="631" spans="1:9" ht="62.25" customHeight="1">
      <c r="A631" s="86" t="s">
        <v>592</v>
      </c>
      <c r="B631" s="19">
        <v>441</v>
      </c>
      <c r="C631" s="85" t="s">
        <v>326</v>
      </c>
      <c r="D631" s="48">
        <v>1681.53988</v>
      </c>
      <c r="E631" s="48">
        <v>1681.53988</v>
      </c>
      <c r="F631" s="48">
        <v>1681.53988</v>
      </c>
      <c r="G631" s="11">
        <f t="shared" si="75"/>
        <v>0</v>
      </c>
      <c r="H631" s="11">
        <f t="shared" si="76"/>
        <v>0</v>
      </c>
      <c r="I631" s="11">
        <f t="shared" si="77"/>
        <v>100</v>
      </c>
    </row>
    <row r="632" spans="1:9" ht="69" customHeight="1">
      <c r="A632" s="86" t="s">
        <v>593</v>
      </c>
      <c r="B632" s="19">
        <v>441</v>
      </c>
      <c r="C632" s="85" t="s">
        <v>327</v>
      </c>
      <c r="D632" s="48">
        <v>473.73012</v>
      </c>
      <c r="E632" s="48">
        <v>473.73012</v>
      </c>
      <c r="F632" s="48">
        <v>473.73012</v>
      </c>
      <c r="G632" s="11">
        <f t="shared" si="75"/>
        <v>0</v>
      </c>
      <c r="H632" s="11">
        <f t="shared" si="76"/>
        <v>0</v>
      </c>
      <c r="I632" s="11">
        <f t="shared" si="77"/>
        <v>100</v>
      </c>
    </row>
    <row r="633" spans="1:9" ht="67.5" customHeight="1">
      <c r="A633" s="86" t="s">
        <v>594</v>
      </c>
      <c r="B633" s="19">
        <v>441</v>
      </c>
      <c r="C633" s="85" t="s">
        <v>328</v>
      </c>
      <c r="D633" s="48">
        <v>3.47695</v>
      </c>
      <c r="E633" s="48">
        <v>3.47695</v>
      </c>
      <c r="F633" s="48">
        <v>3.47695</v>
      </c>
      <c r="G633" s="11">
        <f t="shared" si="75"/>
        <v>0</v>
      </c>
      <c r="H633" s="11">
        <f t="shared" si="76"/>
        <v>0</v>
      </c>
      <c r="I633" s="11">
        <f t="shared" si="77"/>
        <v>100</v>
      </c>
    </row>
    <row r="634" spans="1:9" ht="66.75" customHeight="1">
      <c r="A634" s="86" t="s">
        <v>595</v>
      </c>
      <c r="B634" s="19">
        <v>441</v>
      </c>
      <c r="C634" s="85" t="s">
        <v>329</v>
      </c>
      <c r="D634" s="48">
        <v>3048.3890000000001</v>
      </c>
      <c r="E634" s="48">
        <v>3048.3890000000001</v>
      </c>
      <c r="F634" s="48">
        <v>3048.3890000000001</v>
      </c>
      <c r="G634" s="11">
        <f t="shared" si="75"/>
        <v>0</v>
      </c>
      <c r="H634" s="11">
        <f t="shared" si="76"/>
        <v>0</v>
      </c>
      <c r="I634" s="11">
        <f t="shared" si="77"/>
        <v>100</v>
      </c>
    </row>
    <row r="635" spans="1:9" ht="68.25" customHeight="1">
      <c r="A635" s="86" t="s">
        <v>596</v>
      </c>
      <c r="B635" s="19">
        <v>441</v>
      </c>
      <c r="C635" s="85" t="s">
        <v>330</v>
      </c>
      <c r="D635" s="48">
        <v>1447.37</v>
      </c>
      <c r="E635" s="48">
        <v>1447.37</v>
      </c>
      <c r="F635" s="48">
        <v>1447.37</v>
      </c>
      <c r="G635" s="11">
        <f t="shared" si="75"/>
        <v>0</v>
      </c>
      <c r="H635" s="11">
        <f t="shared" si="76"/>
        <v>0</v>
      </c>
      <c r="I635" s="11">
        <f t="shared" si="77"/>
        <v>100</v>
      </c>
    </row>
    <row r="636" spans="1:9" ht="74.25" customHeight="1">
      <c r="A636" s="86" t="s">
        <v>597</v>
      </c>
      <c r="B636" s="19">
        <v>441</v>
      </c>
      <c r="C636" s="85" t="s">
        <v>331</v>
      </c>
      <c r="D636" s="48">
        <v>240.02799999999999</v>
      </c>
      <c r="E636" s="48">
        <v>240.02799999999999</v>
      </c>
      <c r="F636" s="48">
        <v>240.02799999999999</v>
      </c>
      <c r="G636" s="11">
        <f t="shared" si="75"/>
        <v>0</v>
      </c>
      <c r="H636" s="11">
        <f t="shared" si="76"/>
        <v>0</v>
      </c>
      <c r="I636" s="11">
        <f t="shared" si="77"/>
        <v>100</v>
      </c>
    </row>
    <row r="637" spans="1:9" ht="72.75" customHeight="1">
      <c r="A637" s="86" t="s">
        <v>598</v>
      </c>
      <c r="B637" s="19">
        <v>441</v>
      </c>
      <c r="C637" s="85" t="s">
        <v>332</v>
      </c>
      <c r="D637" s="48">
        <v>408.05900000000003</v>
      </c>
      <c r="E637" s="48">
        <v>408.05900000000003</v>
      </c>
      <c r="F637" s="48">
        <v>408.05900000000003</v>
      </c>
      <c r="G637" s="11">
        <f t="shared" si="75"/>
        <v>0</v>
      </c>
      <c r="H637" s="11">
        <f t="shared" si="76"/>
        <v>0</v>
      </c>
      <c r="I637" s="11">
        <f t="shared" si="77"/>
        <v>100</v>
      </c>
    </row>
    <row r="638" spans="1:9" ht="58.5" customHeight="1">
      <c r="A638" s="86" t="s">
        <v>599</v>
      </c>
      <c r="B638" s="19">
        <v>441</v>
      </c>
      <c r="C638" s="85" t="s">
        <v>333</v>
      </c>
      <c r="D638" s="48">
        <v>268.03800000000001</v>
      </c>
      <c r="E638" s="48">
        <v>268.03800000000001</v>
      </c>
      <c r="F638" s="48">
        <v>268.03800000000001</v>
      </c>
      <c r="G638" s="11">
        <f t="shared" si="75"/>
        <v>0</v>
      </c>
      <c r="H638" s="11">
        <f t="shared" si="76"/>
        <v>0</v>
      </c>
      <c r="I638" s="11">
        <f t="shared" si="77"/>
        <v>100</v>
      </c>
    </row>
    <row r="639" spans="1:9" ht="68.25" customHeight="1">
      <c r="A639" s="86" t="s">
        <v>600</v>
      </c>
      <c r="B639" s="19">
        <v>441</v>
      </c>
      <c r="C639" s="85" t="s">
        <v>334</v>
      </c>
      <c r="D639" s="48">
        <v>223.916</v>
      </c>
      <c r="E639" s="48">
        <v>223.916</v>
      </c>
      <c r="F639" s="48">
        <v>223.916</v>
      </c>
      <c r="G639" s="11">
        <f t="shared" si="75"/>
        <v>0</v>
      </c>
      <c r="H639" s="11">
        <f t="shared" si="76"/>
        <v>0</v>
      </c>
      <c r="I639" s="11">
        <f t="shared" si="77"/>
        <v>100</v>
      </c>
    </row>
    <row r="640" spans="1:9" ht="71.25" customHeight="1">
      <c r="A640" s="86" t="s">
        <v>601</v>
      </c>
      <c r="B640" s="19">
        <v>441</v>
      </c>
      <c r="C640" s="85" t="s">
        <v>335</v>
      </c>
      <c r="D640" s="48">
        <v>69.353999999999999</v>
      </c>
      <c r="E640" s="48">
        <v>69.353999999999999</v>
      </c>
      <c r="F640" s="48">
        <v>69.353999999999999</v>
      </c>
      <c r="G640" s="11">
        <f t="shared" si="75"/>
        <v>0</v>
      </c>
      <c r="H640" s="11">
        <f t="shared" si="76"/>
        <v>0</v>
      </c>
      <c r="I640" s="11">
        <f t="shared" si="77"/>
        <v>100</v>
      </c>
    </row>
    <row r="641" spans="1:9" ht="75" customHeight="1">
      <c r="A641" s="86" t="s">
        <v>602</v>
      </c>
      <c r="B641" s="19">
        <v>441</v>
      </c>
      <c r="C641" s="85" t="s">
        <v>336</v>
      </c>
      <c r="D641" s="48">
        <v>39.365000000000002</v>
      </c>
      <c r="E641" s="48">
        <v>39.365000000000002</v>
      </c>
      <c r="F641" s="48">
        <v>39.365000000000002</v>
      </c>
      <c r="G641" s="11">
        <f t="shared" si="75"/>
        <v>0</v>
      </c>
      <c r="H641" s="11">
        <f t="shared" si="76"/>
        <v>0</v>
      </c>
      <c r="I641" s="11">
        <f t="shared" si="77"/>
        <v>100</v>
      </c>
    </row>
    <row r="642" spans="1:9" ht="101.25" customHeight="1">
      <c r="A642" s="107" t="s">
        <v>1011</v>
      </c>
      <c r="B642" s="59"/>
      <c r="C642" s="21" t="s">
        <v>340</v>
      </c>
      <c r="D642" s="145">
        <f>D643</f>
        <v>335.24700000000001</v>
      </c>
      <c r="E642" s="145">
        <f>E643</f>
        <v>335.24700000000001</v>
      </c>
      <c r="F642" s="145">
        <f>F643</f>
        <v>335.24700000000001</v>
      </c>
      <c r="G642" s="40">
        <f t="shared" si="75"/>
        <v>0</v>
      </c>
      <c r="H642" s="40">
        <f t="shared" si="76"/>
        <v>0</v>
      </c>
      <c r="I642" s="40">
        <f t="shared" si="77"/>
        <v>100</v>
      </c>
    </row>
    <row r="643" spans="1:9" ht="120.75" customHeight="1">
      <c r="A643" s="86" t="s">
        <v>609</v>
      </c>
      <c r="B643" s="19">
        <v>441</v>
      </c>
      <c r="C643" s="85" t="s">
        <v>337</v>
      </c>
      <c r="D643" s="112">
        <v>335.24700000000001</v>
      </c>
      <c r="E643" s="112">
        <v>335.24700000000001</v>
      </c>
      <c r="F643" s="112">
        <v>335.24700000000001</v>
      </c>
      <c r="G643" s="11">
        <f t="shared" si="75"/>
        <v>0</v>
      </c>
      <c r="H643" s="11">
        <f t="shared" si="76"/>
        <v>0</v>
      </c>
      <c r="I643" s="11">
        <f t="shared" si="77"/>
        <v>100</v>
      </c>
    </row>
    <row r="644" spans="1:9" ht="80.25" customHeight="1">
      <c r="A644" s="107" t="s">
        <v>1012</v>
      </c>
      <c r="B644" s="59"/>
      <c r="C644" s="21" t="s">
        <v>339</v>
      </c>
      <c r="D644" s="145">
        <f>SUM(D645:D646)</f>
        <v>1701.61</v>
      </c>
      <c r="E644" s="145">
        <f>SUM(E645:E646)</f>
        <v>1663.1642299999999</v>
      </c>
      <c r="F644" s="145">
        <f>SUM(F645:F646)</f>
        <v>1663.1642299999999</v>
      </c>
      <c r="G644" s="40">
        <f>E644-F644</f>
        <v>0</v>
      </c>
      <c r="H644" s="40">
        <f>D644-F644</f>
        <v>38.445770000000039</v>
      </c>
      <c r="I644" s="40">
        <f>F644/D644*100</f>
        <v>97.740623879737427</v>
      </c>
    </row>
    <row r="645" spans="1:9" ht="135.75" customHeight="1">
      <c r="A645" s="84" t="s">
        <v>1013</v>
      </c>
      <c r="B645" s="59"/>
      <c r="C645" s="85" t="s">
        <v>338</v>
      </c>
      <c r="D645" s="48">
        <v>1637.57</v>
      </c>
      <c r="E645" s="48">
        <v>1599.1242299999999</v>
      </c>
      <c r="F645" s="48">
        <v>1599.1242299999999</v>
      </c>
      <c r="G645" s="40">
        <f t="shared" ref="G645:G655" si="81">E645-F645</f>
        <v>0</v>
      </c>
      <c r="H645" s="40">
        <f t="shared" ref="H645:H655" si="82">D645-F645</f>
        <v>38.445770000000039</v>
      </c>
      <c r="I645" s="40">
        <f t="shared" ref="I645:I646" si="83">F645/D645*100</f>
        <v>97.652267078659222</v>
      </c>
    </row>
    <row r="646" spans="1:9" ht="72.75" customHeight="1">
      <c r="A646" s="86" t="s">
        <v>1014</v>
      </c>
      <c r="B646" s="19">
        <v>441</v>
      </c>
      <c r="C646" s="85" t="s">
        <v>1015</v>
      </c>
      <c r="D646" s="48">
        <v>64.040000000000006</v>
      </c>
      <c r="E646" s="48">
        <v>64.040000000000006</v>
      </c>
      <c r="F646" s="48">
        <v>64.040000000000006</v>
      </c>
      <c r="G646" s="40">
        <f t="shared" si="81"/>
        <v>0</v>
      </c>
      <c r="H646" s="40">
        <f t="shared" si="82"/>
        <v>0</v>
      </c>
      <c r="I646" s="40">
        <f t="shared" si="83"/>
        <v>100</v>
      </c>
    </row>
    <row r="647" spans="1:9" ht="15.75" hidden="1">
      <c r="A647" s="147"/>
      <c r="B647" s="148"/>
      <c r="C647" s="148"/>
      <c r="D647" s="33"/>
      <c r="E647" s="33"/>
      <c r="F647" s="33"/>
      <c r="G647" s="40">
        <f t="shared" si="81"/>
        <v>0</v>
      </c>
      <c r="H647" s="40">
        <f t="shared" si="82"/>
        <v>0</v>
      </c>
      <c r="I647" s="33"/>
    </row>
    <row r="648" spans="1:9" ht="15.75" hidden="1">
      <c r="A648" s="147"/>
      <c r="B648" s="148"/>
      <c r="C648" s="148"/>
      <c r="D648" s="33"/>
      <c r="E648" s="33"/>
      <c r="F648" s="33"/>
      <c r="G648" s="40">
        <f t="shared" si="81"/>
        <v>0</v>
      </c>
      <c r="H648" s="40">
        <f t="shared" si="82"/>
        <v>0</v>
      </c>
      <c r="I648" s="33"/>
    </row>
    <row r="649" spans="1:9" ht="15.75" hidden="1">
      <c r="A649" s="147"/>
      <c r="B649" s="148"/>
      <c r="C649" s="148"/>
      <c r="D649" s="33"/>
      <c r="E649" s="33"/>
      <c r="F649" s="33"/>
      <c r="G649" s="40">
        <f t="shared" si="81"/>
        <v>0</v>
      </c>
      <c r="H649" s="40">
        <f t="shared" si="82"/>
        <v>0</v>
      </c>
      <c r="I649" s="33"/>
    </row>
    <row r="650" spans="1:9" ht="15.75" hidden="1">
      <c r="A650" s="147"/>
      <c r="B650" s="148"/>
      <c r="C650" s="148"/>
      <c r="D650" s="33"/>
      <c r="E650" s="33"/>
      <c r="F650" s="33"/>
      <c r="G650" s="40">
        <f t="shared" si="81"/>
        <v>0</v>
      </c>
      <c r="H650" s="40">
        <f t="shared" si="82"/>
        <v>0</v>
      </c>
      <c r="I650" s="33"/>
    </row>
    <row r="651" spans="1:9" ht="15.75" hidden="1">
      <c r="A651" s="147"/>
      <c r="B651" s="148"/>
      <c r="C651" s="148"/>
      <c r="D651" s="33"/>
      <c r="E651" s="33"/>
      <c r="F651" s="33"/>
      <c r="G651" s="40">
        <f t="shared" si="81"/>
        <v>0</v>
      </c>
      <c r="H651" s="40">
        <f t="shared" si="82"/>
        <v>0</v>
      </c>
      <c r="I651" s="33"/>
    </row>
    <row r="652" spans="1:9" ht="15.75" hidden="1">
      <c r="A652" s="147"/>
      <c r="B652" s="148"/>
      <c r="C652" s="148"/>
      <c r="D652" s="33"/>
      <c r="E652" s="33"/>
      <c r="F652" s="33"/>
      <c r="G652" s="40">
        <f t="shared" si="81"/>
        <v>0</v>
      </c>
      <c r="H652" s="40">
        <f t="shared" si="82"/>
        <v>0</v>
      </c>
      <c r="I652" s="33"/>
    </row>
    <row r="653" spans="1:9" ht="15.75" hidden="1">
      <c r="A653" s="147"/>
      <c r="B653" s="148"/>
      <c r="C653" s="148"/>
      <c r="D653" s="33"/>
      <c r="E653" s="33"/>
      <c r="F653" s="33"/>
      <c r="G653" s="40">
        <f t="shared" si="81"/>
        <v>0</v>
      </c>
      <c r="H653" s="40">
        <f t="shared" si="82"/>
        <v>0</v>
      </c>
      <c r="I653" s="33"/>
    </row>
    <row r="654" spans="1:9" ht="15.75" hidden="1">
      <c r="A654" s="147"/>
      <c r="B654" s="148"/>
      <c r="C654" s="148"/>
      <c r="D654" s="33"/>
      <c r="E654" s="33"/>
      <c r="F654" s="33"/>
      <c r="G654" s="40">
        <f t="shared" si="81"/>
        <v>0</v>
      </c>
      <c r="H654" s="40">
        <f t="shared" si="82"/>
        <v>0</v>
      </c>
      <c r="I654" s="33"/>
    </row>
    <row r="655" spans="1:9" ht="15.75" hidden="1">
      <c r="A655" s="147"/>
      <c r="B655" s="148"/>
      <c r="C655" s="148"/>
      <c r="D655" s="33"/>
      <c r="E655" s="33"/>
      <c r="F655" s="33"/>
      <c r="G655" s="40">
        <f t="shared" si="81"/>
        <v>0</v>
      </c>
      <c r="H655" s="40">
        <f t="shared" si="82"/>
        <v>0</v>
      </c>
      <c r="I655" s="33"/>
    </row>
    <row r="656" spans="1:9" ht="77.25" customHeight="1">
      <c r="A656" s="107" t="s">
        <v>610</v>
      </c>
      <c r="B656" s="149"/>
      <c r="C656" s="109" t="s">
        <v>611</v>
      </c>
      <c r="D656" s="150">
        <f>SUM(D657:D658)</f>
        <v>457.58840000000004</v>
      </c>
      <c r="E656" s="150">
        <f>SUM(E657:E658)</f>
        <v>457.58840000000004</v>
      </c>
      <c r="F656" s="150">
        <f>SUM(F657:F658)</f>
        <v>457.58840000000004</v>
      </c>
      <c r="G656" s="150">
        <f>E656-F656</f>
        <v>0</v>
      </c>
      <c r="H656" s="150">
        <f>D656-F656</f>
        <v>0</v>
      </c>
      <c r="I656" s="150">
        <f>F656/D656*100</f>
        <v>100</v>
      </c>
    </row>
    <row r="657" spans="1:9" ht="64.5" customHeight="1">
      <c r="A657" s="86" t="s">
        <v>612</v>
      </c>
      <c r="B657" s="60">
        <v>441</v>
      </c>
      <c r="C657" s="85" t="s">
        <v>614</v>
      </c>
      <c r="D657" s="112">
        <v>405.05900000000003</v>
      </c>
      <c r="E657" s="112">
        <v>405.05900000000003</v>
      </c>
      <c r="F657" s="112">
        <v>405.05900000000003</v>
      </c>
      <c r="G657" s="61">
        <f>E657-F657</f>
        <v>0</v>
      </c>
      <c r="H657" s="61">
        <f>D657-F657</f>
        <v>0</v>
      </c>
      <c r="I657" s="61">
        <f>F657/D657*100</f>
        <v>100</v>
      </c>
    </row>
    <row r="658" spans="1:9" ht="77.25" customHeight="1">
      <c r="A658" s="86" t="s">
        <v>613</v>
      </c>
      <c r="B658" s="60">
        <v>441</v>
      </c>
      <c r="C658" s="85" t="s">
        <v>615</v>
      </c>
      <c r="D658" s="112">
        <v>52.529400000000003</v>
      </c>
      <c r="E658" s="112">
        <v>52.529400000000003</v>
      </c>
      <c r="F658" s="112">
        <v>52.529400000000003</v>
      </c>
      <c r="G658" s="61">
        <f>E658-F658</f>
        <v>0</v>
      </c>
      <c r="H658" s="61">
        <f>D658-F658</f>
        <v>0</v>
      </c>
      <c r="I658" s="61">
        <f>F658/D658*100</f>
        <v>100</v>
      </c>
    </row>
    <row r="659" spans="1:9" ht="70.5" customHeight="1">
      <c r="A659" s="164" t="s">
        <v>678</v>
      </c>
      <c r="B659" s="177"/>
      <c r="C659" s="177"/>
      <c r="D659" s="177"/>
      <c r="E659" s="177"/>
      <c r="F659" s="177"/>
      <c r="G659" s="177"/>
      <c r="H659" s="177"/>
      <c r="I659" s="177"/>
    </row>
    <row r="660" spans="1:9" ht="34.5" customHeight="1">
      <c r="A660" s="78" t="s">
        <v>1</v>
      </c>
      <c r="B660" s="39"/>
      <c r="C660" s="41" t="s">
        <v>473</v>
      </c>
      <c r="D660" s="36">
        <f>SUM(D662)</f>
        <v>7664.4103999999998</v>
      </c>
      <c r="E660" s="36">
        <f>SUM(E662)</f>
        <v>7664.4103999999998</v>
      </c>
      <c r="F660" s="36">
        <f>SUM(F662)</f>
        <v>7664.4103999999998</v>
      </c>
      <c r="G660" s="37">
        <f t="shared" ref="G660:G700" si="84">E660-F660</f>
        <v>0</v>
      </c>
      <c r="H660" s="36">
        <f t="shared" ref="H660:H700" si="85">D660-F660</f>
        <v>0</v>
      </c>
      <c r="I660" s="36">
        <f t="shared" ref="I660:I700" si="86">F660/D660*100</f>
        <v>100</v>
      </c>
    </row>
    <row r="661" spans="1:9" ht="37.5" customHeight="1">
      <c r="A661" s="39" t="s">
        <v>6</v>
      </c>
      <c r="B661" s="39"/>
      <c r="C661" s="39"/>
      <c r="D661" s="39"/>
      <c r="E661" s="39"/>
      <c r="F661" s="39"/>
      <c r="G661" s="40"/>
      <c r="H661" s="22"/>
      <c r="I661" s="22"/>
    </row>
    <row r="662" spans="1:9" ht="57.75" customHeight="1">
      <c r="A662" s="105" t="s">
        <v>472</v>
      </c>
      <c r="B662" s="148"/>
      <c r="C662" s="85" t="s">
        <v>473</v>
      </c>
      <c r="D662" s="151">
        <f>SUM(D663:D665)</f>
        <v>7664.4103999999998</v>
      </c>
      <c r="E662" s="151">
        <f>SUM(E663:E665)</f>
        <v>7664.4103999999998</v>
      </c>
      <c r="F662" s="151">
        <f>SUM(F663:F665)</f>
        <v>7664.4103999999998</v>
      </c>
      <c r="G662" s="22">
        <f t="shared" si="84"/>
        <v>0</v>
      </c>
      <c r="H662" s="22">
        <f t="shared" si="85"/>
        <v>0</v>
      </c>
      <c r="I662" s="22">
        <f t="shared" si="86"/>
        <v>100</v>
      </c>
    </row>
    <row r="663" spans="1:9" ht="150.75" customHeight="1">
      <c r="A663" s="84" t="s">
        <v>1016</v>
      </c>
      <c r="B663" s="60"/>
      <c r="C663" s="111" t="s">
        <v>1019</v>
      </c>
      <c r="D663" s="112">
        <v>7000</v>
      </c>
      <c r="E663" s="112">
        <v>7000</v>
      </c>
      <c r="F663" s="112">
        <v>7000</v>
      </c>
      <c r="G663" s="22">
        <f t="shared" si="84"/>
        <v>0</v>
      </c>
      <c r="H663" s="22">
        <f t="shared" si="85"/>
        <v>0</v>
      </c>
      <c r="I663" s="22">
        <f t="shared" si="86"/>
        <v>100</v>
      </c>
    </row>
    <row r="664" spans="1:9" ht="63" customHeight="1">
      <c r="A664" s="86" t="s">
        <v>1017</v>
      </c>
      <c r="B664" s="60">
        <v>441</v>
      </c>
      <c r="C664" s="111" t="s">
        <v>1020</v>
      </c>
      <c r="D664" s="112">
        <v>197.78925000000001</v>
      </c>
      <c r="E664" s="112">
        <v>197.78925000000001</v>
      </c>
      <c r="F664" s="112">
        <v>197.78925000000001</v>
      </c>
      <c r="G664" s="22">
        <f t="shared" si="84"/>
        <v>0</v>
      </c>
      <c r="H664" s="22">
        <f t="shared" si="85"/>
        <v>0</v>
      </c>
      <c r="I664" s="22">
        <f t="shared" si="86"/>
        <v>100</v>
      </c>
    </row>
    <row r="665" spans="1:9" ht="135" customHeight="1">
      <c r="A665" s="84" t="s">
        <v>1018</v>
      </c>
      <c r="B665" s="60"/>
      <c r="C665" s="111" t="s">
        <v>1021</v>
      </c>
      <c r="D665" s="112">
        <v>466.62115</v>
      </c>
      <c r="E665" s="112">
        <v>466.62115</v>
      </c>
      <c r="F665" s="112">
        <v>466.62115</v>
      </c>
      <c r="G665" s="22">
        <f t="shared" si="84"/>
        <v>0</v>
      </c>
      <c r="H665" s="22">
        <f t="shared" si="85"/>
        <v>0</v>
      </c>
      <c r="I665" s="22">
        <f t="shared" si="86"/>
        <v>100</v>
      </c>
    </row>
    <row r="666" spans="1:9" ht="79.5" customHeight="1">
      <c r="A666" s="172" t="s">
        <v>664</v>
      </c>
      <c r="B666" s="173"/>
      <c r="C666" s="173"/>
      <c r="D666" s="173"/>
      <c r="E666" s="173"/>
      <c r="F666" s="173"/>
      <c r="G666" s="173"/>
      <c r="H666" s="173"/>
      <c r="I666" s="174"/>
    </row>
    <row r="667" spans="1:9" ht="32.25" customHeight="1">
      <c r="A667" s="78" t="s">
        <v>1</v>
      </c>
      <c r="B667" s="53"/>
      <c r="C667" s="55" t="s">
        <v>666</v>
      </c>
      <c r="D667" s="54">
        <f>D669+D677+D681+D699</f>
        <v>17683.014859999996</v>
      </c>
      <c r="E667" s="54">
        <f t="shared" ref="E667:F667" si="87">E669+E677+E681+E699</f>
        <v>17382.46545</v>
      </c>
      <c r="F667" s="54">
        <f t="shared" si="87"/>
        <v>17382.46545</v>
      </c>
      <c r="G667" s="54">
        <f>E667-F667</f>
        <v>0</v>
      </c>
      <c r="H667" s="54">
        <f>D667-F667</f>
        <v>300.54940999999599</v>
      </c>
      <c r="I667" s="54">
        <f>F667/D667*100</f>
        <v>98.30034972893759</v>
      </c>
    </row>
    <row r="668" spans="1:9" ht="51.75" customHeight="1">
      <c r="A668" s="39" t="s">
        <v>6</v>
      </c>
      <c r="B668" s="53"/>
      <c r="C668" s="53"/>
      <c r="D668" s="53"/>
      <c r="E668" s="53"/>
      <c r="F668" s="53"/>
      <c r="G668" s="53"/>
      <c r="H668" s="53"/>
      <c r="I668" s="53"/>
    </row>
    <row r="669" spans="1:9" ht="75.75" customHeight="1">
      <c r="A669" s="107" t="s">
        <v>1022</v>
      </c>
      <c r="B669" s="63"/>
      <c r="C669" s="109" t="s">
        <v>1023</v>
      </c>
      <c r="D669" s="58">
        <f>SUM(D670:D676)</f>
        <v>3240.5553</v>
      </c>
      <c r="E669" s="58">
        <f t="shared" ref="E669:F669" si="88">SUM(E670:E676)</f>
        <v>3235.7707599999999</v>
      </c>
      <c r="F669" s="58">
        <f t="shared" si="88"/>
        <v>3235.7707599999999</v>
      </c>
      <c r="G669" s="64">
        <f>E669-F669</f>
        <v>0</v>
      </c>
      <c r="H669" s="58">
        <f>F669-G669</f>
        <v>3235.7707599999999</v>
      </c>
      <c r="I669" s="65">
        <f t="shared" ref="I669:I676" si="89">F669/D669*100</f>
        <v>99.852354317175212</v>
      </c>
    </row>
    <row r="670" spans="1:9" ht="108.75" customHeight="1">
      <c r="A670" s="84" t="s">
        <v>1024</v>
      </c>
      <c r="B670" s="62"/>
      <c r="C670" s="85" t="s">
        <v>1026</v>
      </c>
      <c r="D670" s="48">
        <v>953.6</v>
      </c>
      <c r="E670" s="48">
        <v>951.75063999999998</v>
      </c>
      <c r="F670" s="48">
        <v>951.75063999999998</v>
      </c>
      <c r="G670" s="64">
        <f t="shared" ref="G670:G676" si="90">E670-F670</f>
        <v>0</v>
      </c>
      <c r="H670" s="58">
        <f t="shared" ref="H670:H676" si="91">F670-G670</f>
        <v>951.75063999999998</v>
      </c>
      <c r="I670" s="65">
        <f t="shared" si="89"/>
        <v>99.80606543624161</v>
      </c>
    </row>
    <row r="671" spans="1:9" ht="51.75" customHeight="1">
      <c r="A671" s="86" t="s">
        <v>74</v>
      </c>
      <c r="B671" s="62"/>
      <c r="C671" s="85" t="s">
        <v>1027</v>
      </c>
      <c r="D671" s="48">
        <v>1285.83251</v>
      </c>
      <c r="E671" s="48">
        <v>1285.83251</v>
      </c>
      <c r="F671" s="48">
        <v>1285.83251</v>
      </c>
      <c r="G671" s="64">
        <f t="shared" si="90"/>
        <v>0</v>
      </c>
      <c r="H671" s="58">
        <f t="shared" si="91"/>
        <v>1285.83251</v>
      </c>
      <c r="I671" s="65">
        <f t="shared" si="89"/>
        <v>100</v>
      </c>
    </row>
    <row r="672" spans="1:9" ht="110.25" customHeight="1">
      <c r="A672" s="84" t="s">
        <v>708</v>
      </c>
      <c r="B672" s="62"/>
      <c r="C672" s="85" t="s">
        <v>1028</v>
      </c>
      <c r="D672" s="48">
        <v>47.384990000000002</v>
      </c>
      <c r="E672" s="48">
        <v>47.384990000000002</v>
      </c>
      <c r="F672" s="48">
        <v>47.384990000000002</v>
      </c>
      <c r="G672" s="64">
        <f t="shared" si="90"/>
        <v>0</v>
      </c>
      <c r="H672" s="58">
        <f t="shared" si="91"/>
        <v>47.384990000000002</v>
      </c>
      <c r="I672" s="65">
        <f t="shared" si="89"/>
        <v>100</v>
      </c>
    </row>
    <row r="673" spans="1:10" ht="140.25" customHeight="1">
      <c r="A673" s="84" t="s">
        <v>1025</v>
      </c>
      <c r="B673" s="62"/>
      <c r="C673" s="85" t="s">
        <v>1029</v>
      </c>
      <c r="D673" s="48">
        <v>95.447000000000003</v>
      </c>
      <c r="E673" s="48">
        <v>95.447000000000003</v>
      </c>
      <c r="F673" s="48">
        <v>95.447000000000003</v>
      </c>
      <c r="G673" s="64">
        <f t="shared" si="90"/>
        <v>0</v>
      </c>
      <c r="H673" s="58">
        <f t="shared" si="91"/>
        <v>95.447000000000003</v>
      </c>
      <c r="I673" s="65">
        <f t="shared" si="89"/>
        <v>100</v>
      </c>
    </row>
    <row r="674" spans="1:10" ht="51.75" customHeight="1">
      <c r="A674" s="86" t="s">
        <v>74</v>
      </c>
      <c r="B674" s="62"/>
      <c r="C674" s="85" t="s">
        <v>1030</v>
      </c>
      <c r="D674" s="48">
        <v>683.08208999999999</v>
      </c>
      <c r="E674" s="48">
        <v>680.14691000000005</v>
      </c>
      <c r="F674" s="48">
        <v>680.14691000000005</v>
      </c>
      <c r="G674" s="64">
        <f t="shared" si="90"/>
        <v>0</v>
      </c>
      <c r="H674" s="58">
        <f t="shared" si="91"/>
        <v>680.14691000000005</v>
      </c>
      <c r="I674" s="65">
        <f t="shared" si="89"/>
        <v>99.570303475531034</v>
      </c>
    </row>
    <row r="675" spans="1:10" ht="129.75" customHeight="1">
      <c r="A675" s="84" t="s">
        <v>708</v>
      </c>
      <c r="B675" s="63"/>
      <c r="C675" s="85" t="s">
        <v>1031</v>
      </c>
      <c r="D675" s="48">
        <v>58.647289999999998</v>
      </c>
      <c r="E675" s="48">
        <v>58.647289999999998</v>
      </c>
      <c r="F675" s="48">
        <v>58.647289999999998</v>
      </c>
      <c r="G675" s="64">
        <f t="shared" si="90"/>
        <v>0</v>
      </c>
      <c r="H675" s="58">
        <f t="shared" si="91"/>
        <v>58.647289999999998</v>
      </c>
      <c r="I675" s="65">
        <f t="shared" si="89"/>
        <v>100</v>
      </c>
    </row>
    <row r="676" spans="1:10" ht="116.25" customHeight="1">
      <c r="A676" s="84" t="s">
        <v>1025</v>
      </c>
      <c r="B676" s="63"/>
      <c r="C676" s="85" t="s">
        <v>1032</v>
      </c>
      <c r="D676" s="48">
        <v>116.56142</v>
      </c>
      <c r="E676" s="48">
        <v>116.56142</v>
      </c>
      <c r="F676" s="48">
        <v>116.56142</v>
      </c>
      <c r="G676" s="64">
        <f t="shared" si="90"/>
        <v>0</v>
      </c>
      <c r="H676" s="58">
        <f t="shared" si="91"/>
        <v>116.56142</v>
      </c>
      <c r="I676" s="65">
        <f t="shared" si="89"/>
        <v>100</v>
      </c>
    </row>
    <row r="677" spans="1:10" ht="116.25" customHeight="1">
      <c r="A677" s="107" t="s">
        <v>1033</v>
      </c>
      <c r="B677" s="63"/>
      <c r="C677" s="109" t="s">
        <v>1034</v>
      </c>
      <c r="D677" s="58">
        <f>SUM(D678:D680)</f>
        <v>1321.07846</v>
      </c>
      <c r="E677" s="58">
        <f>SUM(E678:E680)</f>
        <v>1036.57448</v>
      </c>
      <c r="F677" s="58">
        <f>SUM(F678:F680)</f>
        <v>1036.57448</v>
      </c>
      <c r="G677" s="64">
        <f>E677-F677</f>
        <v>0</v>
      </c>
      <c r="H677" s="58">
        <f>F677-G677</f>
        <v>1036.57448</v>
      </c>
      <c r="I677" s="65">
        <f t="shared" ref="I677:I680" si="92">F677/D677*100</f>
        <v>78.46426320507868</v>
      </c>
    </row>
    <row r="678" spans="1:10" ht="150.75" customHeight="1">
      <c r="A678" s="84" t="s">
        <v>1035</v>
      </c>
      <c r="B678" s="63"/>
      <c r="C678" s="85" t="s">
        <v>1036</v>
      </c>
      <c r="D678" s="48">
        <v>1089.0999999999999</v>
      </c>
      <c r="E678" s="48">
        <v>804.59601999999995</v>
      </c>
      <c r="F678" s="48">
        <v>804.59601999999995</v>
      </c>
      <c r="G678" s="24">
        <f t="shared" ref="G678:G680" si="93">E678-F678</f>
        <v>0</v>
      </c>
      <c r="H678" s="48">
        <f t="shared" ref="H678:H680" si="94">F678-G678</f>
        <v>804.59601999999995</v>
      </c>
      <c r="I678" s="66">
        <f t="shared" si="92"/>
        <v>73.877148103939035</v>
      </c>
    </row>
    <row r="679" spans="1:10" ht="62.25" customHeight="1">
      <c r="A679" s="86" t="s">
        <v>74</v>
      </c>
      <c r="B679" s="63"/>
      <c r="C679" s="85" t="s">
        <v>1037</v>
      </c>
      <c r="D679" s="48">
        <v>191.46673000000001</v>
      </c>
      <c r="E679" s="48">
        <v>191.46673000000001</v>
      </c>
      <c r="F679" s="48">
        <v>191.46673000000001</v>
      </c>
      <c r="G679" s="24">
        <f t="shared" si="93"/>
        <v>0</v>
      </c>
      <c r="H679" s="48">
        <f t="shared" si="94"/>
        <v>191.46673000000001</v>
      </c>
      <c r="I679" s="66">
        <f t="shared" si="92"/>
        <v>100</v>
      </c>
    </row>
    <row r="680" spans="1:10" ht="116.25" customHeight="1">
      <c r="A680" s="84" t="s">
        <v>708</v>
      </c>
      <c r="B680" s="63"/>
      <c r="C680" s="85" t="s">
        <v>1038</v>
      </c>
      <c r="D680" s="48">
        <v>40.51173</v>
      </c>
      <c r="E680" s="48">
        <v>40.51173</v>
      </c>
      <c r="F680" s="48">
        <v>40.51173</v>
      </c>
      <c r="G680" s="24">
        <f t="shared" si="93"/>
        <v>0</v>
      </c>
      <c r="H680" s="48">
        <f t="shared" si="94"/>
        <v>40.51173</v>
      </c>
      <c r="I680" s="66">
        <f t="shared" si="92"/>
        <v>100</v>
      </c>
    </row>
    <row r="681" spans="1:10" ht="51.75" customHeight="1">
      <c r="A681" s="107" t="s">
        <v>665</v>
      </c>
      <c r="B681" s="60"/>
      <c r="C681" s="109" t="s">
        <v>666</v>
      </c>
      <c r="D681" s="58">
        <f>SUM(D682:D698)</f>
        <v>11112.665609999998</v>
      </c>
      <c r="E681" s="58">
        <f>SUM(E682:E698)</f>
        <v>11101.73416</v>
      </c>
      <c r="F681" s="58">
        <f>SUM(F682:F698)</f>
        <v>11101.73416</v>
      </c>
      <c r="G681" s="40">
        <f t="shared" si="84"/>
        <v>0</v>
      </c>
      <c r="H681" s="22">
        <f t="shared" si="85"/>
        <v>10.931449999998222</v>
      </c>
      <c r="I681" s="152">
        <f t="shared" si="86"/>
        <v>99.901630712345366</v>
      </c>
    </row>
    <row r="682" spans="1:10" ht="76.5" customHeight="1">
      <c r="A682" s="86" t="s">
        <v>1039</v>
      </c>
      <c r="B682" s="60">
        <v>441</v>
      </c>
      <c r="C682" s="85" t="s">
        <v>667</v>
      </c>
      <c r="D682" s="48">
        <v>1573.1324999999999</v>
      </c>
      <c r="E682" s="48">
        <v>1569.3264999999999</v>
      </c>
      <c r="F682" s="48">
        <v>1569.3264999999999</v>
      </c>
      <c r="G682" s="11">
        <f t="shared" si="84"/>
        <v>0</v>
      </c>
      <c r="H682" s="5">
        <f t="shared" si="85"/>
        <v>3.80600000000004</v>
      </c>
      <c r="I682" s="42">
        <f t="shared" si="86"/>
        <v>99.758062337406415</v>
      </c>
      <c r="J682" s="70"/>
    </row>
    <row r="683" spans="1:10" ht="117" customHeight="1">
      <c r="A683" s="86" t="s">
        <v>1040</v>
      </c>
      <c r="B683" s="60">
        <v>441</v>
      </c>
      <c r="C683" s="85" t="s">
        <v>668</v>
      </c>
      <c r="D683" s="48">
        <v>454.5</v>
      </c>
      <c r="E683" s="48">
        <v>453.6</v>
      </c>
      <c r="F683" s="48">
        <v>453.6</v>
      </c>
      <c r="G683" s="11">
        <f t="shared" si="84"/>
        <v>0</v>
      </c>
      <c r="H683" s="5">
        <f t="shared" si="85"/>
        <v>0.89999999999997726</v>
      </c>
      <c r="I683" s="42">
        <f t="shared" si="86"/>
        <v>99.801980198019805</v>
      </c>
      <c r="J683" s="70"/>
    </row>
    <row r="684" spans="1:10" ht="76.5" customHeight="1">
      <c r="A684" s="86" t="s">
        <v>1041</v>
      </c>
      <c r="B684" s="60">
        <v>441</v>
      </c>
      <c r="C684" s="85" t="s">
        <v>669</v>
      </c>
      <c r="D684" s="48">
        <v>120</v>
      </c>
      <c r="E684" s="48">
        <v>119.65</v>
      </c>
      <c r="F684" s="48">
        <v>119.65</v>
      </c>
      <c r="G684" s="11">
        <f t="shared" si="84"/>
        <v>0</v>
      </c>
      <c r="H684" s="5">
        <f t="shared" si="85"/>
        <v>0.34999999999999432</v>
      </c>
      <c r="I684" s="42">
        <f t="shared" si="86"/>
        <v>99.708333333333343</v>
      </c>
      <c r="J684" s="70"/>
    </row>
    <row r="685" spans="1:10" ht="76.5" customHeight="1">
      <c r="A685" s="86" t="s">
        <v>1042</v>
      </c>
      <c r="B685" s="60"/>
      <c r="C685" s="85" t="s">
        <v>670</v>
      </c>
      <c r="D685" s="48">
        <v>962.25</v>
      </c>
      <c r="E685" s="48">
        <v>961.52</v>
      </c>
      <c r="F685" s="48">
        <v>961.52</v>
      </c>
      <c r="G685" s="11">
        <f t="shared" si="84"/>
        <v>0</v>
      </c>
      <c r="H685" s="5">
        <f t="shared" si="85"/>
        <v>0.73000000000001819</v>
      </c>
      <c r="I685" s="42">
        <f t="shared" si="86"/>
        <v>99.924136139256944</v>
      </c>
      <c r="J685" s="70"/>
    </row>
    <row r="686" spans="1:10" ht="76.5" customHeight="1">
      <c r="A686" s="86" t="s">
        <v>1043</v>
      </c>
      <c r="B686" s="60"/>
      <c r="C686" s="85" t="s">
        <v>671</v>
      </c>
      <c r="D686" s="48">
        <v>428.6</v>
      </c>
      <c r="E686" s="48">
        <v>428.221</v>
      </c>
      <c r="F686" s="48">
        <v>428.221</v>
      </c>
      <c r="G686" s="11">
        <f t="shared" si="84"/>
        <v>0</v>
      </c>
      <c r="H686" s="5">
        <f t="shared" si="85"/>
        <v>0.3790000000000191</v>
      </c>
      <c r="I686" s="42">
        <f t="shared" si="86"/>
        <v>99.911572561829203</v>
      </c>
      <c r="J686" s="70"/>
    </row>
    <row r="687" spans="1:10" ht="76.5" customHeight="1">
      <c r="A687" s="86" t="s">
        <v>1044</v>
      </c>
      <c r="B687" s="60"/>
      <c r="C687" s="85" t="s">
        <v>672</v>
      </c>
      <c r="D687" s="48">
        <v>119.676</v>
      </c>
      <c r="E687" s="48">
        <v>119.40479999999999</v>
      </c>
      <c r="F687" s="48">
        <v>119.40479999999999</v>
      </c>
      <c r="G687" s="11">
        <f t="shared" si="84"/>
        <v>0</v>
      </c>
      <c r="H687" s="5">
        <f t="shared" si="85"/>
        <v>0.27120000000000744</v>
      </c>
      <c r="I687" s="42">
        <f t="shared" si="86"/>
        <v>99.773388147999597</v>
      </c>
      <c r="J687" s="70"/>
    </row>
    <row r="688" spans="1:10" ht="76.5" customHeight="1">
      <c r="A688" s="86" t="s">
        <v>1045</v>
      </c>
      <c r="B688" s="60"/>
      <c r="C688" s="85" t="s">
        <v>1051</v>
      </c>
      <c r="D688" s="48">
        <v>1100.7919999999999</v>
      </c>
      <c r="E688" s="48">
        <v>1097.7560000000001</v>
      </c>
      <c r="F688" s="48">
        <v>1097.7560000000001</v>
      </c>
      <c r="G688" s="11">
        <f t="shared" si="84"/>
        <v>0</v>
      </c>
      <c r="H688" s="5">
        <f t="shared" si="85"/>
        <v>3.0359999999998308</v>
      </c>
      <c r="I688" s="42">
        <f t="shared" si="86"/>
        <v>99.724198577024552</v>
      </c>
      <c r="J688" s="70"/>
    </row>
    <row r="689" spans="1:10" ht="76.5" customHeight="1">
      <c r="A689" s="86" t="s">
        <v>1046</v>
      </c>
      <c r="B689" s="60"/>
      <c r="C689" s="85" t="s">
        <v>673</v>
      </c>
      <c r="D689" s="48">
        <v>323.01</v>
      </c>
      <c r="E689" s="48">
        <v>322.97000000000003</v>
      </c>
      <c r="F689" s="48">
        <v>322.97000000000003</v>
      </c>
      <c r="G689" s="11">
        <f t="shared" si="84"/>
        <v>0</v>
      </c>
      <c r="H689" s="5">
        <f t="shared" si="85"/>
        <v>3.999999999996362E-2</v>
      </c>
      <c r="I689" s="42">
        <f t="shared" si="86"/>
        <v>99.987616482461846</v>
      </c>
      <c r="J689" s="70"/>
    </row>
    <row r="690" spans="1:10" ht="76.5" customHeight="1">
      <c r="A690" s="86" t="s">
        <v>1047</v>
      </c>
      <c r="B690" s="60"/>
      <c r="C690" s="85" t="s">
        <v>1052</v>
      </c>
      <c r="D690" s="48">
        <v>560.28</v>
      </c>
      <c r="E690" s="48">
        <v>559.21574999999996</v>
      </c>
      <c r="F690" s="48">
        <v>559.21574999999996</v>
      </c>
      <c r="G690" s="11">
        <f t="shared" si="84"/>
        <v>0</v>
      </c>
      <c r="H690" s="5">
        <f t="shared" si="85"/>
        <v>1.0642500000000155</v>
      </c>
      <c r="I690" s="42">
        <f t="shared" si="86"/>
        <v>99.810050331976868</v>
      </c>
      <c r="J690" s="70"/>
    </row>
    <row r="691" spans="1:10" ht="76.5" customHeight="1">
      <c r="A691" s="86" t="s">
        <v>1048</v>
      </c>
      <c r="B691" s="60"/>
      <c r="C691" s="85" t="s">
        <v>1053</v>
      </c>
      <c r="D691" s="48">
        <v>18.029720000000001</v>
      </c>
      <c r="E691" s="48">
        <v>18.029720000000001</v>
      </c>
      <c r="F691" s="48">
        <v>18.029720000000001</v>
      </c>
      <c r="G691" s="11">
        <f t="shared" si="84"/>
        <v>0</v>
      </c>
      <c r="H691" s="5">
        <f t="shared" si="85"/>
        <v>0</v>
      </c>
      <c r="I691" s="42">
        <f t="shared" si="86"/>
        <v>100</v>
      </c>
      <c r="J691" s="70"/>
    </row>
    <row r="692" spans="1:10" ht="76.5" customHeight="1">
      <c r="A692" s="86" t="s">
        <v>1049</v>
      </c>
      <c r="B692" s="60"/>
      <c r="C692" s="85" t="s">
        <v>1054</v>
      </c>
      <c r="D692" s="48">
        <v>268.89</v>
      </c>
      <c r="E692" s="48">
        <v>268.71899999999999</v>
      </c>
      <c r="F692" s="48">
        <v>268.71899999999999</v>
      </c>
      <c r="G692" s="11">
        <f t="shared" si="84"/>
        <v>0</v>
      </c>
      <c r="H692" s="5">
        <f t="shared" si="85"/>
        <v>0.17099999999999227</v>
      </c>
      <c r="I692" s="42">
        <f t="shared" si="86"/>
        <v>99.936405221466032</v>
      </c>
      <c r="J692" s="70"/>
    </row>
    <row r="693" spans="1:10" ht="76.5" customHeight="1">
      <c r="A693" s="86" t="s">
        <v>1050</v>
      </c>
      <c r="B693" s="60"/>
      <c r="C693" s="85" t="s">
        <v>1055</v>
      </c>
      <c r="D693" s="48">
        <v>88.86</v>
      </c>
      <c r="E693" s="48">
        <v>88.676000000000002</v>
      </c>
      <c r="F693" s="48">
        <v>88.676000000000002</v>
      </c>
      <c r="G693" s="11">
        <f t="shared" si="84"/>
        <v>0</v>
      </c>
      <c r="H693" s="5">
        <f t="shared" si="85"/>
        <v>0.1839999999999975</v>
      </c>
      <c r="I693" s="42">
        <f t="shared" si="86"/>
        <v>99.792932703128528</v>
      </c>
      <c r="J693" s="70"/>
    </row>
    <row r="694" spans="1:10" ht="51" customHeight="1">
      <c r="A694" s="86" t="s">
        <v>74</v>
      </c>
      <c r="B694" s="60"/>
      <c r="C694" s="85" t="s">
        <v>1056</v>
      </c>
      <c r="D694" s="48">
        <v>4572.5499499999996</v>
      </c>
      <c r="E694" s="48">
        <v>4572.5499499999996</v>
      </c>
      <c r="F694" s="48">
        <v>4572.5499499999996</v>
      </c>
      <c r="G694" s="11">
        <f t="shared" si="84"/>
        <v>0</v>
      </c>
      <c r="H694" s="5">
        <f t="shared" si="85"/>
        <v>0</v>
      </c>
      <c r="I694" s="42">
        <f t="shared" si="86"/>
        <v>100</v>
      </c>
      <c r="J694" s="70"/>
    </row>
    <row r="695" spans="1:10" ht="74.25" customHeight="1">
      <c r="A695" s="86" t="s">
        <v>76</v>
      </c>
      <c r="B695" s="60">
        <v>441</v>
      </c>
      <c r="C695" s="85" t="s">
        <v>1057</v>
      </c>
      <c r="D695" s="48">
        <v>21.475000000000001</v>
      </c>
      <c r="E695" s="48">
        <v>21.475000000000001</v>
      </c>
      <c r="F695" s="48">
        <v>21.475000000000001</v>
      </c>
      <c r="G695" s="11">
        <f t="shared" si="84"/>
        <v>0</v>
      </c>
      <c r="H695" s="5">
        <f t="shared" si="85"/>
        <v>0</v>
      </c>
      <c r="I695" s="42">
        <f t="shared" si="86"/>
        <v>100</v>
      </c>
      <c r="J695" s="70"/>
    </row>
    <row r="696" spans="1:10" ht="51" customHeight="1">
      <c r="A696" s="86" t="s">
        <v>47</v>
      </c>
      <c r="B696" s="60">
        <v>441</v>
      </c>
      <c r="C696" s="85" t="s">
        <v>1058</v>
      </c>
      <c r="D696" s="48">
        <v>2.1</v>
      </c>
      <c r="E696" s="48">
        <v>2.1</v>
      </c>
      <c r="F696" s="48">
        <v>2.1</v>
      </c>
      <c r="G696" s="11">
        <f t="shared" si="84"/>
        <v>0</v>
      </c>
      <c r="H696" s="5">
        <f t="shared" si="85"/>
        <v>0</v>
      </c>
      <c r="I696" s="42">
        <f t="shared" si="86"/>
        <v>100</v>
      </c>
      <c r="J696" s="70"/>
    </row>
    <row r="697" spans="1:10" ht="72.75" customHeight="1">
      <c r="A697" s="84" t="s">
        <v>708</v>
      </c>
      <c r="B697" s="60">
        <v>441</v>
      </c>
      <c r="C697" s="85" t="s">
        <v>1059</v>
      </c>
      <c r="D697" s="48">
        <v>154.33125000000001</v>
      </c>
      <c r="E697" s="48">
        <v>154.33125000000001</v>
      </c>
      <c r="F697" s="48">
        <v>154.33125000000001</v>
      </c>
      <c r="G697" s="11">
        <f t="shared" si="84"/>
        <v>0</v>
      </c>
      <c r="H697" s="5">
        <f t="shared" si="85"/>
        <v>0</v>
      </c>
      <c r="I697" s="42">
        <f t="shared" si="86"/>
        <v>100</v>
      </c>
      <c r="J697" s="70"/>
    </row>
    <row r="698" spans="1:10" ht="138" customHeight="1">
      <c r="A698" s="84" t="s">
        <v>709</v>
      </c>
      <c r="B698" s="60">
        <v>441</v>
      </c>
      <c r="C698" s="85" t="s">
        <v>1060</v>
      </c>
      <c r="D698" s="48">
        <v>344.18919</v>
      </c>
      <c r="E698" s="48">
        <v>344.18919</v>
      </c>
      <c r="F698" s="48">
        <v>344.18919</v>
      </c>
      <c r="G698" s="11">
        <f t="shared" si="84"/>
        <v>0</v>
      </c>
      <c r="H698" s="5">
        <f t="shared" si="85"/>
        <v>0</v>
      </c>
      <c r="I698" s="42">
        <f t="shared" si="86"/>
        <v>100</v>
      </c>
      <c r="J698" s="70"/>
    </row>
    <row r="699" spans="1:10" ht="101.25" customHeight="1">
      <c r="A699" s="153" t="s">
        <v>674</v>
      </c>
      <c r="B699" s="60"/>
      <c r="C699" s="109" t="s">
        <v>675</v>
      </c>
      <c r="D699" s="58">
        <f>D700</f>
        <v>2008.71549</v>
      </c>
      <c r="E699" s="58">
        <f>E700</f>
        <v>2008.3860500000001</v>
      </c>
      <c r="F699" s="58">
        <f>F700</f>
        <v>2008.3860500000001</v>
      </c>
      <c r="G699" s="40">
        <f t="shared" si="84"/>
        <v>0</v>
      </c>
      <c r="H699" s="22">
        <f t="shared" si="85"/>
        <v>0.32943999999997686</v>
      </c>
      <c r="I699" s="152">
        <f t="shared" si="86"/>
        <v>99.983599469330514</v>
      </c>
      <c r="J699" s="70"/>
    </row>
    <row r="700" spans="1:10" ht="102.75" customHeight="1">
      <c r="A700" s="84" t="s">
        <v>676</v>
      </c>
      <c r="B700" s="148"/>
      <c r="C700" s="85" t="s">
        <v>677</v>
      </c>
      <c r="D700" s="95">
        <v>2008.71549</v>
      </c>
      <c r="E700" s="95">
        <v>2008.3860500000001</v>
      </c>
      <c r="F700" s="95">
        <v>2008.3860500000001</v>
      </c>
      <c r="G700" s="11">
        <f t="shared" si="84"/>
        <v>0</v>
      </c>
      <c r="H700" s="5">
        <f t="shared" si="85"/>
        <v>0.32943999999997686</v>
      </c>
      <c r="I700" s="5">
        <f t="shared" si="86"/>
        <v>99.983599469330514</v>
      </c>
      <c r="J700" s="70"/>
    </row>
    <row r="701" spans="1:10">
      <c r="A701" s="154"/>
      <c r="B701" s="155"/>
      <c r="C701" s="155"/>
      <c r="D701" s="44"/>
      <c r="E701" s="44"/>
      <c r="F701" s="44"/>
      <c r="G701" s="44"/>
      <c r="H701" s="44"/>
      <c r="I701" s="44"/>
      <c r="J701" s="70"/>
    </row>
    <row r="702" spans="1:10">
      <c r="A702" s="154"/>
      <c r="B702" s="155"/>
      <c r="C702" s="155"/>
      <c r="D702" s="44"/>
      <c r="E702" s="44"/>
      <c r="F702" s="44"/>
      <c r="G702" s="44"/>
      <c r="H702" s="44"/>
      <c r="I702" s="44"/>
      <c r="J702" s="70"/>
    </row>
    <row r="703" spans="1:10">
      <c r="A703" s="156"/>
      <c r="B703" s="157"/>
      <c r="C703" s="157"/>
      <c r="D703" s="45"/>
      <c r="E703" s="45"/>
      <c r="F703" s="45"/>
      <c r="G703" s="45"/>
      <c r="H703" s="45"/>
      <c r="I703" s="45"/>
      <c r="J703" s="70"/>
    </row>
    <row r="704" spans="1:10">
      <c r="A704" s="156"/>
      <c r="B704" s="157"/>
      <c r="C704" s="157"/>
      <c r="D704" s="45"/>
      <c r="E704" s="45"/>
      <c r="F704" s="45"/>
      <c r="G704" s="45"/>
      <c r="H704" s="45"/>
      <c r="I704" s="45"/>
      <c r="J704" s="70"/>
    </row>
    <row r="705" spans="1:10">
      <c r="A705" s="156"/>
      <c r="B705" s="157"/>
      <c r="C705" s="157"/>
      <c r="D705" s="45"/>
      <c r="E705" s="45"/>
      <c r="F705" s="45"/>
      <c r="G705" s="45"/>
      <c r="H705" s="45"/>
      <c r="I705" s="45"/>
      <c r="J705" s="70"/>
    </row>
    <row r="706" spans="1:10">
      <c r="A706" s="156"/>
      <c r="B706" s="157"/>
      <c r="C706" s="157"/>
      <c r="D706" s="45"/>
      <c r="E706" s="45"/>
      <c r="F706" s="45"/>
      <c r="G706" s="45"/>
      <c r="H706" s="45"/>
      <c r="I706" s="45"/>
      <c r="J706" s="70"/>
    </row>
    <row r="707" spans="1:10">
      <c r="A707" s="156"/>
      <c r="B707" s="157"/>
      <c r="C707" s="157"/>
      <c r="D707" s="45"/>
      <c r="E707" s="45"/>
      <c r="F707" s="45"/>
      <c r="G707" s="45"/>
      <c r="H707" s="45"/>
      <c r="I707" s="45"/>
      <c r="J707" s="70"/>
    </row>
    <row r="708" spans="1:10">
      <c r="A708" s="156"/>
      <c r="B708" s="157"/>
      <c r="C708" s="157"/>
      <c r="D708" s="45"/>
      <c r="E708" s="45"/>
      <c r="F708" s="45"/>
      <c r="G708" s="45"/>
      <c r="H708" s="45"/>
      <c r="I708" s="45"/>
      <c r="J708" s="70"/>
    </row>
    <row r="709" spans="1:10">
      <c r="A709" s="156"/>
      <c r="B709" s="157"/>
      <c r="C709" s="157"/>
      <c r="D709" s="45"/>
      <c r="E709" s="45"/>
      <c r="F709" s="45"/>
      <c r="G709" s="45"/>
      <c r="H709" s="45"/>
      <c r="I709" s="45"/>
      <c r="J709" s="70"/>
    </row>
    <row r="710" spans="1:10">
      <c r="A710" s="156"/>
      <c r="B710" s="157"/>
      <c r="C710" s="157"/>
      <c r="D710" s="45"/>
      <c r="E710" s="45"/>
      <c r="F710" s="45"/>
      <c r="G710" s="45"/>
      <c r="H710" s="45"/>
      <c r="I710" s="45"/>
      <c r="J710" s="70"/>
    </row>
    <row r="711" spans="1:10">
      <c r="A711" s="156"/>
      <c r="B711" s="157"/>
      <c r="C711" s="157"/>
      <c r="D711" s="45"/>
      <c r="E711" s="45"/>
      <c r="F711" s="45"/>
      <c r="G711" s="45"/>
      <c r="H711" s="45"/>
      <c r="I711" s="45"/>
      <c r="J711" s="70"/>
    </row>
    <row r="712" spans="1:10">
      <c r="A712" s="156"/>
      <c r="B712" s="157"/>
      <c r="C712" s="157"/>
      <c r="D712" s="45"/>
      <c r="E712" s="45"/>
      <c r="F712" s="45"/>
      <c r="G712" s="45"/>
      <c r="H712" s="45"/>
      <c r="I712" s="45"/>
      <c r="J712" s="70"/>
    </row>
    <row r="713" spans="1:10">
      <c r="A713" s="156"/>
      <c r="B713" s="157"/>
      <c r="C713" s="157"/>
      <c r="D713" s="45"/>
      <c r="E713" s="45"/>
      <c r="F713" s="45"/>
      <c r="G713" s="45"/>
      <c r="H713" s="45"/>
      <c r="I713" s="45"/>
      <c r="J713" s="70"/>
    </row>
    <row r="714" spans="1:10">
      <c r="A714" s="156"/>
      <c r="B714" s="157"/>
      <c r="C714" s="157"/>
      <c r="D714" s="45"/>
      <c r="E714" s="45"/>
      <c r="F714" s="45"/>
      <c r="G714" s="45"/>
      <c r="H714" s="45"/>
      <c r="I714" s="45"/>
      <c r="J714" s="70"/>
    </row>
    <row r="715" spans="1:10">
      <c r="A715" s="156"/>
      <c r="B715" s="157"/>
      <c r="C715" s="157"/>
      <c r="D715" s="45"/>
      <c r="E715" s="45"/>
      <c r="F715" s="45"/>
      <c r="G715" s="45"/>
      <c r="H715" s="45"/>
      <c r="I715" s="45"/>
      <c r="J715" s="70"/>
    </row>
    <row r="716" spans="1:10">
      <c r="A716" s="156"/>
      <c r="B716" s="157"/>
      <c r="C716" s="157"/>
      <c r="D716" s="45"/>
      <c r="E716" s="45"/>
      <c r="F716" s="45"/>
      <c r="G716" s="45"/>
      <c r="H716" s="45"/>
      <c r="I716" s="45"/>
      <c r="J716" s="70"/>
    </row>
    <row r="717" spans="1:10">
      <c r="A717" s="156"/>
      <c r="B717" s="157"/>
      <c r="C717" s="157"/>
      <c r="D717" s="45"/>
      <c r="E717" s="45"/>
      <c r="F717" s="45"/>
      <c r="G717" s="45"/>
      <c r="H717" s="45"/>
      <c r="I717" s="45"/>
      <c r="J717" s="70"/>
    </row>
    <row r="718" spans="1:10">
      <c r="A718" s="156"/>
      <c r="B718" s="157"/>
      <c r="C718" s="157"/>
      <c r="D718" s="45"/>
      <c r="E718" s="45"/>
      <c r="F718" s="45"/>
      <c r="G718" s="45"/>
      <c r="H718" s="45"/>
      <c r="I718" s="45"/>
      <c r="J718" s="70"/>
    </row>
    <row r="719" spans="1:10">
      <c r="A719" s="156"/>
      <c r="B719" s="157"/>
      <c r="C719" s="157"/>
      <c r="D719" s="45"/>
      <c r="E719" s="45"/>
      <c r="F719" s="45"/>
      <c r="G719" s="45"/>
      <c r="H719" s="45"/>
      <c r="I719" s="45"/>
      <c r="J719" s="70"/>
    </row>
    <row r="720" spans="1:10">
      <c r="A720" s="156"/>
      <c r="B720" s="157"/>
      <c r="C720" s="157"/>
      <c r="D720" s="45"/>
      <c r="E720" s="45"/>
      <c r="F720" s="45"/>
      <c r="G720" s="45"/>
      <c r="H720" s="45"/>
      <c r="I720" s="45"/>
      <c r="J720" s="70"/>
    </row>
    <row r="721" spans="1:10">
      <c r="A721" s="156"/>
      <c r="B721" s="157"/>
      <c r="C721" s="157"/>
      <c r="D721" s="45"/>
      <c r="E721" s="45"/>
      <c r="F721" s="45"/>
      <c r="G721" s="45"/>
      <c r="H721" s="45"/>
      <c r="I721" s="45"/>
      <c r="J721" s="70"/>
    </row>
    <row r="722" spans="1:10">
      <c r="A722" s="156"/>
      <c r="B722" s="157"/>
      <c r="C722" s="157"/>
      <c r="D722" s="45"/>
      <c r="E722" s="45"/>
      <c r="F722" s="45"/>
      <c r="G722" s="45"/>
      <c r="H722" s="45"/>
      <c r="I722" s="45"/>
      <c r="J722" s="70"/>
    </row>
    <row r="723" spans="1:10">
      <c r="A723" s="156"/>
      <c r="B723" s="157"/>
      <c r="C723" s="157"/>
      <c r="D723" s="45"/>
      <c r="E723" s="45"/>
      <c r="F723" s="45"/>
      <c r="G723" s="45"/>
      <c r="H723" s="45"/>
      <c r="I723" s="45"/>
      <c r="J723" s="70"/>
    </row>
    <row r="724" spans="1:10">
      <c r="A724" s="156"/>
      <c r="B724" s="157"/>
      <c r="C724" s="157"/>
      <c r="D724" s="45"/>
      <c r="E724" s="45"/>
      <c r="F724" s="45"/>
      <c r="G724" s="45"/>
      <c r="H724" s="45"/>
      <c r="I724" s="45"/>
      <c r="J724" s="70"/>
    </row>
    <row r="725" spans="1:10">
      <c r="A725" s="156"/>
      <c r="B725" s="157"/>
      <c r="C725" s="157"/>
      <c r="D725" s="45"/>
      <c r="E725" s="45"/>
      <c r="F725" s="45"/>
      <c r="G725" s="45"/>
      <c r="H725" s="45"/>
      <c r="I725" s="45"/>
      <c r="J725" s="70"/>
    </row>
    <row r="726" spans="1:10">
      <c r="A726" s="156"/>
      <c r="B726" s="157"/>
      <c r="C726" s="157"/>
      <c r="D726" s="45"/>
      <c r="E726" s="45"/>
      <c r="F726" s="45"/>
      <c r="G726" s="45"/>
      <c r="H726" s="45"/>
      <c r="I726" s="45"/>
      <c r="J726" s="70"/>
    </row>
    <row r="727" spans="1:10">
      <c r="A727" s="156"/>
      <c r="B727" s="157"/>
      <c r="C727" s="157"/>
      <c r="D727" s="45"/>
      <c r="E727" s="45"/>
      <c r="F727" s="45"/>
      <c r="G727" s="45"/>
      <c r="H727" s="45"/>
      <c r="I727" s="45"/>
      <c r="J727" s="70"/>
    </row>
    <row r="728" spans="1:10">
      <c r="A728" s="156"/>
      <c r="B728" s="157"/>
      <c r="C728" s="157"/>
      <c r="D728" s="45"/>
      <c r="E728" s="45"/>
      <c r="F728" s="45"/>
      <c r="G728" s="45"/>
      <c r="H728" s="45"/>
      <c r="I728" s="45"/>
      <c r="J728" s="70"/>
    </row>
    <row r="729" spans="1:10">
      <c r="A729" s="156"/>
      <c r="B729" s="157"/>
      <c r="C729" s="157"/>
      <c r="D729" s="45"/>
      <c r="E729" s="45"/>
      <c r="F729" s="45"/>
      <c r="G729" s="45"/>
      <c r="H729" s="45"/>
      <c r="I729" s="45"/>
      <c r="J729" s="70"/>
    </row>
    <row r="730" spans="1:10">
      <c r="A730" s="156"/>
      <c r="B730" s="157"/>
      <c r="C730" s="157"/>
      <c r="D730" s="45"/>
      <c r="E730" s="45"/>
      <c r="F730" s="45"/>
      <c r="G730" s="45"/>
      <c r="H730" s="45"/>
      <c r="I730" s="45"/>
      <c r="J730" s="70"/>
    </row>
    <row r="731" spans="1:10">
      <c r="A731" s="156"/>
      <c r="B731" s="157"/>
      <c r="C731" s="157"/>
      <c r="D731" s="45"/>
      <c r="E731" s="45"/>
      <c r="F731" s="45"/>
      <c r="G731" s="45"/>
      <c r="H731" s="45"/>
      <c r="I731" s="45"/>
      <c r="J731" s="70"/>
    </row>
    <row r="732" spans="1:10">
      <c r="A732" s="156"/>
      <c r="B732" s="157"/>
      <c r="C732" s="157"/>
      <c r="D732" s="45"/>
      <c r="E732" s="45"/>
      <c r="F732" s="45"/>
      <c r="G732" s="45"/>
      <c r="H732" s="45"/>
      <c r="I732" s="45"/>
      <c r="J732" s="70"/>
    </row>
    <row r="733" spans="1:10">
      <c r="A733" s="156"/>
      <c r="B733" s="157"/>
      <c r="C733" s="157"/>
      <c r="D733" s="45"/>
      <c r="E733" s="45"/>
      <c r="F733" s="45"/>
      <c r="G733" s="45"/>
      <c r="H733" s="45"/>
      <c r="I733" s="45"/>
      <c r="J733" s="70"/>
    </row>
    <row r="734" spans="1:10">
      <c r="A734" s="156"/>
      <c r="B734" s="157"/>
      <c r="C734" s="157"/>
      <c r="D734" s="45"/>
      <c r="E734" s="45"/>
      <c r="F734" s="45"/>
      <c r="G734" s="45"/>
      <c r="H734" s="45"/>
      <c r="I734" s="45"/>
      <c r="J734" s="70"/>
    </row>
    <row r="735" spans="1:10">
      <c r="A735" s="156"/>
      <c r="B735" s="157"/>
      <c r="C735" s="157"/>
      <c r="D735" s="45"/>
      <c r="E735" s="45"/>
      <c r="F735" s="45"/>
      <c r="G735" s="45"/>
      <c r="H735" s="45"/>
      <c r="I735" s="45"/>
      <c r="J735" s="70"/>
    </row>
    <row r="736" spans="1:10">
      <c r="A736" s="156"/>
      <c r="B736" s="157"/>
      <c r="C736" s="157"/>
      <c r="D736" s="45"/>
      <c r="E736" s="45"/>
      <c r="F736" s="45"/>
      <c r="G736" s="45"/>
      <c r="H736" s="45"/>
      <c r="I736" s="45"/>
      <c r="J736" s="70"/>
    </row>
    <row r="737" spans="1:10">
      <c r="A737" s="156"/>
      <c r="B737" s="157"/>
      <c r="C737" s="157"/>
      <c r="D737" s="45"/>
      <c r="E737" s="45"/>
      <c r="F737" s="45"/>
      <c r="G737" s="45"/>
      <c r="H737" s="45"/>
      <c r="I737" s="45"/>
      <c r="J737" s="70"/>
    </row>
    <row r="738" spans="1:10">
      <c r="A738" s="156"/>
      <c r="B738" s="157"/>
      <c r="C738" s="157"/>
      <c r="D738" s="45"/>
      <c r="E738" s="45"/>
      <c r="F738" s="45"/>
      <c r="G738" s="45"/>
      <c r="H738" s="45"/>
      <c r="I738" s="45"/>
      <c r="J738" s="70"/>
    </row>
    <row r="739" spans="1:10">
      <c r="A739" s="156"/>
      <c r="B739" s="157"/>
      <c r="C739" s="157"/>
      <c r="D739" s="45"/>
      <c r="E739" s="45"/>
      <c r="F739" s="45"/>
      <c r="G739" s="45"/>
      <c r="H739" s="45"/>
      <c r="I739" s="45"/>
      <c r="J739" s="70"/>
    </row>
    <row r="740" spans="1:10">
      <c r="A740" s="156"/>
      <c r="B740" s="157"/>
      <c r="C740" s="157"/>
      <c r="D740" s="45"/>
      <c r="E740" s="45"/>
      <c r="F740" s="45"/>
      <c r="G740" s="45"/>
      <c r="H740" s="45"/>
      <c r="I740" s="45"/>
      <c r="J740" s="70"/>
    </row>
    <row r="741" spans="1:10">
      <c r="A741" s="156"/>
      <c r="B741" s="157"/>
      <c r="C741" s="157"/>
      <c r="D741" s="45"/>
      <c r="E741" s="45"/>
      <c r="F741" s="45"/>
      <c r="G741" s="45"/>
      <c r="H741" s="45"/>
      <c r="I741" s="45"/>
      <c r="J741" s="70"/>
    </row>
    <row r="742" spans="1:10">
      <c r="A742" s="156"/>
      <c r="B742" s="157"/>
      <c r="C742" s="157"/>
      <c r="D742" s="45"/>
      <c r="E742" s="45"/>
      <c r="F742" s="45"/>
      <c r="G742" s="45"/>
      <c r="H742" s="45"/>
      <c r="I742" s="45"/>
      <c r="J742" s="70"/>
    </row>
    <row r="743" spans="1:10">
      <c r="A743" s="156"/>
      <c r="B743" s="157"/>
      <c r="C743" s="157"/>
      <c r="D743" s="45"/>
      <c r="E743" s="45"/>
      <c r="F743" s="45"/>
      <c r="G743" s="45"/>
      <c r="H743" s="45"/>
      <c r="I743" s="45"/>
      <c r="J743" s="70"/>
    </row>
    <row r="744" spans="1:10">
      <c r="A744" s="156"/>
      <c r="B744" s="157"/>
      <c r="C744" s="157"/>
      <c r="D744" s="45"/>
      <c r="E744" s="45"/>
      <c r="F744" s="45"/>
      <c r="G744" s="45"/>
      <c r="H744" s="45"/>
      <c r="I744" s="45"/>
      <c r="J744" s="70"/>
    </row>
    <row r="745" spans="1:10">
      <c r="A745" s="156"/>
      <c r="B745" s="157"/>
      <c r="C745" s="157"/>
      <c r="D745" s="45"/>
      <c r="E745" s="45"/>
      <c r="F745" s="45"/>
      <c r="G745" s="45"/>
      <c r="H745" s="45"/>
      <c r="I745" s="45"/>
      <c r="J745" s="70"/>
    </row>
    <row r="746" spans="1:10">
      <c r="A746" s="156"/>
      <c r="B746" s="157"/>
      <c r="C746" s="157"/>
      <c r="D746" s="45"/>
      <c r="E746" s="45"/>
      <c r="F746" s="45"/>
      <c r="G746" s="45"/>
      <c r="H746" s="45"/>
      <c r="I746" s="45"/>
      <c r="J746" s="70"/>
    </row>
    <row r="747" spans="1:10">
      <c r="A747" s="156"/>
      <c r="B747" s="157"/>
      <c r="C747" s="157"/>
      <c r="D747" s="45"/>
      <c r="E747" s="45"/>
      <c r="F747" s="45"/>
      <c r="G747" s="45"/>
      <c r="H747" s="45"/>
      <c r="I747" s="45"/>
      <c r="J747" s="70"/>
    </row>
    <row r="748" spans="1:10">
      <c r="A748" s="156"/>
      <c r="B748" s="157"/>
      <c r="C748" s="157"/>
      <c r="D748" s="45"/>
      <c r="E748" s="45"/>
      <c r="F748" s="45"/>
      <c r="G748" s="45"/>
      <c r="H748" s="45"/>
      <c r="I748" s="45"/>
      <c r="J748" s="70"/>
    </row>
    <row r="749" spans="1:10">
      <c r="A749" s="156"/>
      <c r="B749" s="157"/>
      <c r="C749" s="157"/>
      <c r="D749" s="45"/>
      <c r="E749" s="45"/>
      <c r="F749" s="45"/>
      <c r="G749" s="45"/>
      <c r="H749" s="45"/>
      <c r="I749" s="45"/>
      <c r="J749" s="70"/>
    </row>
    <row r="750" spans="1:10">
      <c r="A750" s="156"/>
      <c r="B750" s="157"/>
      <c r="C750" s="157"/>
      <c r="D750" s="45"/>
      <c r="E750" s="45"/>
      <c r="F750" s="45"/>
      <c r="G750" s="45"/>
      <c r="H750" s="45"/>
      <c r="I750" s="45"/>
      <c r="J750" s="70"/>
    </row>
    <row r="751" spans="1:10">
      <c r="A751" s="156"/>
      <c r="B751" s="157"/>
      <c r="C751" s="157"/>
      <c r="D751" s="45"/>
      <c r="E751" s="45"/>
      <c r="F751" s="45"/>
      <c r="G751" s="45"/>
      <c r="H751" s="45"/>
      <c r="I751" s="45"/>
      <c r="J751" s="70"/>
    </row>
    <row r="752" spans="1:10">
      <c r="A752" s="156"/>
      <c r="B752" s="157"/>
      <c r="C752" s="157"/>
      <c r="D752" s="45"/>
      <c r="E752" s="45"/>
      <c r="F752" s="45"/>
      <c r="G752" s="45"/>
      <c r="H752" s="45"/>
      <c r="I752" s="45"/>
      <c r="J752" s="70"/>
    </row>
    <row r="753" spans="1:10">
      <c r="A753" s="156"/>
      <c r="B753" s="157"/>
      <c r="C753" s="157"/>
      <c r="D753" s="45"/>
      <c r="E753" s="45"/>
      <c r="F753" s="45"/>
      <c r="G753" s="45"/>
      <c r="H753" s="45"/>
      <c r="I753" s="45"/>
      <c r="J753" s="70"/>
    </row>
    <row r="754" spans="1:10">
      <c r="A754" s="156"/>
      <c r="B754" s="157"/>
      <c r="C754" s="157"/>
      <c r="D754" s="45"/>
      <c r="E754" s="45"/>
      <c r="F754" s="45"/>
      <c r="G754" s="45"/>
      <c r="H754" s="45"/>
      <c r="I754" s="45"/>
      <c r="J754" s="70"/>
    </row>
    <row r="755" spans="1:10">
      <c r="A755" s="156"/>
      <c r="B755" s="157"/>
      <c r="C755" s="157"/>
      <c r="D755" s="45"/>
      <c r="E755" s="45"/>
      <c r="F755" s="45"/>
      <c r="G755" s="45"/>
      <c r="H755" s="45"/>
      <c r="I755" s="45"/>
      <c r="J755" s="70"/>
    </row>
    <row r="756" spans="1:10">
      <c r="A756" s="156"/>
      <c r="B756" s="157"/>
      <c r="C756" s="157"/>
      <c r="D756" s="45"/>
      <c r="E756" s="45"/>
      <c r="F756" s="45"/>
      <c r="G756" s="45"/>
      <c r="H756" s="45"/>
      <c r="I756" s="45"/>
      <c r="J756" s="70"/>
    </row>
    <row r="757" spans="1:10">
      <c r="A757" s="156"/>
      <c r="B757" s="157"/>
      <c r="C757" s="157"/>
      <c r="D757" s="45"/>
      <c r="E757" s="45"/>
      <c r="F757" s="45"/>
      <c r="G757" s="45"/>
      <c r="H757" s="45"/>
      <c r="I757" s="45"/>
      <c r="J757" s="70"/>
    </row>
    <row r="758" spans="1:10">
      <c r="A758" s="156"/>
      <c r="B758" s="157"/>
      <c r="C758" s="157"/>
      <c r="D758" s="45"/>
      <c r="E758" s="45"/>
      <c r="F758" s="45"/>
      <c r="G758" s="45"/>
      <c r="H758" s="45"/>
      <c r="I758" s="45"/>
      <c r="J758" s="70"/>
    </row>
    <row r="759" spans="1:10">
      <c r="A759" s="156"/>
      <c r="B759" s="157"/>
      <c r="C759" s="157"/>
      <c r="D759" s="45"/>
      <c r="E759" s="45"/>
      <c r="F759" s="45"/>
      <c r="G759" s="45"/>
      <c r="H759" s="45"/>
      <c r="I759" s="45"/>
      <c r="J759" s="70"/>
    </row>
    <row r="760" spans="1:10">
      <c r="A760" s="156"/>
      <c r="B760" s="157"/>
      <c r="C760" s="157"/>
      <c r="D760" s="45"/>
      <c r="E760" s="45"/>
      <c r="F760" s="45"/>
      <c r="G760" s="45"/>
      <c r="H760" s="45"/>
      <c r="I760" s="45"/>
      <c r="J760" s="70"/>
    </row>
    <row r="761" spans="1:10">
      <c r="A761" s="156"/>
      <c r="B761" s="157"/>
      <c r="C761" s="157"/>
      <c r="D761" s="45"/>
      <c r="E761" s="45"/>
      <c r="F761" s="45"/>
      <c r="G761" s="45"/>
      <c r="H761" s="45"/>
      <c r="I761" s="45"/>
      <c r="J761" s="70"/>
    </row>
    <row r="762" spans="1:10">
      <c r="A762" s="156"/>
      <c r="B762" s="157"/>
      <c r="C762" s="157"/>
      <c r="D762" s="45"/>
      <c r="E762" s="45"/>
      <c r="F762" s="45"/>
      <c r="G762" s="45"/>
      <c r="H762" s="45"/>
      <c r="I762" s="45"/>
      <c r="J762" s="70"/>
    </row>
    <row r="763" spans="1:10">
      <c r="A763" s="156"/>
      <c r="B763" s="157"/>
      <c r="C763" s="157"/>
      <c r="D763" s="45"/>
      <c r="E763" s="45"/>
      <c r="F763" s="45"/>
      <c r="G763" s="45"/>
      <c r="H763" s="45"/>
      <c r="I763" s="45"/>
      <c r="J763" s="70"/>
    </row>
    <row r="764" spans="1:10">
      <c r="A764" s="156"/>
      <c r="B764" s="157"/>
      <c r="C764" s="157"/>
      <c r="D764" s="45"/>
      <c r="E764" s="45"/>
      <c r="F764" s="45"/>
      <c r="G764" s="45"/>
      <c r="H764" s="45"/>
      <c r="I764" s="45"/>
      <c r="J764" s="70"/>
    </row>
    <row r="765" spans="1:10">
      <c r="A765" s="156"/>
      <c r="B765" s="157"/>
      <c r="C765" s="157"/>
      <c r="D765" s="45"/>
      <c r="E765" s="45"/>
      <c r="F765" s="45"/>
      <c r="G765" s="45"/>
      <c r="H765" s="45"/>
      <c r="I765" s="45"/>
      <c r="J765" s="70"/>
    </row>
    <row r="766" spans="1:10">
      <c r="A766" s="156"/>
      <c r="B766" s="157"/>
      <c r="C766" s="157"/>
      <c r="D766" s="45"/>
      <c r="E766" s="45"/>
      <c r="F766" s="45"/>
      <c r="G766" s="45"/>
      <c r="H766" s="45"/>
      <c r="I766" s="45"/>
      <c r="J766" s="70"/>
    </row>
    <row r="767" spans="1:10">
      <c r="A767" s="156"/>
      <c r="B767" s="157"/>
      <c r="C767" s="157"/>
      <c r="D767" s="45"/>
      <c r="E767" s="45"/>
      <c r="F767" s="45"/>
      <c r="G767" s="45"/>
      <c r="H767" s="45"/>
      <c r="I767" s="45"/>
      <c r="J767" s="70"/>
    </row>
    <row r="768" spans="1:10">
      <c r="A768" s="156"/>
      <c r="B768" s="157"/>
      <c r="C768" s="157"/>
      <c r="D768" s="45"/>
      <c r="E768" s="45"/>
      <c r="F768" s="45"/>
      <c r="G768" s="45"/>
      <c r="H768" s="45"/>
      <c r="I768" s="45"/>
      <c r="J768" s="70"/>
    </row>
    <row r="769" spans="1:10">
      <c r="A769" s="156"/>
      <c r="B769" s="157"/>
      <c r="C769" s="157"/>
      <c r="D769" s="45"/>
      <c r="E769" s="45"/>
      <c r="F769" s="45"/>
      <c r="G769" s="45"/>
      <c r="H769" s="45"/>
      <c r="I769" s="45"/>
      <c r="J769" s="70"/>
    </row>
    <row r="770" spans="1:10">
      <c r="A770" s="156"/>
      <c r="B770" s="157"/>
      <c r="C770" s="157"/>
      <c r="D770" s="45"/>
      <c r="E770" s="45"/>
      <c r="F770" s="45"/>
      <c r="G770" s="45"/>
      <c r="H770" s="45"/>
      <c r="I770" s="45"/>
      <c r="J770" s="70"/>
    </row>
    <row r="771" spans="1:10">
      <c r="A771" s="156"/>
      <c r="B771" s="157"/>
      <c r="C771" s="157"/>
      <c r="D771" s="45"/>
      <c r="E771" s="45"/>
      <c r="F771" s="45"/>
      <c r="G771" s="45"/>
      <c r="H771" s="45"/>
      <c r="I771" s="45"/>
      <c r="J771" s="70"/>
    </row>
    <row r="772" spans="1:10">
      <c r="A772" s="156"/>
      <c r="B772" s="157"/>
      <c r="C772" s="157"/>
      <c r="D772" s="45"/>
      <c r="E772" s="45"/>
      <c r="F772" s="45"/>
      <c r="G772" s="45"/>
      <c r="H772" s="45"/>
      <c r="I772" s="45"/>
      <c r="J772" s="70"/>
    </row>
    <row r="773" spans="1:10">
      <c r="A773" s="156"/>
      <c r="B773" s="157"/>
      <c r="C773" s="157"/>
      <c r="D773" s="45"/>
      <c r="E773" s="45"/>
      <c r="F773" s="45"/>
      <c r="G773" s="45"/>
      <c r="H773" s="45"/>
      <c r="I773" s="45"/>
      <c r="J773" s="70"/>
    </row>
    <row r="774" spans="1:10">
      <c r="A774" s="156"/>
      <c r="B774" s="157"/>
      <c r="C774" s="157"/>
      <c r="D774" s="45"/>
      <c r="E774" s="45"/>
      <c r="F774" s="45"/>
      <c r="G774" s="45"/>
      <c r="H774" s="45"/>
      <c r="I774" s="45"/>
      <c r="J774" s="70"/>
    </row>
    <row r="775" spans="1:10">
      <c r="A775" s="156"/>
      <c r="B775" s="157"/>
      <c r="C775" s="157"/>
      <c r="D775" s="45"/>
      <c r="E775" s="45"/>
      <c r="F775" s="45"/>
      <c r="G775" s="45"/>
      <c r="H775" s="45"/>
      <c r="I775" s="45"/>
      <c r="J775" s="70"/>
    </row>
    <row r="776" spans="1:10">
      <c r="A776" s="156"/>
      <c r="B776" s="157"/>
      <c r="C776" s="157"/>
      <c r="D776" s="45"/>
      <c r="E776" s="45"/>
      <c r="F776" s="45"/>
      <c r="G776" s="45"/>
      <c r="H776" s="45"/>
      <c r="I776" s="45"/>
      <c r="J776" s="70"/>
    </row>
    <row r="777" spans="1:10">
      <c r="A777" s="156"/>
      <c r="B777" s="157"/>
      <c r="C777" s="157"/>
      <c r="D777" s="45"/>
      <c r="E777" s="45"/>
      <c r="F777" s="45"/>
      <c r="G777" s="45"/>
      <c r="H777" s="45"/>
      <c r="I777" s="45"/>
      <c r="J777" s="70"/>
    </row>
    <row r="778" spans="1:10">
      <c r="A778" s="156"/>
      <c r="B778" s="157"/>
      <c r="C778" s="157"/>
      <c r="D778" s="45"/>
      <c r="E778" s="45"/>
      <c r="F778" s="45"/>
      <c r="G778" s="45"/>
      <c r="H778" s="45"/>
      <c r="I778" s="45"/>
      <c r="J778" s="70"/>
    </row>
    <row r="779" spans="1:10">
      <c r="A779" s="156"/>
      <c r="B779" s="157"/>
      <c r="C779" s="157"/>
      <c r="D779" s="45"/>
      <c r="E779" s="45"/>
      <c r="F779" s="45"/>
      <c r="G779" s="45"/>
      <c r="H779" s="45"/>
      <c r="I779" s="45"/>
      <c r="J779" s="70"/>
    </row>
    <row r="780" spans="1:10">
      <c r="A780" s="156"/>
      <c r="B780" s="157"/>
      <c r="C780" s="157"/>
      <c r="D780" s="45"/>
      <c r="E780" s="45"/>
      <c r="F780" s="45"/>
      <c r="G780" s="45"/>
      <c r="H780" s="45"/>
      <c r="I780" s="45"/>
      <c r="J780" s="70"/>
    </row>
    <row r="781" spans="1:10">
      <c r="A781" s="156"/>
      <c r="B781" s="157"/>
      <c r="C781" s="157"/>
      <c r="D781" s="45"/>
      <c r="E781" s="45"/>
      <c r="F781" s="45"/>
      <c r="G781" s="45"/>
      <c r="H781" s="45"/>
      <c r="I781" s="45"/>
      <c r="J781" s="70"/>
    </row>
    <row r="782" spans="1:10">
      <c r="A782" s="156"/>
      <c r="B782" s="157"/>
      <c r="C782" s="157"/>
      <c r="D782" s="45"/>
      <c r="E782" s="45"/>
      <c r="F782" s="45"/>
      <c r="G782" s="45"/>
      <c r="H782" s="45"/>
      <c r="I782" s="45"/>
      <c r="J782" s="70"/>
    </row>
    <row r="783" spans="1:10">
      <c r="A783" s="156"/>
      <c r="B783" s="157"/>
      <c r="C783" s="157"/>
      <c r="D783" s="45"/>
      <c r="E783" s="45"/>
      <c r="F783" s="45"/>
      <c r="G783" s="45"/>
      <c r="H783" s="45"/>
      <c r="I783" s="45"/>
      <c r="J783" s="70"/>
    </row>
    <row r="784" spans="1:10">
      <c r="A784" s="156"/>
      <c r="B784" s="157"/>
      <c r="C784" s="157"/>
      <c r="D784" s="45"/>
      <c r="E784" s="45"/>
      <c r="F784" s="45"/>
      <c r="G784" s="45"/>
      <c r="H784" s="45"/>
      <c r="I784" s="45"/>
      <c r="J784" s="70"/>
    </row>
    <row r="785" spans="1:9">
      <c r="A785" s="158"/>
      <c r="B785" s="159"/>
      <c r="C785" s="159"/>
      <c r="D785" s="43"/>
      <c r="E785" s="43"/>
      <c r="F785" s="43"/>
      <c r="G785" s="43"/>
      <c r="H785" s="43"/>
      <c r="I785" s="43"/>
    </row>
    <row r="786" spans="1:9">
      <c r="A786" s="160"/>
      <c r="B786" s="161"/>
      <c r="C786" s="161"/>
      <c r="D786" s="34"/>
      <c r="E786" s="34"/>
      <c r="F786" s="34"/>
      <c r="G786" s="34"/>
      <c r="H786" s="34"/>
      <c r="I786" s="34"/>
    </row>
    <row r="787" spans="1:9">
      <c r="A787" s="160"/>
      <c r="B787" s="161"/>
      <c r="C787" s="161"/>
      <c r="D787" s="34"/>
      <c r="E787" s="34"/>
      <c r="F787" s="34"/>
      <c r="G787" s="34"/>
      <c r="H787" s="34"/>
      <c r="I787" s="34"/>
    </row>
    <row r="788" spans="1:9">
      <c r="A788" s="160"/>
      <c r="B788" s="161"/>
      <c r="C788" s="161"/>
      <c r="D788" s="34"/>
      <c r="E788" s="34"/>
      <c r="F788" s="34"/>
      <c r="G788" s="34"/>
      <c r="H788" s="34"/>
      <c r="I788" s="34"/>
    </row>
    <row r="789" spans="1:9">
      <c r="A789" s="160"/>
      <c r="B789" s="161"/>
      <c r="C789" s="161"/>
      <c r="D789" s="34"/>
      <c r="E789" s="34"/>
      <c r="F789" s="34"/>
      <c r="G789" s="34"/>
      <c r="H789" s="34"/>
      <c r="I789" s="34"/>
    </row>
    <row r="790" spans="1:9">
      <c r="A790" s="160"/>
      <c r="B790" s="161"/>
      <c r="C790" s="161"/>
      <c r="D790" s="34"/>
      <c r="E790" s="34"/>
      <c r="F790" s="34"/>
      <c r="G790" s="34"/>
      <c r="H790" s="34"/>
      <c r="I790" s="34"/>
    </row>
    <row r="791" spans="1:9">
      <c r="A791" s="160"/>
      <c r="B791" s="161"/>
      <c r="C791" s="161"/>
      <c r="D791" s="34"/>
      <c r="E791" s="34"/>
      <c r="F791" s="34"/>
      <c r="G791" s="34"/>
      <c r="H791" s="34"/>
      <c r="I791" s="34"/>
    </row>
    <row r="792" spans="1:9">
      <c r="A792" s="160"/>
      <c r="B792" s="161"/>
      <c r="C792" s="161"/>
      <c r="D792" s="34"/>
      <c r="E792" s="34"/>
      <c r="F792" s="34"/>
      <c r="G792" s="34"/>
      <c r="H792" s="34"/>
      <c r="I792" s="34"/>
    </row>
    <row r="793" spans="1:9">
      <c r="A793" s="160"/>
      <c r="B793" s="161"/>
      <c r="C793" s="161"/>
      <c r="D793" s="34"/>
      <c r="E793" s="34"/>
      <c r="F793" s="34"/>
      <c r="G793" s="34"/>
      <c r="H793" s="34"/>
      <c r="I793" s="34"/>
    </row>
    <row r="794" spans="1:9">
      <c r="A794" s="160"/>
      <c r="B794" s="161"/>
      <c r="C794" s="161"/>
      <c r="D794" s="34"/>
      <c r="E794" s="34"/>
      <c r="F794" s="34"/>
      <c r="G794" s="34"/>
      <c r="H794" s="34"/>
      <c r="I794" s="34"/>
    </row>
    <row r="795" spans="1:9">
      <c r="A795" s="160"/>
      <c r="B795" s="161"/>
      <c r="C795" s="161"/>
      <c r="D795" s="34"/>
      <c r="E795" s="34"/>
      <c r="F795" s="34"/>
      <c r="G795" s="34"/>
      <c r="H795" s="34"/>
      <c r="I795" s="34"/>
    </row>
    <row r="796" spans="1:9">
      <c r="A796" s="160"/>
      <c r="B796" s="161"/>
      <c r="C796" s="161"/>
      <c r="D796" s="34"/>
      <c r="E796" s="34"/>
      <c r="F796" s="34"/>
      <c r="G796" s="34"/>
      <c r="H796" s="34"/>
      <c r="I796" s="34"/>
    </row>
    <row r="797" spans="1:9">
      <c r="A797" s="160"/>
      <c r="B797" s="161"/>
      <c r="C797" s="161"/>
      <c r="D797" s="34"/>
      <c r="E797" s="34"/>
      <c r="F797" s="34"/>
      <c r="G797" s="34"/>
      <c r="H797" s="34"/>
      <c r="I797" s="34"/>
    </row>
    <row r="798" spans="1:9">
      <c r="A798" s="160"/>
      <c r="B798" s="161"/>
      <c r="C798" s="161"/>
      <c r="D798" s="34"/>
      <c r="E798" s="34"/>
      <c r="F798" s="34"/>
      <c r="G798" s="34"/>
      <c r="H798" s="34"/>
      <c r="I798" s="34"/>
    </row>
    <row r="799" spans="1:9">
      <c r="A799" s="160"/>
      <c r="B799" s="161"/>
      <c r="C799" s="161"/>
      <c r="D799" s="34"/>
      <c r="E799" s="34"/>
      <c r="F799" s="34"/>
      <c r="G799" s="34"/>
      <c r="H799" s="34"/>
      <c r="I799" s="34"/>
    </row>
    <row r="800" spans="1:9">
      <c r="A800" s="160"/>
      <c r="B800" s="161"/>
      <c r="C800" s="161"/>
      <c r="D800" s="34"/>
      <c r="E800" s="34"/>
      <c r="F800" s="34"/>
      <c r="G800" s="34"/>
      <c r="H800" s="34"/>
      <c r="I800" s="34"/>
    </row>
    <row r="801" spans="1:9">
      <c r="A801" s="160"/>
      <c r="B801" s="161"/>
      <c r="C801" s="161"/>
      <c r="D801" s="34"/>
      <c r="E801" s="34"/>
      <c r="F801" s="34"/>
      <c r="G801" s="34"/>
      <c r="H801" s="34"/>
      <c r="I801" s="34"/>
    </row>
    <row r="802" spans="1:9">
      <c r="A802" s="160"/>
      <c r="B802" s="161"/>
      <c r="C802" s="161"/>
      <c r="D802" s="34"/>
      <c r="E802" s="34"/>
      <c r="F802" s="34"/>
      <c r="G802" s="34"/>
      <c r="H802" s="34"/>
      <c r="I802" s="34"/>
    </row>
    <row r="803" spans="1:9">
      <c r="A803" s="160"/>
      <c r="B803" s="161"/>
      <c r="C803" s="161"/>
      <c r="D803" s="34"/>
      <c r="E803" s="34"/>
      <c r="F803" s="34"/>
      <c r="G803" s="34"/>
      <c r="H803" s="34"/>
      <c r="I803" s="34"/>
    </row>
    <row r="804" spans="1:9">
      <c r="A804" s="160"/>
      <c r="B804" s="161"/>
      <c r="C804" s="161"/>
      <c r="D804" s="34"/>
      <c r="E804" s="34"/>
      <c r="F804" s="34"/>
      <c r="G804" s="34"/>
      <c r="H804" s="34"/>
      <c r="I804" s="34"/>
    </row>
    <row r="805" spans="1:9">
      <c r="A805" s="160"/>
      <c r="B805" s="161"/>
      <c r="C805" s="161"/>
      <c r="D805" s="34"/>
      <c r="E805" s="34"/>
      <c r="F805" s="34"/>
      <c r="G805" s="34"/>
      <c r="H805" s="34"/>
      <c r="I805" s="34"/>
    </row>
    <row r="806" spans="1:9">
      <c r="A806" s="160"/>
      <c r="B806" s="161"/>
      <c r="C806" s="161"/>
      <c r="D806" s="34"/>
      <c r="E806" s="34"/>
      <c r="F806" s="34"/>
      <c r="G806" s="34"/>
      <c r="H806" s="34"/>
      <c r="I806" s="34"/>
    </row>
    <row r="807" spans="1:9">
      <c r="A807" s="160"/>
      <c r="B807" s="161"/>
      <c r="C807" s="161"/>
      <c r="D807" s="34"/>
      <c r="E807" s="34"/>
      <c r="F807" s="34"/>
      <c r="G807" s="34"/>
      <c r="H807" s="34"/>
      <c r="I807" s="34"/>
    </row>
    <row r="808" spans="1:9">
      <c r="A808" s="160"/>
      <c r="B808" s="161"/>
      <c r="C808" s="161"/>
      <c r="D808" s="34"/>
      <c r="E808" s="34"/>
      <c r="F808" s="34"/>
      <c r="G808" s="34"/>
      <c r="H808" s="34"/>
      <c r="I808" s="34"/>
    </row>
    <row r="809" spans="1:9">
      <c r="A809" s="160"/>
      <c r="B809" s="161"/>
      <c r="C809" s="161"/>
      <c r="D809" s="34"/>
      <c r="E809" s="34"/>
      <c r="F809" s="34"/>
      <c r="G809" s="34"/>
      <c r="H809" s="34"/>
      <c r="I809" s="34"/>
    </row>
    <row r="810" spans="1:9">
      <c r="A810" s="160"/>
      <c r="B810" s="161"/>
      <c r="C810" s="161"/>
      <c r="D810" s="34"/>
      <c r="E810" s="34"/>
      <c r="F810" s="34"/>
      <c r="G810" s="34"/>
      <c r="H810" s="34"/>
      <c r="I810" s="34"/>
    </row>
    <row r="811" spans="1:9">
      <c r="A811" s="160"/>
      <c r="B811" s="161"/>
      <c r="C811" s="161"/>
      <c r="D811" s="34"/>
      <c r="E811" s="34"/>
      <c r="F811" s="34"/>
      <c r="G811" s="34"/>
      <c r="H811" s="34"/>
      <c r="I811" s="34"/>
    </row>
    <row r="812" spans="1:9">
      <c r="A812" s="160"/>
      <c r="B812" s="161"/>
      <c r="C812" s="161"/>
      <c r="D812" s="34"/>
      <c r="E812" s="34"/>
      <c r="F812" s="34"/>
      <c r="G812" s="34"/>
      <c r="H812" s="34"/>
      <c r="I812" s="34"/>
    </row>
    <row r="813" spans="1:9">
      <c r="A813" s="160"/>
      <c r="B813" s="161"/>
      <c r="C813" s="161"/>
      <c r="D813" s="34"/>
      <c r="E813" s="34"/>
      <c r="F813" s="34"/>
      <c r="G813" s="34"/>
      <c r="H813" s="34"/>
      <c r="I813" s="34"/>
    </row>
    <row r="814" spans="1:9">
      <c r="A814" s="160"/>
      <c r="B814" s="161"/>
      <c r="C814" s="161"/>
      <c r="D814" s="34"/>
      <c r="E814" s="34"/>
      <c r="F814" s="34"/>
      <c r="G814" s="34"/>
      <c r="H814" s="34"/>
      <c r="I814" s="34"/>
    </row>
    <row r="815" spans="1:9">
      <c r="A815" s="160"/>
      <c r="B815" s="161"/>
      <c r="C815" s="161"/>
      <c r="D815" s="34"/>
      <c r="E815" s="34"/>
      <c r="F815" s="34"/>
      <c r="G815" s="34"/>
      <c r="H815" s="34"/>
      <c r="I815" s="34"/>
    </row>
    <row r="816" spans="1:9">
      <c r="A816" s="160"/>
      <c r="B816" s="161"/>
      <c r="C816" s="161"/>
      <c r="D816" s="34"/>
      <c r="E816" s="34"/>
      <c r="F816" s="34"/>
      <c r="G816" s="34"/>
      <c r="H816" s="34"/>
      <c r="I816" s="34"/>
    </row>
    <row r="817" spans="1:9">
      <c r="A817" s="160"/>
      <c r="B817" s="161"/>
      <c r="C817" s="161"/>
      <c r="D817" s="34"/>
      <c r="E817" s="34"/>
      <c r="F817" s="34"/>
      <c r="G817" s="34"/>
      <c r="H817" s="34"/>
      <c r="I817" s="34"/>
    </row>
    <row r="818" spans="1:9">
      <c r="A818" s="160"/>
      <c r="B818" s="161"/>
      <c r="C818" s="161"/>
      <c r="D818" s="34"/>
      <c r="E818" s="34"/>
      <c r="F818" s="34"/>
      <c r="G818" s="34"/>
      <c r="H818" s="34"/>
      <c r="I818" s="34"/>
    </row>
    <row r="819" spans="1:9">
      <c r="A819" s="160"/>
      <c r="B819" s="161"/>
      <c r="C819" s="161"/>
      <c r="D819" s="34"/>
      <c r="E819" s="34"/>
      <c r="F819" s="34"/>
      <c r="G819" s="34"/>
      <c r="H819" s="34"/>
      <c r="I819" s="34"/>
    </row>
    <row r="820" spans="1:9">
      <c r="A820" s="160"/>
      <c r="B820" s="161"/>
      <c r="C820" s="161"/>
      <c r="D820" s="34"/>
      <c r="E820" s="34"/>
      <c r="F820" s="34"/>
      <c r="G820" s="34"/>
      <c r="H820" s="34"/>
      <c r="I820" s="34"/>
    </row>
    <row r="821" spans="1:9">
      <c r="A821" s="160"/>
      <c r="B821" s="161"/>
      <c r="C821" s="161"/>
      <c r="D821" s="34"/>
      <c r="E821" s="34"/>
      <c r="F821" s="34"/>
      <c r="G821" s="34"/>
      <c r="H821" s="34"/>
      <c r="I821" s="34"/>
    </row>
    <row r="822" spans="1:9">
      <c r="A822" s="160"/>
      <c r="B822" s="161"/>
      <c r="C822" s="161"/>
      <c r="D822" s="34"/>
      <c r="E822" s="34"/>
      <c r="F822" s="34"/>
      <c r="G822" s="34"/>
      <c r="H822" s="34"/>
      <c r="I822" s="34"/>
    </row>
    <row r="823" spans="1:9">
      <c r="A823" s="160"/>
      <c r="B823" s="161"/>
      <c r="C823" s="161"/>
      <c r="D823" s="34"/>
      <c r="E823" s="34"/>
      <c r="F823" s="34"/>
      <c r="G823" s="34"/>
      <c r="H823" s="34"/>
      <c r="I823" s="34"/>
    </row>
    <row r="824" spans="1:9">
      <c r="A824" s="160"/>
      <c r="B824" s="161"/>
      <c r="C824" s="161"/>
      <c r="D824" s="34"/>
      <c r="E824" s="34"/>
      <c r="F824" s="34"/>
      <c r="G824" s="34"/>
      <c r="H824" s="34"/>
      <c r="I824" s="34"/>
    </row>
    <row r="825" spans="1:9">
      <c r="A825" s="160"/>
      <c r="B825" s="161"/>
      <c r="C825" s="161"/>
      <c r="D825" s="34"/>
      <c r="E825" s="34"/>
      <c r="F825" s="34"/>
      <c r="G825" s="34"/>
      <c r="H825" s="34"/>
      <c r="I825" s="34"/>
    </row>
    <row r="826" spans="1:9">
      <c r="A826" s="160"/>
      <c r="B826" s="161"/>
      <c r="C826" s="161"/>
      <c r="D826" s="34"/>
      <c r="E826" s="34"/>
      <c r="F826" s="34"/>
      <c r="G826" s="34"/>
      <c r="H826" s="34"/>
      <c r="I826" s="34"/>
    </row>
    <row r="827" spans="1:9">
      <c r="A827" s="160"/>
      <c r="B827" s="161"/>
      <c r="C827" s="161"/>
      <c r="D827" s="34"/>
      <c r="E827" s="34"/>
      <c r="F827" s="34"/>
      <c r="G827" s="34"/>
      <c r="H827" s="34"/>
      <c r="I827" s="34"/>
    </row>
    <row r="828" spans="1:9">
      <c r="A828" s="160"/>
      <c r="B828" s="161"/>
      <c r="C828" s="161"/>
      <c r="D828" s="34"/>
      <c r="E828" s="34"/>
      <c r="F828" s="34"/>
      <c r="G828" s="34"/>
      <c r="H828" s="34"/>
      <c r="I828" s="34"/>
    </row>
    <row r="829" spans="1:9">
      <c r="A829" s="160"/>
      <c r="B829" s="161"/>
      <c r="C829" s="161"/>
      <c r="D829" s="34"/>
      <c r="E829" s="34"/>
      <c r="F829" s="34"/>
      <c r="G829" s="34"/>
      <c r="H829" s="34"/>
      <c r="I829" s="34"/>
    </row>
    <row r="830" spans="1:9">
      <c r="A830" s="160"/>
      <c r="B830" s="161"/>
      <c r="C830" s="161"/>
      <c r="D830" s="34"/>
      <c r="E830" s="34"/>
      <c r="F830" s="34"/>
      <c r="G830" s="34"/>
      <c r="H830" s="34"/>
      <c r="I830" s="34"/>
    </row>
    <row r="831" spans="1:9">
      <c r="A831" s="160"/>
      <c r="B831" s="161"/>
      <c r="C831" s="161"/>
      <c r="D831" s="34"/>
      <c r="E831" s="34"/>
      <c r="F831" s="34"/>
      <c r="G831" s="34"/>
      <c r="H831" s="34"/>
      <c r="I831" s="34"/>
    </row>
    <row r="832" spans="1:9">
      <c r="A832" s="160"/>
      <c r="B832" s="161"/>
      <c r="C832" s="161"/>
      <c r="D832" s="34"/>
      <c r="E832" s="34"/>
      <c r="F832" s="34"/>
      <c r="G832" s="34"/>
      <c r="H832" s="34"/>
      <c r="I832" s="34"/>
    </row>
    <row r="833" spans="1:9">
      <c r="A833" s="160"/>
      <c r="B833" s="161"/>
      <c r="C833" s="161"/>
      <c r="D833" s="34"/>
      <c r="E833" s="34"/>
      <c r="F833" s="34"/>
      <c r="G833" s="34"/>
      <c r="H833" s="34"/>
      <c r="I833" s="34"/>
    </row>
    <row r="834" spans="1:9">
      <c r="A834" s="160"/>
      <c r="B834" s="161"/>
      <c r="C834" s="161"/>
      <c r="D834" s="34"/>
      <c r="E834" s="34"/>
      <c r="F834" s="34"/>
      <c r="G834" s="34"/>
      <c r="H834" s="34"/>
      <c r="I834" s="34"/>
    </row>
    <row r="835" spans="1:9">
      <c r="A835" s="160"/>
      <c r="B835" s="161"/>
      <c r="C835" s="161"/>
      <c r="D835" s="34"/>
      <c r="E835" s="34"/>
      <c r="F835" s="34"/>
      <c r="G835" s="34"/>
      <c r="H835" s="34"/>
      <c r="I835" s="34"/>
    </row>
    <row r="836" spans="1:9">
      <c r="A836" s="160"/>
      <c r="B836" s="161"/>
      <c r="C836" s="161"/>
      <c r="D836" s="34"/>
      <c r="E836" s="34"/>
      <c r="F836" s="34"/>
      <c r="G836" s="34"/>
      <c r="H836" s="34"/>
      <c r="I836" s="34"/>
    </row>
    <row r="837" spans="1:9">
      <c r="A837" s="160"/>
      <c r="B837" s="161"/>
      <c r="C837" s="161"/>
      <c r="D837" s="34"/>
      <c r="E837" s="34"/>
      <c r="F837" s="34"/>
      <c r="G837" s="34"/>
      <c r="H837" s="34"/>
      <c r="I837" s="34"/>
    </row>
    <row r="838" spans="1:9">
      <c r="A838" s="160"/>
      <c r="B838" s="161"/>
      <c r="C838" s="161"/>
      <c r="D838" s="34"/>
      <c r="E838" s="34"/>
      <c r="F838" s="34"/>
      <c r="G838" s="34"/>
      <c r="H838" s="34"/>
      <c r="I838" s="34"/>
    </row>
    <row r="839" spans="1:9">
      <c r="A839" s="160"/>
      <c r="B839" s="161"/>
      <c r="C839" s="161"/>
      <c r="D839" s="34"/>
      <c r="E839" s="34"/>
      <c r="F839" s="34"/>
      <c r="G839" s="34"/>
      <c r="H839" s="34"/>
      <c r="I839" s="34"/>
    </row>
    <row r="840" spans="1:9">
      <c r="A840" s="160"/>
      <c r="B840" s="161"/>
      <c r="C840" s="161"/>
      <c r="D840" s="34"/>
      <c r="E840" s="34"/>
      <c r="F840" s="34"/>
      <c r="G840" s="34"/>
      <c r="H840" s="34"/>
      <c r="I840" s="34"/>
    </row>
    <row r="841" spans="1:9">
      <c r="A841" s="160"/>
      <c r="B841" s="161"/>
      <c r="C841" s="161"/>
      <c r="D841" s="34"/>
      <c r="E841" s="34"/>
      <c r="F841" s="34"/>
      <c r="G841" s="34"/>
      <c r="H841" s="34"/>
      <c r="I841" s="34"/>
    </row>
    <row r="842" spans="1:9">
      <c r="A842" s="160"/>
      <c r="B842" s="161"/>
      <c r="C842" s="161"/>
      <c r="D842" s="34"/>
      <c r="E842" s="34"/>
      <c r="F842" s="34"/>
      <c r="G842" s="34"/>
      <c r="H842" s="34"/>
      <c r="I842" s="34"/>
    </row>
    <row r="843" spans="1:9">
      <c r="A843" s="160"/>
      <c r="B843" s="161"/>
      <c r="C843" s="161"/>
      <c r="D843" s="34"/>
      <c r="E843" s="34"/>
      <c r="F843" s="34"/>
      <c r="G843" s="34"/>
      <c r="H843" s="34"/>
      <c r="I843" s="34"/>
    </row>
    <row r="844" spans="1:9">
      <c r="A844" s="160"/>
      <c r="B844" s="161"/>
      <c r="C844" s="161"/>
      <c r="D844" s="34"/>
      <c r="E844" s="34"/>
      <c r="F844" s="34"/>
      <c r="G844" s="34"/>
      <c r="H844" s="34"/>
      <c r="I844" s="34"/>
    </row>
    <row r="845" spans="1:9">
      <c r="A845" s="160"/>
      <c r="B845" s="161"/>
      <c r="C845" s="161"/>
      <c r="D845" s="34"/>
      <c r="E845" s="34"/>
      <c r="F845" s="34"/>
      <c r="G845" s="34"/>
      <c r="H845" s="34"/>
      <c r="I845" s="34"/>
    </row>
  </sheetData>
  <mergeCells count="27">
    <mergeCell ref="A666:I666"/>
    <mergeCell ref="I6:I9"/>
    <mergeCell ref="A12:I12"/>
    <mergeCell ref="A499:I499"/>
    <mergeCell ref="A520:I520"/>
    <mergeCell ref="A562:I562"/>
    <mergeCell ref="A123:I123"/>
    <mergeCell ref="A166:I166"/>
    <mergeCell ref="A209:I209"/>
    <mergeCell ref="A422:I422"/>
    <mergeCell ref="A433:I434"/>
    <mergeCell ref="A482:I482"/>
    <mergeCell ref="A659:I659"/>
    <mergeCell ref="F1:I2"/>
    <mergeCell ref="A393:I393"/>
    <mergeCell ref="A3:I3"/>
    <mergeCell ref="A4:I4"/>
    <mergeCell ref="D6:D9"/>
    <mergeCell ref="E8:E9"/>
    <mergeCell ref="H6:H9"/>
    <mergeCell ref="A6:A9"/>
    <mergeCell ref="C6:C9"/>
    <mergeCell ref="F8:F9"/>
    <mergeCell ref="B6:B9"/>
    <mergeCell ref="A317:I318"/>
    <mergeCell ref="E6:G7"/>
    <mergeCell ref="G8:G9"/>
  </mergeCells>
  <printOptions horizontalCentered="1"/>
  <pageMargins left="0.70866141732283472" right="0.70866141732283472" top="0.74803149606299213" bottom="0.74803149606299213" header="0.31496062992125984" footer="0.31496062992125984"/>
  <pageSetup paperSize="9" scale="43" fitToHeight="78" orientation="landscape" r:id="rId1"/>
  <headerFooter>
    <oddFooter>&amp;C&amp;P/&amp;N</oddFooter>
  </headerFooter>
  <rowBreaks count="10" manualBreakCount="10">
    <brk id="111" max="8" man="1"/>
    <brk id="138" max="8" man="1"/>
    <brk id="148" max="8" man="1"/>
    <brk id="158" max="8" man="1"/>
    <brk id="352" max="8" man="1"/>
    <brk id="395" max="8" man="1"/>
    <brk id="418" max="8" man="1"/>
    <brk id="437" max="8" man="1"/>
    <brk id="518" max="8" man="1"/>
    <brk id="641" max="8" man="1"/>
  </rowBreaks>
</worksheet>
</file>

<file path=xl/worksheets/sheet2.xml><?xml version="1.0" encoding="utf-8"?>
<worksheet xmlns="http://schemas.openxmlformats.org/spreadsheetml/2006/main" xmlns:r="http://schemas.openxmlformats.org/officeDocument/2006/relationships">
  <dimension ref="B2:J35"/>
  <sheetViews>
    <sheetView zoomScale="44" zoomScaleNormal="44" workbookViewId="0">
      <selection activeCell="E5" sqref="E5"/>
    </sheetView>
  </sheetViews>
  <sheetFormatPr defaultRowHeight="15"/>
  <cols>
    <col min="2" max="2" width="59.42578125" customWidth="1"/>
    <col min="3" max="3" width="9.42578125" customWidth="1"/>
    <col min="4" max="10" width="28.7109375" customWidth="1"/>
  </cols>
  <sheetData>
    <row r="2" spans="2:10" ht="60.75" customHeight="1">
      <c r="B2" s="1" t="s">
        <v>478</v>
      </c>
      <c r="C2" s="6"/>
      <c r="D2" s="13">
        <v>830000000</v>
      </c>
      <c r="E2" s="3">
        <f>SUM(E3:E18)</f>
        <v>19017.389760000005</v>
      </c>
      <c r="F2" s="3">
        <f>SUM(F3:F18)</f>
        <v>19017.389760000005</v>
      </c>
      <c r="G2" s="3">
        <f>SUM(G3:G18)</f>
        <v>18665.340310000003</v>
      </c>
      <c r="H2" s="3">
        <f>F2-G2</f>
        <v>352.04945000000225</v>
      </c>
      <c r="I2" s="3">
        <f t="shared" ref="I2:I35" si="0">E2-G2</f>
        <v>352.04945000000225</v>
      </c>
      <c r="J2" s="3">
        <f t="shared" ref="J2:J35" si="1">G2/E2*100</f>
        <v>98.148802467410746</v>
      </c>
    </row>
    <row r="3" spans="2:10" ht="126" customHeight="1">
      <c r="B3" s="12" t="s">
        <v>445</v>
      </c>
      <c r="C3" s="7" t="s">
        <v>26</v>
      </c>
      <c r="D3" s="7" t="s">
        <v>479</v>
      </c>
      <c r="E3" s="15">
        <v>30.042000000000002</v>
      </c>
      <c r="F3" s="15">
        <v>30.042000000000002</v>
      </c>
      <c r="G3" s="15">
        <v>30.042000000000002</v>
      </c>
      <c r="H3" s="4">
        <v>0</v>
      </c>
      <c r="I3" s="4">
        <f t="shared" si="0"/>
        <v>0</v>
      </c>
      <c r="J3" s="4">
        <f t="shared" si="1"/>
        <v>100</v>
      </c>
    </row>
    <row r="4" spans="2:10" ht="264.75" customHeight="1">
      <c r="B4" s="12" t="s">
        <v>622</v>
      </c>
      <c r="C4" s="7" t="s">
        <v>26</v>
      </c>
      <c r="D4" s="7" t="s">
        <v>634</v>
      </c>
      <c r="E4" s="15">
        <v>77.2</v>
      </c>
      <c r="F4" s="15">
        <v>77.2</v>
      </c>
      <c r="G4" s="15">
        <v>77.2</v>
      </c>
      <c r="H4" s="4">
        <f t="shared" ref="H4:H35" si="2">F4-G4</f>
        <v>0</v>
      </c>
      <c r="I4" s="4">
        <f t="shared" si="0"/>
        <v>0</v>
      </c>
      <c r="J4" s="4">
        <f t="shared" si="1"/>
        <v>100</v>
      </c>
    </row>
    <row r="5" spans="2:10" ht="45" customHeight="1">
      <c r="B5" s="10" t="s">
        <v>74</v>
      </c>
      <c r="C5" s="7" t="s">
        <v>26</v>
      </c>
      <c r="D5" s="7" t="s">
        <v>222</v>
      </c>
      <c r="E5" s="15">
        <v>13251.035089999999</v>
      </c>
      <c r="F5" s="15">
        <v>13251.035089999999</v>
      </c>
      <c r="G5" s="15">
        <v>13090.42223</v>
      </c>
      <c r="H5" s="4">
        <f t="shared" si="2"/>
        <v>160.61285999999927</v>
      </c>
      <c r="I5" s="4">
        <f t="shared" si="0"/>
        <v>160.61285999999927</v>
      </c>
      <c r="J5" s="4">
        <f t="shared" si="1"/>
        <v>98.78792215921905</v>
      </c>
    </row>
    <row r="6" spans="2:10" ht="83.25" customHeight="1">
      <c r="B6" s="10" t="s">
        <v>343</v>
      </c>
      <c r="C6" s="7" t="s">
        <v>26</v>
      </c>
      <c r="D6" s="7" t="s">
        <v>381</v>
      </c>
      <c r="E6" s="15">
        <v>0.80606999999999995</v>
      </c>
      <c r="F6" s="15">
        <v>0.80606999999999995</v>
      </c>
      <c r="G6" s="15">
        <v>0.80606999999999995</v>
      </c>
      <c r="H6" s="4">
        <f t="shared" si="2"/>
        <v>0</v>
      </c>
      <c r="I6" s="4">
        <f t="shared" si="0"/>
        <v>0</v>
      </c>
      <c r="J6" s="4">
        <f t="shared" si="1"/>
        <v>100</v>
      </c>
    </row>
    <row r="7" spans="2:10" ht="64.5" customHeight="1">
      <c r="B7" s="10" t="s">
        <v>76</v>
      </c>
      <c r="C7" s="7" t="s">
        <v>26</v>
      </c>
      <c r="D7" s="7" t="s">
        <v>223</v>
      </c>
      <c r="E7" s="15">
        <v>564.85640000000001</v>
      </c>
      <c r="F7" s="15">
        <v>564.85640000000001</v>
      </c>
      <c r="G7" s="15">
        <v>564.85640000000001</v>
      </c>
      <c r="H7" s="4">
        <f t="shared" si="2"/>
        <v>0</v>
      </c>
      <c r="I7" s="4">
        <f t="shared" si="0"/>
        <v>0</v>
      </c>
      <c r="J7" s="4">
        <f t="shared" si="1"/>
        <v>100</v>
      </c>
    </row>
    <row r="8" spans="2:10" ht="68.25" customHeight="1">
      <c r="B8" s="10" t="s">
        <v>47</v>
      </c>
      <c r="C8" s="7" t="s">
        <v>26</v>
      </c>
      <c r="D8" s="7" t="s">
        <v>224</v>
      </c>
      <c r="E8" s="15">
        <v>142.68</v>
      </c>
      <c r="F8" s="15">
        <v>142.68</v>
      </c>
      <c r="G8" s="15">
        <v>142.68</v>
      </c>
      <c r="H8" s="4">
        <f t="shared" si="2"/>
        <v>0</v>
      </c>
      <c r="I8" s="4">
        <f t="shared" si="0"/>
        <v>0</v>
      </c>
      <c r="J8" s="4">
        <f t="shared" si="1"/>
        <v>100</v>
      </c>
    </row>
    <row r="9" spans="2:10" ht="15.75">
      <c r="B9" s="10" t="s">
        <v>78</v>
      </c>
      <c r="C9" s="7" t="s">
        <v>26</v>
      </c>
      <c r="D9" s="7" t="s">
        <v>225</v>
      </c>
      <c r="E9" s="15">
        <v>321.76</v>
      </c>
      <c r="F9" s="15">
        <v>321.76</v>
      </c>
      <c r="G9" s="15">
        <v>319.44824</v>
      </c>
      <c r="H9" s="4">
        <f t="shared" si="2"/>
        <v>2.3117599999999925</v>
      </c>
      <c r="I9" s="4">
        <f t="shared" si="0"/>
        <v>2.3117599999999925</v>
      </c>
      <c r="J9" s="4">
        <f t="shared" si="1"/>
        <v>99.281526603679765</v>
      </c>
    </row>
    <row r="10" spans="2:10" ht="15.75">
      <c r="B10" s="10" t="s">
        <v>80</v>
      </c>
      <c r="C10" s="7" t="s">
        <v>26</v>
      </c>
      <c r="D10" s="7" t="s">
        <v>382</v>
      </c>
      <c r="E10" s="15">
        <v>91.5</v>
      </c>
      <c r="F10" s="15">
        <v>91.5</v>
      </c>
      <c r="G10" s="15">
        <v>89.618139999999997</v>
      </c>
      <c r="H10" s="4">
        <f t="shared" si="2"/>
        <v>1.8818600000000032</v>
      </c>
      <c r="I10" s="4">
        <f t="shared" si="0"/>
        <v>1.8818600000000032</v>
      </c>
      <c r="J10" s="4">
        <f t="shared" si="1"/>
        <v>97.943322404371585</v>
      </c>
    </row>
    <row r="11" spans="2:10" ht="15.75">
      <c r="B11" s="10" t="s">
        <v>82</v>
      </c>
      <c r="C11" s="7" t="s">
        <v>26</v>
      </c>
      <c r="D11" s="7" t="s">
        <v>226</v>
      </c>
      <c r="E11" s="15">
        <v>1714.0889</v>
      </c>
      <c r="F11" s="15">
        <v>1714.0889</v>
      </c>
      <c r="G11" s="15">
        <v>1594.59601</v>
      </c>
      <c r="H11" s="4">
        <f t="shared" si="2"/>
        <v>119.49288999999999</v>
      </c>
      <c r="I11" s="4">
        <f t="shared" si="0"/>
        <v>119.49288999999999</v>
      </c>
      <c r="J11" s="4">
        <f t="shared" si="1"/>
        <v>93.028781062639169</v>
      </c>
    </row>
    <row r="12" spans="2:10" ht="15.75">
      <c r="B12" s="10" t="s">
        <v>52</v>
      </c>
      <c r="C12" s="7" t="s">
        <v>26</v>
      </c>
      <c r="D12" s="7" t="s">
        <v>635</v>
      </c>
      <c r="E12" s="15">
        <v>79.676599999999993</v>
      </c>
      <c r="F12" s="15">
        <v>79.676599999999993</v>
      </c>
      <c r="G12" s="15">
        <v>79.676599999999993</v>
      </c>
      <c r="H12" s="4">
        <f t="shared" si="2"/>
        <v>0</v>
      </c>
      <c r="I12" s="4">
        <f t="shared" si="0"/>
        <v>0</v>
      </c>
      <c r="J12" s="4">
        <f t="shared" si="1"/>
        <v>100</v>
      </c>
    </row>
    <row r="13" spans="2:10" ht="15.75">
      <c r="B13" s="10" t="s">
        <v>488</v>
      </c>
      <c r="C13" s="7" t="s">
        <v>26</v>
      </c>
      <c r="D13" s="7" t="s">
        <v>537</v>
      </c>
      <c r="E13" s="15">
        <v>870.49940000000004</v>
      </c>
      <c r="F13" s="15">
        <v>870.49940000000004</v>
      </c>
      <c r="G13" s="15">
        <v>820.88103000000001</v>
      </c>
      <c r="H13" s="4">
        <f t="shared" si="2"/>
        <v>49.618370000000027</v>
      </c>
      <c r="I13" s="4">
        <f t="shared" si="0"/>
        <v>49.618370000000027</v>
      </c>
      <c r="J13" s="4">
        <f t="shared" si="1"/>
        <v>94.300011005177026</v>
      </c>
    </row>
    <row r="14" spans="2:10" ht="15.75">
      <c r="B14" s="10" t="s">
        <v>84</v>
      </c>
      <c r="C14" s="7" t="s">
        <v>26</v>
      </c>
      <c r="D14" s="7" t="s">
        <v>227</v>
      </c>
      <c r="E14" s="15">
        <v>832.24015999999995</v>
      </c>
      <c r="F14" s="15">
        <v>832.24015999999995</v>
      </c>
      <c r="G14" s="15">
        <v>814.16544999999996</v>
      </c>
      <c r="H14" s="4">
        <f t="shared" si="2"/>
        <v>18.074709999999982</v>
      </c>
      <c r="I14" s="4">
        <f t="shared" si="0"/>
        <v>18.074709999999982</v>
      </c>
      <c r="J14" s="4">
        <f t="shared" si="1"/>
        <v>97.828185796753672</v>
      </c>
    </row>
    <row r="15" spans="2:10" ht="15.75">
      <c r="B15" s="10" t="s">
        <v>86</v>
      </c>
      <c r="C15" s="7" t="s">
        <v>26</v>
      </c>
      <c r="D15" s="7" t="s">
        <v>636</v>
      </c>
      <c r="E15" s="15">
        <v>44</v>
      </c>
      <c r="F15" s="15">
        <v>44</v>
      </c>
      <c r="G15" s="15">
        <v>44</v>
      </c>
      <c r="H15" s="4">
        <f t="shared" si="2"/>
        <v>0</v>
      </c>
      <c r="I15" s="4">
        <f t="shared" si="0"/>
        <v>0</v>
      </c>
      <c r="J15" s="4">
        <f t="shared" si="1"/>
        <v>100</v>
      </c>
    </row>
    <row r="16" spans="2:10" ht="15.75">
      <c r="B16" s="10" t="s">
        <v>88</v>
      </c>
      <c r="C16" s="7" t="s">
        <v>26</v>
      </c>
      <c r="D16" s="7" t="s">
        <v>228</v>
      </c>
      <c r="E16" s="15">
        <v>209.9025</v>
      </c>
      <c r="F16" s="15">
        <v>209.9025</v>
      </c>
      <c r="G16" s="15">
        <v>209.84549999999999</v>
      </c>
      <c r="H16" s="4">
        <f t="shared" si="2"/>
        <v>5.7000000000016371E-2</v>
      </c>
      <c r="I16" s="4">
        <f t="shared" si="0"/>
        <v>5.7000000000016371E-2</v>
      </c>
      <c r="J16" s="4">
        <f t="shared" si="1"/>
        <v>99.972844534962661</v>
      </c>
    </row>
    <row r="17" spans="2:10" ht="165.75" customHeight="1">
      <c r="B17" s="12" t="s">
        <v>623</v>
      </c>
      <c r="C17" s="7" t="s">
        <v>26</v>
      </c>
      <c r="D17" s="7" t="s">
        <v>637</v>
      </c>
      <c r="E17" s="15">
        <v>337.81778000000003</v>
      </c>
      <c r="F17" s="15">
        <v>337.81778000000003</v>
      </c>
      <c r="G17" s="15">
        <v>337.81778000000003</v>
      </c>
      <c r="H17" s="4">
        <f t="shared" si="2"/>
        <v>0</v>
      </c>
      <c r="I17" s="4">
        <f t="shared" si="0"/>
        <v>0</v>
      </c>
      <c r="J17" s="4">
        <f t="shared" si="1"/>
        <v>100</v>
      </c>
    </row>
    <row r="18" spans="2:10" ht="211.5" customHeight="1">
      <c r="B18" s="12" t="s">
        <v>624</v>
      </c>
      <c r="C18" s="7" t="s">
        <v>26</v>
      </c>
      <c r="D18" s="7" t="s">
        <v>638</v>
      </c>
      <c r="E18" s="15">
        <v>449.28485999999998</v>
      </c>
      <c r="F18" s="15">
        <v>449.28485999999998</v>
      </c>
      <c r="G18" s="15">
        <v>449.28485999999998</v>
      </c>
      <c r="H18" s="4">
        <f t="shared" si="2"/>
        <v>0</v>
      </c>
      <c r="I18" s="4">
        <f t="shared" si="0"/>
        <v>0</v>
      </c>
      <c r="J18" s="4">
        <f t="shared" si="1"/>
        <v>100</v>
      </c>
    </row>
    <row r="19" spans="2:10" ht="105.75" customHeight="1">
      <c r="B19" s="38" t="s">
        <v>383</v>
      </c>
      <c r="C19" s="14"/>
      <c r="D19" s="17" t="s">
        <v>384</v>
      </c>
      <c r="E19" s="2">
        <f>SUM(E20:E35)</f>
        <v>29366.272920000003</v>
      </c>
      <c r="F19" s="2">
        <f>SUM(F20:F35)</f>
        <v>29366.272920000003</v>
      </c>
      <c r="G19" s="2">
        <f>SUM(G20:G35)</f>
        <v>29068.382599999997</v>
      </c>
      <c r="H19" s="2">
        <f t="shared" si="2"/>
        <v>297.89032000000589</v>
      </c>
      <c r="I19" s="17">
        <f t="shared" si="0"/>
        <v>297.89032000000589</v>
      </c>
      <c r="J19" s="3">
        <f t="shared" si="1"/>
        <v>98.985603924571834</v>
      </c>
    </row>
    <row r="20" spans="2:10" ht="147" customHeight="1">
      <c r="B20" s="12" t="s">
        <v>444</v>
      </c>
      <c r="C20" s="7" t="s">
        <v>26</v>
      </c>
      <c r="D20" s="7" t="s">
        <v>477</v>
      </c>
      <c r="E20" s="15">
        <v>2430.8009999999999</v>
      </c>
      <c r="F20" s="15">
        <v>2430.8009999999999</v>
      </c>
      <c r="G20" s="15">
        <v>2430.8009999999999</v>
      </c>
      <c r="H20" s="24">
        <f t="shared" si="2"/>
        <v>0</v>
      </c>
      <c r="I20" s="24">
        <f t="shared" si="0"/>
        <v>0</v>
      </c>
      <c r="J20" s="5">
        <f t="shared" si="1"/>
        <v>100</v>
      </c>
    </row>
    <row r="21" spans="2:10" ht="191.25" customHeight="1">
      <c r="B21" s="12" t="s">
        <v>621</v>
      </c>
      <c r="C21" s="7" t="s">
        <v>26</v>
      </c>
      <c r="D21" s="7" t="s">
        <v>640</v>
      </c>
      <c r="E21" s="15">
        <v>140.4</v>
      </c>
      <c r="F21" s="15">
        <v>140.4</v>
      </c>
      <c r="G21" s="15">
        <v>140.4</v>
      </c>
      <c r="H21" s="24">
        <f t="shared" si="2"/>
        <v>0</v>
      </c>
      <c r="I21" s="24">
        <f t="shared" si="0"/>
        <v>0</v>
      </c>
      <c r="J21" s="5">
        <f t="shared" si="1"/>
        <v>100</v>
      </c>
    </row>
    <row r="22" spans="2:10" ht="271.5" customHeight="1">
      <c r="B22" s="12" t="s">
        <v>622</v>
      </c>
      <c r="C22" s="7" t="s">
        <v>26</v>
      </c>
      <c r="D22" s="7" t="s">
        <v>641</v>
      </c>
      <c r="E22" s="15">
        <v>20.8</v>
      </c>
      <c r="F22" s="15">
        <v>20.8</v>
      </c>
      <c r="G22" s="15">
        <v>20.8</v>
      </c>
      <c r="H22" s="24">
        <f t="shared" si="2"/>
        <v>0</v>
      </c>
      <c r="I22" s="24">
        <f t="shared" si="0"/>
        <v>0</v>
      </c>
      <c r="J22" s="5">
        <f t="shared" si="1"/>
        <v>100</v>
      </c>
    </row>
    <row r="23" spans="2:10" ht="188.25" customHeight="1">
      <c r="B23" s="12" t="s">
        <v>407</v>
      </c>
      <c r="C23" s="7" t="s">
        <v>26</v>
      </c>
      <c r="D23" s="7" t="s">
        <v>538</v>
      </c>
      <c r="E23" s="15">
        <v>88.64</v>
      </c>
      <c r="F23" s="15">
        <v>88.64</v>
      </c>
      <c r="G23" s="15">
        <v>88.64</v>
      </c>
      <c r="H23" s="24">
        <f t="shared" si="2"/>
        <v>0</v>
      </c>
      <c r="I23" s="24">
        <f t="shared" si="0"/>
        <v>0</v>
      </c>
      <c r="J23" s="5">
        <f t="shared" si="1"/>
        <v>100</v>
      </c>
    </row>
    <row r="24" spans="2:10" ht="15.75">
      <c r="B24" s="10" t="s">
        <v>74</v>
      </c>
      <c r="C24" s="7" t="s">
        <v>26</v>
      </c>
      <c r="D24" s="7" t="s">
        <v>385</v>
      </c>
      <c r="E24" s="15">
        <v>23126.109850000001</v>
      </c>
      <c r="F24" s="15">
        <v>23126.109850000001</v>
      </c>
      <c r="G24" s="15">
        <v>22954.894329999999</v>
      </c>
      <c r="H24" s="24">
        <f t="shared" si="2"/>
        <v>171.21552000000156</v>
      </c>
      <c r="I24" s="24">
        <f t="shared" si="0"/>
        <v>171.21552000000156</v>
      </c>
      <c r="J24" s="5">
        <f t="shared" si="1"/>
        <v>99.259644094443317</v>
      </c>
    </row>
    <row r="25" spans="2:10" ht="95.25" customHeight="1">
      <c r="B25" s="10" t="s">
        <v>343</v>
      </c>
      <c r="C25" s="7" t="s">
        <v>26</v>
      </c>
      <c r="D25" s="7" t="s">
        <v>539</v>
      </c>
      <c r="E25" s="15">
        <v>1.397</v>
      </c>
      <c r="F25" s="15">
        <v>1.397</v>
      </c>
      <c r="G25" s="15">
        <v>1.397</v>
      </c>
      <c r="H25" s="24">
        <f t="shared" si="2"/>
        <v>0</v>
      </c>
      <c r="I25" s="24">
        <f t="shared" si="0"/>
        <v>0</v>
      </c>
      <c r="J25" s="5">
        <f t="shared" si="1"/>
        <v>100</v>
      </c>
    </row>
    <row r="26" spans="2:10" ht="57" customHeight="1">
      <c r="B26" s="10" t="s">
        <v>76</v>
      </c>
      <c r="C26" s="7" t="s">
        <v>26</v>
      </c>
      <c r="D26" s="7" t="s">
        <v>434</v>
      </c>
      <c r="E26" s="15">
        <v>390.18860000000001</v>
      </c>
      <c r="F26" s="15">
        <v>390.18860000000001</v>
      </c>
      <c r="G26" s="15">
        <v>390.18860000000001</v>
      </c>
      <c r="H26" s="24">
        <f t="shared" si="2"/>
        <v>0</v>
      </c>
      <c r="I26" s="24">
        <f t="shared" si="0"/>
        <v>0</v>
      </c>
      <c r="J26" s="5">
        <f t="shared" si="1"/>
        <v>100</v>
      </c>
    </row>
    <row r="27" spans="2:10" ht="66.75" customHeight="1">
      <c r="B27" s="10" t="s">
        <v>47</v>
      </c>
      <c r="C27" s="7" t="s">
        <v>26</v>
      </c>
      <c r="D27" s="7" t="s">
        <v>386</v>
      </c>
      <c r="E27" s="15">
        <v>31.035</v>
      </c>
      <c r="F27" s="15">
        <v>31.035</v>
      </c>
      <c r="G27" s="15">
        <v>31.035</v>
      </c>
      <c r="H27" s="24">
        <f t="shared" si="2"/>
        <v>0</v>
      </c>
      <c r="I27" s="24">
        <f t="shared" si="0"/>
        <v>0</v>
      </c>
      <c r="J27" s="5">
        <f t="shared" si="1"/>
        <v>100</v>
      </c>
    </row>
    <row r="28" spans="2:10" ht="15.75">
      <c r="B28" s="10" t="s">
        <v>78</v>
      </c>
      <c r="C28" s="7" t="s">
        <v>26</v>
      </c>
      <c r="D28" s="7" t="s">
        <v>435</v>
      </c>
      <c r="E28" s="15">
        <v>101.04</v>
      </c>
      <c r="F28" s="15">
        <v>101.04</v>
      </c>
      <c r="G28" s="15">
        <v>97.76</v>
      </c>
      <c r="H28" s="24">
        <f t="shared" si="2"/>
        <v>3.2800000000000011</v>
      </c>
      <c r="I28" s="24">
        <f t="shared" si="0"/>
        <v>3.2800000000000011</v>
      </c>
      <c r="J28" s="5">
        <f t="shared" si="1"/>
        <v>96.753760886777513</v>
      </c>
    </row>
    <row r="29" spans="2:10" ht="15.75">
      <c r="B29" s="10" t="s">
        <v>80</v>
      </c>
      <c r="C29" s="7" t="s">
        <v>26</v>
      </c>
      <c r="D29" s="7" t="s">
        <v>436</v>
      </c>
      <c r="E29" s="15">
        <v>3</v>
      </c>
      <c r="F29" s="15">
        <v>3</v>
      </c>
      <c r="G29" s="15">
        <v>1.4219999999999999</v>
      </c>
      <c r="H29" s="24">
        <f t="shared" si="2"/>
        <v>1.5780000000000001</v>
      </c>
      <c r="I29" s="24">
        <f t="shared" si="0"/>
        <v>1.5780000000000001</v>
      </c>
      <c r="J29" s="5">
        <f t="shared" si="1"/>
        <v>47.4</v>
      </c>
    </row>
    <row r="30" spans="2:10" ht="15.75">
      <c r="B30" s="10" t="s">
        <v>488</v>
      </c>
      <c r="C30" s="7" t="s">
        <v>26</v>
      </c>
      <c r="D30" s="7" t="s">
        <v>540</v>
      </c>
      <c r="E30" s="15">
        <v>101.42</v>
      </c>
      <c r="F30" s="15">
        <v>101.42</v>
      </c>
      <c r="G30" s="15">
        <v>96.755780000000001</v>
      </c>
      <c r="H30" s="24">
        <f t="shared" si="2"/>
        <v>4.6642200000000003</v>
      </c>
      <c r="I30" s="24">
        <f t="shared" si="0"/>
        <v>4.6642200000000003</v>
      </c>
      <c r="J30" s="5">
        <f t="shared" si="1"/>
        <v>95.401084598698489</v>
      </c>
    </row>
    <row r="31" spans="2:10" ht="15.75">
      <c r="B31" s="10" t="s">
        <v>84</v>
      </c>
      <c r="C31" s="7" t="s">
        <v>26</v>
      </c>
      <c r="D31" s="7" t="s">
        <v>387</v>
      </c>
      <c r="E31" s="15">
        <v>547.76599999999996</v>
      </c>
      <c r="F31" s="15">
        <v>547.76599999999996</v>
      </c>
      <c r="G31" s="15">
        <v>508.96760999999998</v>
      </c>
      <c r="H31" s="24">
        <f t="shared" si="2"/>
        <v>38.798389999999984</v>
      </c>
      <c r="I31" s="24">
        <f t="shared" si="0"/>
        <v>38.798389999999984</v>
      </c>
      <c r="J31" s="5">
        <f t="shared" si="1"/>
        <v>92.916977322433297</v>
      </c>
    </row>
    <row r="32" spans="2:10" ht="15.75">
      <c r="B32" s="10" t="s">
        <v>86</v>
      </c>
      <c r="C32" s="7" t="s">
        <v>26</v>
      </c>
      <c r="D32" s="7" t="s">
        <v>388</v>
      </c>
      <c r="E32" s="15">
        <v>15</v>
      </c>
      <c r="F32" s="15">
        <v>15</v>
      </c>
      <c r="G32" s="15">
        <v>15</v>
      </c>
      <c r="H32" s="24">
        <f t="shared" si="2"/>
        <v>0</v>
      </c>
      <c r="I32" s="24">
        <f t="shared" si="0"/>
        <v>0</v>
      </c>
      <c r="J32" s="5">
        <f t="shared" si="1"/>
        <v>100</v>
      </c>
    </row>
    <row r="33" spans="2:10" ht="15.75">
      <c r="B33" s="10" t="s">
        <v>88</v>
      </c>
      <c r="C33" s="7" t="s">
        <v>26</v>
      </c>
      <c r="D33" s="7" t="s">
        <v>389</v>
      </c>
      <c r="E33" s="15">
        <v>749.51049999999998</v>
      </c>
      <c r="F33" s="15">
        <v>749.51049999999998</v>
      </c>
      <c r="G33" s="15">
        <v>671.15630999999996</v>
      </c>
      <c r="H33" s="24">
        <f t="shared" si="2"/>
        <v>78.354190000000017</v>
      </c>
      <c r="I33" s="24">
        <f t="shared" si="0"/>
        <v>78.354190000000017</v>
      </c>
      <c r="J33" s="5">
        <f t="shared" si="1"/>
        <v>89.54595165778197</v>
      </c>
    </row>
    <row r="34" spans="2:10" ht="270" customHeight="1">
      <c r="B34" s="12" t="s">
        <v>639</v>
      </c>
      <c r="C34" s="7" t="s">
        <v>26</v>
      </c>
      <c r="D34" s="7" t="s">
        <v>642</v>
      </c>
      <c r="E34" s="15">
        <v>850.11400000000003</v>
      </c>
      <c r="F34" s="15">
        <v>850.11400000000003</v>
      </c>
      <c r="G34" s="15">
        <v>850.11400000000003</v>
      </c>
      <c r="H34" s="24">
        <f t="shared" si="2"/>
        <v>0</v>
      </c>
      <c r="I34" s="24">
        <f t="shared" si="0"/>
        <v>0</v>
      </c>
      <c r="J34" s="5">
        <f t="shared" si="1"/>
        <v>100</v>
      </c>
    </row>
    <row r="35" spans="2:10" ht="230.25" customHeight="1">
      <c r="B35" s="12" t="s">
        <v>624</v>
      </c>
      <c r="C35" s="7" t="s">
        <v>26</v>
      </c>
      <c r="D35" s="7" t="s">
        <v>643</v>
      </c>
      <c r="E35" s="15">
        <v>769.05097000000001</v>
      </c>
      <c r="F35" s="15">
        <v>769.05097000000001</v>
      </c>
      <c r="G35" s="15">
        <v>769.05097000000001</v>
      </c>
      <c r="H35" s="24">
        <f t="shared" si="2"/>
        <v>0</v>
      </c>
      <c r="I35" s="24">
        <f t="shared" si="0"/>
        <v>0</v>
      </c>
      <c r="J35" s="5">
        <f t="shared" si="1"/>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Саенко Татьяна Владимировна</dc:creator>
  <cp:lastModifiedBy>ANR</cp:lastModifiedBy>
  <cp:lastPrinted>2021-03-02T02:31:27Z</cp:lastPrinted>
  <dcterms:created xsi:type="dcterms:W3CDTF">2013-05-30T10:15:38Z</dcterms:created>
  <dcterms:modified xsi:type="dcterms:W3CDTF">2021-03-02T02:36:08Z</dcterms:modified>
</cp:coreProperties>
</file>