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30" windowWidth="14940" windowHeight="9090"/>
  </bookViews>
  <sheets>
    <sheet name="Бюджет" sheetId="1" r:id="rId1"/>
  </sheets>
  <definedNames>
    <definedName name="APPT" localSheetId="0">Бюджет!$B$17</definedName>
    <definedName name="FIO" localSheetId="0">Бюджет!#REF!</definedName>
    <definedName name="LAST_CELL" localSheetId="0">Бюджет!#REF!</definedName>
    <definedName name="SIGN" localSheetId="0">Бюджет!$B$17:$H$18</definedName>
  </definedNames>
  <calcPr calcId="145621"/>
</workbook>
</file>

<file path=xl/calcChain.xml><?xml version="1.0" encoding="utf-8"?>
<calcChain xmlns="http://schemas.openxmlformats.org/spreadsheetml/2006/main">
  <c r="E79" i="1" l="1"/>
  <c r="G79" i="1" s="1"/>
  <c r="E83" i="1"/>
  <c r="G83" i="1" s="1"/>
  <c r="F83" i="1"/>
  <c r="E67" i="1"/>
  <c r="F67" i="1"/>
  <c r="E54" i="1"/>
  <c r="F54" i="1"/>
  <c r="E51" i="1"/>
  <c r="F51" i="1"/>
  <c r="E44" i="1"/>
  <c r="G44" i="1" s="1"/>
  <c r="F44" i="1"/>
  <c r="E40" i="1"/>
  <c r="F40" i="1"/>
  <c r="E36" i="1"/>
  <c r="G36" i="1" s="1"/>
  <c r="F36" i="1"/>
  <c r="E32" i="1"/>
  <c r="F32" i="1"/>
  <c r="E27" i="1"/>
  <c r="F27" i="1"/>
  <c r="E23" i="1"/>
  <c r="G23" i="1" s="1"/>
  <c r="F23" i="1"/>
  <c r="E17" i="1"/>
  <c r="F17" i="1"/>
  <c r="E11" i="1"/>
  <c r="F11" i="1"/>
  <c r="E60" i="1"/>
  <c r="G60" i="1" s="1"/>
  <c r="F60" i="1"/>
  <c r="H12" i="1"/>
  <c r="H13" i="1"/>
  <c r="H14" i="1"/>
  <c r="H15" i="1"/>
  <c r="H16" i="1"/>
  <c r="H18" i="1"/>
  <c r="H19" i="1"/>
  <c r="H20" i="1"/>
  <c r="H21" i="1"/>
  <c r="H22" i="1"/>
  <c r="H24" i="1"/>
  <c r="H25" i="1"/>
  <c r="H26" i="1"/>
  <c r="H28" i="1"/>
  <c r="H29" i="1"/>
  <c r="H30" i="1"/>
  <c r="H31" i="1"/>
  <c r="H33" i="1"/>
  <c r="H34" i="1"/>
  <c r="H35" i="1"/>
  <c r="H37" i="1"/>
  <c r="H38" i="1"/>
  <c r="H39" i="1"/>
  <c r="H41" i="1"/>
  <c r="H42" i="1"/>
  <c r="H43" i="1"/>
  <c r="H45" i="1"/>
  <c r="H46" i="1"/>
  <c r="H47" i="1"/>
  <c r="H48" i="1"/>
  <c r="H49" i="1"/>
  <c r="H50" i="1"/>
  <c r="H52" i="1"/>
  <c r="H53" i="1"/>
  <c r="H55" i="1"/>
  <c r="H57" i="1"/>
  <c r="H58" i="1"/>
  <c r="H59" i="1"/>
  <c r="H61" i="1"/>
  <c r="H62" i="1"/>
  <c r="H63" i="1"/>
  <c r="H64" i="1"/>
  <c r="H65" i="1"/>
  <c r="H66" i="1"/>
  <c r="H68" i="1"/>
  <c r="H69" i="1"/>
  <c r="H70" i="1"/>
  <c r="H71" i="1"/>
  <c r="H72" i="1"/>
  <c r="H73" i="1"/>
  <c r="H76" i="1"/>
  <c r="H78" i="1"/>
  <c r="H80" i="1"/>
  <c r="H81" i="1"/>
  <c r="H82" i="1"/>
  <c r="H84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3" i="1"/>
  <c r="G34" i="1"/>
  <c r="G35" i="1"/>
  <c r="G37" i="1"/>
  <c r="G38" i="1"/>
  <c r="G39" i="1"/>
  <c r="G40" i="1"/>
  <c r="G41" i="1"/>
  <c r="G43" i="1"/>
  <c r="G45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1" i="1"/>
  <c r="G62" i="1"/>
  <c r="G63" i="1"/>
  <c r="G64" i="1"/>
  <c r="G65" i="1"/>
  <c r="G66" i="1"/>
  <c r="G68" i="1"/>
  <c r="G69" i="1"/>
  <c r="G70" i="1"/>
  <c r="G71" i="1"/>
  <c r="G72" i="1"/>
  <c r="G73" i="1"/>
  <c r="G75" i="1"/>
  <c r="G76" i="1"/>
  <c r="G77" i="1"/>
  <c r="G78" i="1"/>
  <c r="G80" i="1"/>
  <c r="G81" i="1"/>
  <c r="G82" i="1"/>
  <c r="G84" i="1"/>
  <c r="F10" i="1"/>
  <c r="F74" i="1"/>
  <c r="D83" i="1"/>
  <c r="H83" i="1" s="1"/>
  <c r="D79" i="1"/>
  <c r="H79" i="1" s="1"/>
  <c r="D77" i="1"/>
  <c r="H77" i="1" s="1"/>
  <c r="D75" i="1"/>
  <c r="D67" i="1"/>
  <c r="D60" i="1"/>
  <c r="H60" i="1" s="1"/>
  <c r="D56" i="1"/>
  <c r="H56" i="1" s="1"/>
  <c r="D54" i="1"/>
  <c r="D51" i="1"/>
  <c r="D44" i="1"/>
  <c r="H44" i="1" s="1"/>
  <c r="D40" i="1"/>
  <c r="H40" i="1" s="1"/>
  <c r="D36" i="1"/>
  <c r="H36" i="1" s="1"/>
  <c r="D32" i="1"/>
  <c r="D27" i="1"/>
  <c r="H27" i="1" s="1"/>
  <c r="D23" i="1"/>
  <c r="H23" i="1" s="1"/>
  <c r="D17" i="1"/>
  <c r="H17" i="1" s="1"/>
  <c r="D11" i="1"/>
  <c r="D10" i="1" s="1"/>
  <c r="H11" i="1" l="1"/>
  <c r="H32" i="1"/>
  <c r="H51" i="1"/>
  <c r="H54" i="1"/>
  <c r="H67" i="1"/>
  <c r="D74" i="1"/>
  <c r="D9" i="1" s="1"/>
  <c r="H75" i="1"/>
  <c r="E74" i="1"/>
  <c r="H74" i="1" s="1"/>
  <c r="F9" i="1"/>
  <c r="G67" i="1"/>
  <c r="G51" i="1"/>
  <c r="G32" i="1"/>
  <c r="E10" i="1"/>
  <c r="G74" i="1" l="1"/>
  <c r="H10" i="1"/>
  <c r="E9" i="1"/>
  <c r="G10" i="1"/>
  <c r="H9" i="1" l="1"/>
  <c r="G9" i="1"/>
</calcChain>
</file>

<file path=xl/sharedStrings.xml><?xml version="1.0" encoding="utf-8"?>
<sst xmlns="http://schemas.openxmlformats.org/spreadsheetml/2006/main" count="172" uniqueCount="170">
  <si>
    <t>КЦСР</t>
  </si>
  <si>
    <t>Наименование КЦСР</t>
  </si>
  <si>
    <t>0200000000</t>
  </si>
  <si>
    <t>Муниципальная программа «Развитие образования»</t>
  </si>
  <si>
    <t>0210000000</t>
  </si>
  <si>
    <t>Подпрограмма 1. «Обеспечение жизнедеятельности образовательных учреждений»</t>
  </si>
  <si>
    <t>0220000000</t>
  </si>
  <si>
    <t>Подпрограмма 2.«Одаренные дети»</t>
  </si>
  <si>
    <t>0230000000</t>
  </si>
  <si>
    <t>Подпрограмма 3. «Сохранение и укрепление здоровья детей»</t>
  </si>
  <si>
    <t>0240000000</t>
  </si>
  <si>
    <t>Подпрограмма 4. «Развитие дошкольного, общего и дополнительного образования»</t>
  </si>
  <si>
    <t>0250000000</t>
  </si>
  <si>
    <t>Подпрограмма 5. «Обеспечение реализации муниципальной программы»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</si>
  <si>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</si>
  <si>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</si>
  <si>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0410000000</t>
  </si>
  <si>
    <t>Подпрограмма 1. «Модернизация,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района»</t>
  </si>
  <si>
    <t>0420000000</t>
  </si>
  <si>
    <t>Подпрограмма 2. «Чистая вода Северо-Енисейского района»</t>
  </si>
  <si>
    <t>0430000000</t>
  </si>
  <si>
    <t>Подпрограмма 4. «Энергосбережение и повышение энергетической эффективности в Северо-Енисейском районе»</t>
  </si>
  <si>
    <t>0440000000</t>
  </si>
  <si>
    <t>Подпрограмма 3. «Доступность коммунально-бытовых услуг для населения Северо-Енисейского района»</t>
  </si>
  <si>
    <t>0460000000</t>
  </si>
  <si>
    <t>Подпрограмма 5. «Участие в организации деятельности по обращению с твердыми коммунальными отходами на территории Северо-Енисейского района»</t>
  </si>
  <si>
    <t>0500000000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</si>
  <si>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</si>
  <si>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0510000000</t>
  </si>
  <si>
    <t>Подпрограмма 1. «Обеспечение предупреждения возникновения и развития чрезвычайных ситуаций природного и техногенного характера»</t>
  </si>
  <si>
    <t>0520000000</t>
  </si>
  <si>
    <t>Подпрограмма 2. «Обеспечение первичных мер пожарной безопасности в населенных пунктах района»</t>
  </si>
  <si>
    <t>0530000000</t>
  </si>
  <si>
    <t>Подпрограмма 3. «Профилактика правонарушений в районе»</t>
  </si>
  <si>
    <t>0800000000</t>
  </si>
  <si>
    <t>Муниципальная программа «Развитие культуры»</t>
  </si>
  <si>
    <t>0810000000</t>
  </si>
  <si>
    <t>Подпрограмма 1. «Сохранение культурного наследия»</t>
  </si>
  <si>
    <t>0820000000</t>
  </si>
  <si>
    <t>Подпрограмма 2. «Поддержка искусства и народного творчества»</t>
  </si>
  <si>
    <t>0830000000</t>
  </si>
  <si>
    <t>Подпрограмма 4. «Обеспечение реализации муниципальной программы»</t>
  </si>
  <si>
    <t>0840000000</t>
  </si>
  <si>
    <t>Подпрограмма 3. «Обеспечение содержания (эксплуатации) имущества муниципальных учреждений Северо-Енисейского района»</t>
  </si>
  <si>
    <t>0900000000</t>
  </si>
  <si>
    <t>Муниципальная программа «Развитие физической культуры, спорта и молодежной политики»</t>
  </si>
  <si>
    <t>0910000000</t>
  </si>
  <si>
    <t>Подпрограмма 1. «Развитие массовой физической культуры и спорта»</t>
  </si>
  <si>
    <t>0920000000</t>
  </si>
  <si>
    <t>Подпрограмма 2. «Развитие молодежной политики в районе»</t>
  </si>
  <si>
    <t>0950000000</t>
  </si>
  <si>
    <t>1200000000</t>
  </si>
  <si>
    <t>Муниципальная программа «Развитие транспортной системы Северо-Енисейского района»</t>
  </si>
  <si>
    <t>1210000000</t>
  </si>
  <si>
    <t>Подпрограмма 1. «Дороги Северо-Енисейского района»</t>
  </si>
  <si>
    <t>1220000000</t>
  </si>
  <si>
    <t>Подпрограмма 3. «Развитие транспортного комплекса Северо-Енисейского района»</t>
  </si>
  <si>
    <t>1230000000</t>
  </si>
  <si>
    <t>Подпрограмма 2. «Повышение безопасности дорожного движения в Северо-Енисейском районе»</t>
  </si>
  <si>
    <t>1500000000</t>
  </si>
  <si>
    <t>Муниципальная программа «Развитие местного самоуправления»</t>
  </si>
  <si>
    <t>1510000000</t>
  </si>
  <si>
    <t>Подпрограмма 1. «Создание условий для обеспечения населения района услугами торговли»</t>
  </si>
  <si>
    <t>1540000000</t>
  </si>
  <si>
    <t>Подпрограмма 3. «Развитие сельского хозяйства на территории Северо-Енисейского района»</t>
  </si>
  <si>
    <t>1600000000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</si>
  <si>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</si>
  <si>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1610000000</t>
  </si>
  <si>
    <t>Подпрограмма 1. «Стимулирование жилищного строительства на территории Северо-Енисейского района»</t>
  </si>
  <si>
    <t>1630000000</t>
  </si>
  <si>
    <t>Подпрограмма 3. «Улучшение жилищных условий отдельных категорий граждан, проживающих на территории Северо-Енисейского района»</t>
  </si>
  <si>
    <t>1640000000</t>
  </si>
  <si>
    <t>Подпрограмма 4. «Развитие среднеэтажного и малоэтажного жилищного строительства в Северо-Енисейском районе»</t>
  </si>
  <si>
    <t>1650000000</t>
  </si>
  <si>
    <t>Подпрограмма 5. «Капитальный ремонт муниципальных жилых помещений и общего имущества в многоквартирных домах, расположенных на территории Северо-Енисейского района»</t>
  </si>
  <si>
    <t>1660000000</t>
  </si>
  <si>
    <t>Подпрограмма 6. «Реализация мероприятий в области градостроительной деятельности на территории Северо-Енисейского района»</t>
  </si>
  <si>
    <t>1670000000</t>
  </si>
  <si>
    <t>Подпрограмма 7. «Обеспечение условий реализации муниципальной программы»</t>
  </si>
  <si>
    <t>1800000000</t>
  </si>
  <si>
    <t>Муниципальная программа «Управление муниципальными финансами»</t>
  </si>
  <si>
    <t>1820000000</t>
  </si>
  <si>
    <t>Подпрограмма 2. «Обеспечение реализации муниципальной программы и прочие мероприятия»</t>
  </si>
  <si>
    <t>1830000000</t>
  </si>
  <si>
    <t>Отдельное мероприятие «Межбюджетные трансферты из бюджета Северо-Енисейского района»</t>
  </si>
  <si>
    <t>2000000000</t>
  </si>
  <si>
    <t>Муниципальная программа «Содействие развитию гражданского общества»</t>
  </si>
  <si>
    <t>2010000000</t>
  </si>
  <si>
    <t>Подпрограмма 1. «Открытость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вопросам»</t>
  </si>
  <si>
    <t>2100000000</t>
  </si>
  <si>
    <t>Муниципальная программа «Управление муниципальным имуществом»</t>
  </si>
  <si>
    <t>2110000000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</si>
  <si>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</si>
  <si>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2120000000</t>
  </si>
  <si>
    <t>Подпрограмма 2. «Реализация мероприятий в области земельных отношений и природопользования»</t>
  </si>
  <si>
    <t>2130000000</t>
  </si>
  <si>
    <t>Подпрограмма 3. «Строительство, реконструкция, капитальный ремонт, техническое оснащение, обслуживание муниципальных объектов и приобретение муниципального имущества»</t>
  </si>
  <si>
    <t>2200000000</t>
  </si>
  <si>
    <t>Муниципальная программа «Благоустройство территории»</t>
  </si>
  <si>
    <t>2210000000</t>
  </si>
  <si>
    <t>Подпрограмма 1. «Благоустройство территории района»</t>
  </si>
  <si>
    <t>2220000000</t>
  </si>
  <si>
    <t>Отдельное мероприятие 1. «Поддержка проектов и мероприятий по благоустройству территории района»</t>
  </si>
  <si>
    <t>2230000000</t>
  </si>
  <si>
    <t>Отдельное мероприятие 2. «Субсидия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района»</t>
  </si>
  <si>
    <t>2240000000</t>
  </si>
  <si>
    <t>Отдельное мероприятие 3. «Субсидия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морг»</t>
  </si>
  <si>
    <t>2250000000</t>
  </si>
  <si>
    <t>Отдельное мероприятие 4. «Услуги по обращению с животными без владельцев на территории Северо-Енисейского района»</t>
  </si>
  <si>
    <t>2260000000</t>
  </si>
  <si>
    <t>Подпрограмма 2. «Содействие развитию территориального общественного самоуправления на территории Северо-Енисейского района»</t>
  </si>
  <si>
    <t>2500000000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</si>
  <si>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</si>
  <si>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2510000000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</si>
  <si>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</si>
  <si>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2520000000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</si>
  <si>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</si>
  <si>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2530000000</t>
  </si>
  <si>
    <t>Подпрограмма 3. «Реализация дополнительных мер социальной поддержки граждан»</t>
  </si>
  <si>
    <t>2540000000</t>
  </si>
  <si>
    <t>Отдельное мероприятие 1. «Выплата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 июня 2011 № 303-20»</t>
  </si>
  <si>
    <t>2550000000</t>
  </si>
  <si>
    <t>Отдельное мероприятие 2. «Финансовое обеспечение решения Северо-Енисейского районного Совета депутатов от 14.12.2020 № 45-5 «Об обеспечении воспитанников дошкольных образовательных организаций Северо-Енисейского района, обучающихся общеобразовательных организаций Северо-Енисейского района, детей, не посещающих дошкольные образовательные организации и общеобразовательные организации Северо-Енисейского района, новогодними подарками Главы Северо-Енисейского района в 2021 году»</t>
  </si>
  <si>
    <t>2560000000</t>
  </si>
  <si>
    <t>Отдельное мероприятие 3. «Оказание социальной поддержки 63-м выпускникам 11-х классов школ Северо-Енисейского района в 2021 году за счет безвозмездных поступлений в бюджет Северо-Енисейского района от общества с ограниченной ответственностью горно-рудная компания «Амикан»»</t>
  </si>
  <si>
    <t>8100000000</t>
  </si>
  <si>
    <t>Непрограммные расходы представительного органа муниципального образования</t>
  </si>
  <si>
    <t>8110000000</t>
  </si>
  <si>
    <t>Функционирование представительного органа муниципального образования</t>
  </si>
  <si>
    <t>8200000000</t>
  </si>
  <si>
    <t>Непрограммные расходы контрольно-счетного органа муниципального образования</t>
  </si>
  <si>
    <t>8210000000</t>
  </si>
  <si>
    <t>Функционирование контрольно-счетного органа муниципального образования</t>
  </si>
  <si>
    <t>8400000000</t>
  </si>
  <si>
    <t>Непрограммные расходы отдельных органов исполнительной власти</t>
  </si>
  <si>
    <t>8410000000</t>
  </si>
  <si>
    <t>Функционирование администрации (исполнительно-распорядительного органа муниципального образования)</t>
  </si>
  <si>
    <t>8420000000</t>
  </si>
  <si>
    <t>Непрограммные расходы Финансового управления администрации Северо-Енисейского района</t>
  </si>
  <si>
    <t>8440000000</t>
  </si>
  <si>
    <t>Финансовое обеспечение мероприятий, связанных с предупреждением и ликвидацией последствий стихийных бедствий и других чрезвычайных ситуаций</t>
  </si>
  <si>
    <t>9100000000</t>
  </si>
  <si>
    <t>9170000000</t>
  </si>
  <si>
    <t>Субвенции, субсидии и иные МБТ в рамках непрограммных расходов отдельных органов исполнительной власти</t>
  </si>
  <si>
    <t>Утверждено решением Северо-Енисейского районного Совета депутатов (первоначальная редакция)</t>
  </si>
  <si>
    <t>Исполнено</t>
  </si>
  <si>
    <t>% исполнения</t>
  </si>
  <si>
    <t>23453,1</t>
  </si>
  <si>
    <t>1740,9</t>
  </si>
  <si>
    <t>40990,3</t>
  </si>
  <si>
    <t>521474,0</t>
  </si>
  <si>
    <t>61912,6</t>
  </si>
  <si>
    <t>0</t>
  </si>
  <si>
    <t>36820,9</t>
  </si>
  <si>
    <t>5438,8</t>
  </si>
  <si>
    <t>430339,6</t>
  </si>
  <si>
    <t>Подпрограмма 2. «Развитие и поддержка субъектов малого и среднего предпринимательства на территории Северо-Енисейского района»</t>
  </si>
  <si>
    <t>1530000000</t>
  </si>
  <si>
    <t>Непрограммные расходы всего, в том числе:</t>
  </si>
  <si>
    <t>Реализация муниципальных программ  и непрограммных расходов в 2021 году</t>
  </si>
  <si>
    <t>Всего расходов</t>
  </si>
  <si>
    <t>Итого по муниципальным программам</t>
  </si>
  <si>
    <t>Утверждено решением Северо-Енисейского районного Совета депутатов (поправка 16 (последняя)</t>
  </si>
  <si>
    <t>1</t>
  </si>
  <si>
    <t>2</t>
  </si>
  <si>
    <t>4</t>
  </si>
  <si>
    <t>5</t>
  </si>
  <si>
    <t>Отклонение уточненного плана от первоначального плана  (гр4-гр2)</t>
  </si>
  <si>
    <t>№ строки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</si>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</sst>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#,##0.0"/>
    <numFmt numFmtId="166" formatCode="?"/>
    <numFmt numFmtId="167" formatCode="0.0"/>
  </numFmts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" fontId="3" fillId="0" borderId="1" xfId="0" applyNumberFormat="1" applyFont="1" applyBorder="1" applyAlignment="1" applyProtection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 applyProtection="1">
      <alignment horizontal="lef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  <xf numFmtId="165" fontId="4" fillId="0" borderId="1" xfId="0" applyNumberFormat="1" applyFont="1" applyBorder="1" applyAlignment="1" applyProtection="1">
      <alignment horizontal="right" vertical="top"/>
    </xf>
    <xf numFmtId="167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 applyProtection="1">
      <alignment horizontal="right" vertical="top" wrapText="1"/>
    </xf>
    <xf numFmtId="165" fontId="3" fillId="0" borderId="1" xfId="0" applyNumberFormat="1" applyFont="1" applyBorder="1" applyAlignment="1" applyProtection="1">
      <alignment horizontal="right" vertical="top" wrapText="1"/>
    </xf>
    <xf numFmtId="167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4"/>
  <sheetViews>
    <sheetView showGridLines="0" tabSelected="1" workbookViewId="0">
      <selection activeCell="A5" sqref="A5:XFD5"/>
    </sheetView>
  </sheetViews>
  <sheetFormatPr defaultRowHeight="12.75" customHeight="1" outlineLevelRow="1" x14ac:dyDescent="0.25"/>
  <cols>
    <col min="1" max="1" width="5.6328125" customWidth="1"/>
    <col min="2" max="2" width="14.90625" customWidth="1"/>
    <col min="3" max="3" width="30.7265625" customWidth="1"/>
    <col min="4" max="4" width="13.26953125" customWidth="1"/>
    <col min="5" max="5" width="14.1796875" customWidth="1"/>
    <col min="6" max="6" width="13.26953125" customWidth="1"/>
    <col min="7" max="7" width="10.26953125" customWidth="1"/>
    <col min="8" max="8" width="14.26953125" customWidth="1"/>
  </cols>
  <sheetData>
    <row r="1" spans="1:8" ht="14" x14ac:dyDescent="0.3">
      <c r="B1" s="2"/>
      <c r="C1" s="3"/>
      <c r="D1" s="3"/>
      <c r="E1" s="3"/>
      <c r="F1" s="3"/>
      <c r="G1" s="4"/>
      <c r="H1" s="4"/>
    </row>
    <row r="2" spans="1:8" ht="12.5" x14ac:dyDescent="0.25">
      <c r="B2" s="1"/>
      <c r="C2" s="1"/>
      <c r="D2" s="1"/>
      <c r="E2" s="1"/>
      <c r="F2" s="1"/>
      <c r="G2" s="1"/>
      <c r="H2" s="1"/>
    </row>
    <row r="3" spans="1:8" ht="18" x14ac:dyDescent="0.35">
      <c r="A3" s="5"/>
      <c r="B3" s="29" t="s">
        <v>159</v>
      </c>
      <c r="C3" s="29"/>
      <c r="D3" s="29"/>
      <c r="E3" s="29"/>
      <c r="F3" s="29"/>
      <c r="G3" s="29"/>
      <c r="H3" s="29"/>
    </row>
    <row r="4" spans="1:8" ht="15.5" x14ac:dyDescent="0.35">
      <c r="A4" s="5"/>
      <c r="B4" s="30"/>
      <c r="C4" s="30"/>
      <c r="D4" s="30"/>
      <c r="E4" s="30"/>
      <c r="F4" s="30"/>
      <c r="G4" s="30"/>
      <c r="H4" s="30"/>
    </row>
    <row r="5" spans="1:8" ht="15.5" x14ac:dyDescent="0.35">
      <c r="A5" s="5"/>
      <c r="B5" s="30"/>
      <c r="C5" s="30"/>
      <c r="D5" s="30"/>
      <c r="E5" s="30"/>
      <c r="F5" s="30"/>
      <c r="G5" s="30"/>
      <c r="H5" s="30"/>
    </row>
    <row r="6" spans="1:8" ht="15.5" x14ac:dyDescent="0.35">
      <c r="A6" s="5"/>
      <c r="B6" s="6"/>
      <c r="C6" s="6"/>
      <c r="D6" s="6"/>
      <c r="E6" s="6"/>
      <c r="F6" s="6"/>
      <c r="G6" s="6"/>
      <c r="H6" s="6" t="s">
        <v>169</v>
      </c>
    </row>
    <row r="7" spans="1:8" ht="155" x14ac:dyDescent="0.25">
      <c r="A7" s="10" t="s">
        <v>168</v>
      </c>
      <c r="B7" s="8" t="s">
        <v>0</v>
      </c>
      <c r="C7" s="8" t="s">
        <v>1</v>
      </c>
      <c r="D7" s="8" t="s">
        <v>144</v>
      </c>
      <c r="E7" s="8" t="s">
        <v>162</v>
      </c>
      <c r="F7" s="8" t="s">
        <v>145</v>
      </c>
      <c r="G7" s="9" t="s">
        <v>146</v>
      </c>
      <c r="H7" s="10" t="s">
        <v>167</v>
      </c>
    </row>
    <row r="8" spans="1:8" ht="15.5" x14ac:dyDescent="0.35">
      <c r="A8" s="11"/>
      <c r="B8" s="12" t="s">
        <v>163</v>
      </c>
      <c r="C8" s="12" t="s">
        <v>164</v>
      </c>
      <c r="D8" s="12">
        <v>3</v>
      </c>
      <c r="E8" s="12" t="s">
        <v>165</v>
      </c>
      <c r="F8" s="12" t="s">
        <v>166</v>
      </c>
      <c r="G8" s="13">
        <v>6</v>
      </c>
      <c r="H8" s="13">
        <v>7</v>
      </c>
    </row>
    <row r="9" spans="1:8" ht="25.5" customHeight="1" x14ac:dyDescent="0.3">
      <c r="A9" s="31">
        <v>1</v>
      </c>
      <c r="B9" s="27" t="s">
        <v>160</v>
      </c>
      <c r="C9" s="28"/>
      <c r="D9" s="20">
        <f>D10+D74</f>
        <v>2514083.6</v>
      </c>
      <c r="E9" s="20">
        <f>E10+E74</f>
        <v>3492933.37</v>
      </c>
      <c r="F9" s="20">
        <f>F10+F74</f>
        <v>2908379.8999999994</v>
      </c>
      <c r="G9" s="21">
        <f>F9/E9*100</f>
        <v>83.264683059213326</v>
      </c>
      <c r="H9" s="22">
        <f>E9-D9</f>
        <v>978849.77</v>
      </c>
    </row>
    <row r="10" spans="1:8" ht="25" customHeight="1" x14ac:dyDescent="0.3">
      <c r="A10" s="31">
        <v>2</v>
      </c>
      <c r="B10" s="14"/>
      <c r="C10" s="15" t="s">
        <v>161</v>
      </c>
      <c r="D10" s="20">
        <f>D11+D17+D23+D27+D32+D36+D40+D44+D51+D54+D56+D60+D67</f>
        <v>2278431.9</v>
      </c>
      <c r="E10" s="20">
        <f t="shared" ref="E10:F10" si="0">E11+E17+E23+E27+E32+E36+E40+E44+E51+E54+E56+E60+E67</f>
        <v>3200004.4</v>
      </c>
      <c r="F10" s="20">
        <f t="shared" si="0"/>
        <v>2627565.0999999996</v>
      </c>
      <c r="G10" s="21">
        <f t="shared" ref="G10:G73" si="1">F10/E10*100</f>
        <v>82.11129647196735</v>
      </c>
      <c r="H10" s="22">
        <f t="shared" ref="H10:H73" si="2">E10-D10</f>
        <v>921572.5</v>
      </c>
    </row>
    <row r="11" spans="1:8" ht="30" x14ac:dyDescent="0.25">
      <c r="A11" s="31">
        <v>3</v>
      </c>
      <c r="B11" s="7" t="s">
        <v>2</v>
      </c>
      <c r="C11" s="16" t="s">
        <v>3</v>
      </c>
      <c r="D11" s="23">
        <f>D12+D13+D14+D15+D16</f>
        <v>649570.9</v>
      </c>
      <c r="E11" s="23">
        <f t="shared" ref="E11:F11" si="3">E12+E13+E14+E15+E16</f>
        <v>773529.7</v>
      </c>
      <c r="F11" s="23">
        <f t="shared" si="3"/>
        <v>760669.6</v>
      </c>
      <c r="G11" s="21">
        <f t="shared" si="1"/>
        <v>98.337478186034744</v>
      </c>
      <c r="H11" s="22">
        <f t="shared" si="2"/>
        <v>123958.79999999993</v>
      </c>
    </row>
    <row r="12" spans="1:8" ht="62" outlineLevel="1" x14ac:dyDescent="0.25">
      <c r="A12" s="31">
        <v>4</v>
      </c>
      <c r="B12" s="8" t="s">
        <v>4</v>
      </c>
      <c r="C12" s="17" t="s">
        <v>5</v>
      </c>
      <c r="D12" s="24" t="s">
        <v>147</v>
      </c>
      <c r="E12" s="24">
        <v>57356.1</v>
      </c>
      <c r="F12" s="24">
        <v>57322.2</v>
      </c>
      <c r="G12" s="25">
        <f t="shared" si="1"/>
        <v>99.940895562982831</v>
      </c>
      <c r="H12" s="26">
        <f t="shared" si="2"/>
        <v>33903</v>
      </c>
    </row>
    <row r="13" spans="1:8" ht="31" outlineLevel="1" x14ac:dyDescent="0.25">
      <c r="A13" s="31">
        <v>5</v>
      </c>
      <c r="B13" s="8" t="s">
        <v>6</v>
      </c>
      <c r="C13" s="17" t="s">
        <v>7</v>
      </c>
      <c r="D13" s="24" t="s">
        <v>148</v>
      </c>
      <c r="E13" s="24">
        <v>559.20000000000005</v>
      </c>
      <c r="F13" s="24">
        <v>559.20000000000005</v>
      </c>
      <c r="G13" s="25">
        <f t="shared" si="1"/>
        <v>100</v>
      </c>
      <c r="H13" s="26">
        <f t="shared" si="2"/>
        <v>-1181.7</v>
      </c>
    </row>
    <row r="14" spans="1:8" ht="31" outlineLevel="1" x14ac:dyDescent="0.25">
      <c r="A14" s="31">
        <v>6</v>
      </c>
      <c r="B14" s="8" t="s">
        <v>8</v>
      </c>
      <c r="C14" s="17" t="s">
        <v>9</v>
      </c>
      <c r="D14" s="24" t="s">
        <v>149</v>
      </c>
      <c r="E14" s="24">
        <v>31909.9</v>
      </c>
      <c r="F14" s="24">
        <v>29301.8</v>
      </c>
      <c r="G14" s="25">
        <f t="shared" si="1"/>
        <v>91.826674480333679</v>
      </c>
      <c r="H14" s="26">
        <f t="shared" si="2"/>
        <v>-9080.4000000000015</v>
      </c>
    </row>
    <row r="15" spans="1:8" ht="46.5" outlineLevel="1" x14ac:dyDescent="0.25">
      <c r="A15" s="31">
        <v>7</v>
      </c>
      <c r="B15" s="8" t="s">
        <v>10</v>
      </c>
      <c r="C15" s="17" t="s">
        <v>11</v>
      </c>
      <c r="D15" s="24" t="s">
        <v>150</v>
      </c>
      <c r="E15" s="24">
        <v>611957</v>
      </c>
      <c r="F15" s="24">
        <v>602903.9</v>
      </c>
      <c r="G15" s="25">
        <f t="shared" si="1"/>
        <v>98.520631351549213</v>
      </c>
      <c r="H15" s="26">
        <f t="shared" si="2"/>
        <v>90483</v>
      </c>
    </row>
    <row r="16" spans="1:8" ht="46.5" outlineLevel="1" x14ac:dyDescent="0.25">
      <c r="A16" s="31">
        <v>8</v>
      </c>
      <c r="B16" s="8" t="s">
        <v>12</v>
      </c>
      <c r="C16" s="17" t="s">
        <v>13</v>
      </c>
      <c r="D16" s="24" t="s">
        <v>151</v>
      </c>
      <c r="E16" s="24">
        <v>71747.5</v>
      </c>
      <c r="F16" s="24">
        <v>70582.5</v>
      </c>
      <c r="G16" s="25">
        <f t="shared" si="1"/>
        <v>98.37625004355553</v>
      </c>
      <c r="H16" s="26">
        <f t="shared" si="2"/>
        <v>9834.9000000000015</v>
      </c>
    </row>
    <row r="17" spans="1:8" ht="90" x14ac:dyDescent="0.25">
      <c r="A17" s="31">
        <v>9</v>
      </c>
      <c r="B17" s="7" t="s">
        <v>14</v>
      </c>
      <c r="C17" s="16" t="s">
        <v>15</v>
      </c>
      <c r="D17" s="23">
        <f>D18+D19+D20+D21+D22</f>
        <v>472599.3</v>
      </c>
      <c r="E17" s="23">
        <f t="shared" ref="E17:F17" si="4">E18+E19+E20+E21+E22</f>
        <v>813277.7</v>
      </c>
      <c r="F17" s="23">
        <f t="shared" si="4"/>
        <v>681170.1</v>
      </c>
      <c r="G17" s="25">
        <f t="shared" si="1"/>
        <v>83.756151189194057</v>
      </c>
      <c r="H17" s="26">
        <f t="shared" si="2"/>
        <v>340678.39999999997</v>
      </c>
    </row>
    <row r="18" spans="1:8" ht="155" outlineLevel="1" x14ac:dyDescent="0.25">
      <c r="A18" s="31">
        <v>10</v>
      </c>
      <c r="B18" s="8" t="s">
        <v>16</v>
      </c>
      <c r="C18" s="17" t="s">
        <v>17</v>
      </c>
      <c r="D18" s="24" t="s">
        <v>152</v>
      </c>
      <c r="E18" s="24">
        <v>202933.3</v>
      </c>
      <c r="F18" s="24">
        <v>128462.7</v>
      </c>
      <c r="G18" s="25">
        <f t="shared" si="1"/>
        <v>63.302917756721058</v>
      </c>
      <c r="H18" s="26">
        <f t="shared" si="2"/>
        <v>202933.3</v>
      </c>
    </row>
    <row r="19" spans="1:8" ht="31" outlineLevel="1" x14ac:dyDescent="0.25">
      <c r="A19" s="31">
        <v>11</v>
      </c>
      <c r="B19" s="8" t="s">
        <v>18</v>
      </c>
      <c r="C19" s="17" t="s">
        <v>19</v>
      </c>
      <c r="D19" s="24" t="s">
        <v>153</v>
      </c>
      <c r="E19" s="24">
        <v>41331.599999999999</v>
      </c>
      <c r="F19" s="24">
        <v>587.6</v>
      </c>
      <c r="G19" s="25">
        <f t="shared" si="1"/>
        <v>1.4216725217509123</v>
      </c>
      <c r="H19" s="26">
        <f t="shared" si="2"/>
        <v>4510.6999999999971</v>
      </c>
    </row>
    <row r="20" spans="1:8" ht="77.5" outlineLevel="1" x14ac:dyDescent="0.25">
      <c r="A20" s="31">
        <v>12</v>
      </c>
      <c r="B20" s="8" t="s">
        <v>20</v>
      </c>
      <c r="C20" s="17" t="s">
        <v>21</v>
      </c>
      <c r="D20" s="24" t="s">
        <v>154</v>
      </c>
      <c r="E20" s="24">
        <v>5674.7</v>
      </c>
      <c r="F20" s="24">
        <v>5674.7</v>
      </c>
      <c r="G20" s="25">
        <f t="shared" si="1"/>
        <v>100</v>
      </c>
      <c r="H20" s="26">
        <f t="shared" si="2"/>
        <v>235.89999999999964</v>
      </c>
    </row>
    <row r="21" spans="1:8" ht="62" outlineLevel="1" x14ac:dyDescent="0.25">
      <c r="A21" s="31">
        <v>13</v>
      </c>
      <c r="B21" s="8" t="s">
        <v>22</v>
      </c>
      <c r="C21" s="17" t="s">
        <v>23</v>
      </c>
      <c r="D21" s="24" t="s">
        <v>155</v>
      </c>
      <c r="E21" s="24">
        <v>562743.19999999995</v>
      </c>
      <c r="F21" s="24">
        <v>545884.19999999995</v>
      </c>
      <c r="G21" s="25">
        <f t="shared" si="1"/>
        <v>97.004139721279614</v>
      </c>
      <c r="H21" s="26">
        <f t="shared" si="2"/>
        <v>132403.59999999998</v>
      </c>
    </row>
    <row r="22" spans="1:8" ht="93" outlineLevel="1" x14ac:dyDescent="0.25">
      <c r="A22" s="31">
        <v>14</v>
      </c>
      <c r="B22" s="8" t="s">
        <v>24</v>
      </c>
      <c r="C22" s="17" t="s">
        <v>25</v>
      </c>
      <c r="D22" s="24">
        <v>0</v>
      </c>
      <c r="E22" s="24">
        <v>594.9</v>
      </c>
      <c r="F22" s="24">
        <v>560.9</v>
      </c>
      <c r="G22" s="25">
        <f t="shared" si="1"/>
        <v>94.284753740124387</v>
      </c>
      <c r="H22" s="26">
        <f t="shared" si="2"/>
        <v>594.9</v>
      </c>
    </row>
    <row r="23" spans="1:8" ht="135" x14ac:dyDescent="0.25">
      <c r="A23" s="31">
        <v>15</v>
      </c>
      <c r="B23" s="7" t="s">
        <v>26</v>
      </c>
      <c r="C23" s="16" t="s">
        <v>27</v>
      </c>
      <c r="D23" s="23">
        <f>SUM(D24:D26)</f>
        <v>40073</v>
      </c>
      <c r="E23" s="23">
        <f t="shared" ref="E23:F23" si="5">SUM(E24:E26)</f>
        <v>46974.5</v>
      </c>
      <c r="F23" s="23">
        <f t="shared" si="5"/>
        <v>46655.6</v>
      </c>
      <c r="G23" s="25">
        <f t="shared" si="1"/>
        <v>99.321121033752348</v>
      </c>
      <c r="H23" s="26">
        <f t="shared" si="2"/>
        <v>6901.5</v>
      </c>
    </row>
    <row r="24" spans="1:8" ht="108.5" outlineLevel="1" x14ac:dyDescent="0.25">
      <c r="A24" s="31">
        <v>16</v>
      </c>
      <c r="B24" s="8" t="s">
        <v>28</v>
      </c>
      <c r="C24" s="17" t="s">
        <v>29</v>
      </c>
      <c r="D24" s="24">
        <v>37064.400000000001</v>
      </c>
      <c r="E24" s="24">
        <v>44160.4</v>
      </c>
      <c r="F24" s="24">
        <v>43841.4</v>
      </c>
      <c r="G24" s="25">
        <f t="shared" si="1"/>
        <v>99.27763335477033</v>
      </c>
      <c r="H24" s="26">
        <f t="shared" si="2"/>
        <v>7096</v>
      </c>
    </row>
    <row r="25" spans="1:8" ht="62" outlineLevel="1" x14ac:dyDescent="0.25">
      <c r="A25" s="31">
        <v>17</v>
      </c>
      <c r="B25" s="8" t="s">
        <v>30</v>
      </c>
      <c r="C25" s="17" t="s">
        <v>31</v>
      </c>
      <c r="D25" s="24">
        <v>2653.6</v>
      </c>
      <c r="E25" s="24">
        <v>2318.1</v>
      </c>
      <c r="F25" s="24">
        <v>2318.1999999999998</v>
      </c>
      <c r="G25" s="25">
        <f t="shared" si="1"/>
        <v>100.00431387774471</v>
      </c>
      <c r="H25" s="26">
        <f t="shared" si="2"/>
        <v>-335.5</v>
      </c>
    </row>
    <row r="26" spans="1:8" ht="46.5" outlineLevel="1" x14ac:dyDescent="0.25">
      <c r="A26" s="31">
        <v>18</v>
      </c>
      <c r="B26" s="8" t="s">
        <v>32</v>
      </c>
      <c r="C26" s="17" t="s">
        <v>33</v>
      </c>
      <c r="D26" s="24">
        <v>355</v>
      </c>
      <c r="E26" s="24">
        <v>496</v>
      </c>
      <c r="F26" s="24">
        <v>496</v>
      </c>
      <c r="G26" s="25">
        <f t="shared" si="1"/>
        <v>100</v>
      </c>
      <c r="H26" s="26">
        <f t="shared" si="2"/>
        <v>141</v>
      </c>
    </row>
    <row r="27" spans="1:8" ht="30" x14ac:dyDescent="0.25">
      <c r="A27" s="31">
        <v>19</v>
      </c>
      <c r="B27" s="7" t="s">
        <v>34</v>
      </c>
      <c r="C27" s="16" t="s">
        <v>35</v>
      </c>
      <c r="D27" s="23">
        <f>SUM(D28:D31)</f>
        <v>152787.6</v>
      </c>
      <c r="E27" s="23">
        <f t="shared" ref="E27:F27" si="6">SUM(E28:E31)</f>
        <v>173818.30000000002</v>
      </c>
      <c r="F27" s="23">
        <f t="shared" si="6"/>
        <v>171660.7</v>
      </c>
      <c r="G27" s="25">
        <f t="shared" si="1"/>
        <v>98.758703772847838</v>
      </c>
      <c r="H27" s="26">
        <f t="shared" si="2"/>
        <v>21030.700000000012</v>
      </c>
    </row>
    <row r="28" spans="1:8" ht="31" outlineLevel="1" x14ac:dyDescent="0.25">
      <c r="A28" s="31">
        <v>20</v>
      </c>
      <c r="B28" s="8" t="s">
        <v>36</v>
      </c>
      <c r="C28" s="17" t="s">
        <v>37</v>
      </c>
      <c r="D28" s="24">
        <v>29800.3</v>
      </c>
      <c r="E28" s="24">
        <v>34379.599999999999</v>
      </c>
      <c r="F28" s="24">
        <v>33821.599999999999</v>
      </c>
      <c r="G28" s="25">
        <f t="shared" si="1"/>
        <v>98.376944467067688</v>
      </c>
      <c r="H28" s="26">
        <f t="shared" si="2"/>
        <v>4579.2999999999993</v>
      </c>
    </row>
    <row r="29" spans="1:8" ht="46.5" outlineLevel="1" x14ac:dyDescent="0.25">
      <c r="A29" s="31">
        <v>21</v>
      </c>
      <c r="B29" s="8" t="s">
        <v>38</v>
      </c>
      <c r="C29" s="17" t="s">
        <v>39</v>
      </c>
      <c r="D29" s="24">
        <v>69939.100000000006</v>
      </c>
      <c r="E29" s="24">
        <v>78046.100000000006</v>
      </c>
      <c r="F29" s="24">
        <v>76981.5</v>
      </c>
      <c r="G29" s="25">
        <f t="shared" si="1"/>
        <v>98.635934402872138</v>
      </c>
      <c r="H29" s="26">
        <f t="shared" si="2"/>
        <v>8107</v>
      </c>
    </row>
    <row r="30" spans="1:8" ht="46.5" outlineLevel="1" x14ac:dyDescent="0.25">
      <c r="A30" s="31">
        <v>22</v>
      </c>
      <c r="B30" s="8" t="s">
        <v>40</v>
      </c>
      <c r="C30" s="17" t="s">
        <v>41</v>
      </c>
      <c r="D30" s="24">
        <v>20699.2</v>
      </c>
      <c r="E30" s="24">
        <v>23493.5</v>
      </c>
      <c r="F30" s="24">
        <v>23257.599999999999</v>
      </c>
      <c r="G30" s="25">
        <f t="shared" si="1"/>
        <v>98.995892480898959</v>
      </c>
      <c r="H30" s="26">
        <f t="shared" si="2"/>
        <v>2794.2999999999993</v>
      </c>
    </row>
    <row r="31" spans="1:8" ht="77.5" outlineLevel="1" x14ac:dyDescent="0.25">
      <c r="A31" s="31">
        <v>23</v>
      </c>
      <c r="B31" s="8" t="s">
        <v>42</v>
      </c>
      <c r="C31" s="17" t="s">
        <v>43</v>
      </c>
      <c r="D31" s="24">
        <v>32349</v>
      </c>
      <c r="E31" s="24">
        <v>37899.1</v>
      </c>
      <c r="F31" s="24">
        <v>37600</v>
      </c>
      <c r="G31" s="25">
        <f t="shared" si="1"/>
        <v>99.210799201036437</v>
      </c>
      <c r="H31" s="26">
        <f t="shared" si="2"/>
        <v>5550.0999999999985</v>
      </c>
    </row>
    <row r="32" spans="1:8" ht="60" x14ac:dyDescent="0.25">
      <c r="A32" s="31">
        <v>24</v>
      </c>
      <c r="B32" s="7" t="s">
        <v>44</v>
      </c>
      <c r="C32" s="16" t="s">
        <v>45</v>
      </c>
      <c r="D32" s="23">
        <f>SUM(D33:D35)</f>
        <v>82321.2</v>
      </c>
      <c r="E32" s="23">
        <f t="shared" ref="E32:F32" si="7">SUM(E33:E35)</f>
        <v>93209.3</v>
      </c>
      <c r="F32" s="23">
        <f t="shared" si="7"/>
        <v>90521.8</v>
      </c>
      <c r="G32" s="25">
        <f t="shared" si="1"/>
        <v>97.116704019877844</v>
      </c>
      <c r="H32" s="26">
        <f t="shared" si="2"/>
        <v>10888.100000000006</v>
      </c>
    </row>
    <row r="33" spans="1:8" ht="46.5" outlineLevel="1" x14ac:dyDescent="0.25">
      <c r="A33" s="31">
        <v>25</v>
      </c>
      <c r="B33" s="8" t="s">
        <v>46</v>
      </c>
      <c r="C33" s="17" t="s">
        <v>47</v>
      </c>
      <c r="D33" s="24">
        <v>54060.800000000003</v>
      </c>
      <c r="E33" s="24">
        <v>62077</v>
      </c>
      <c r="F33" s="24">
        <v>59456.4</v>
      </c>
      <c r="G33" s="25">
        <f t="shared" si="1"/>
        <v>95.778468675999164</v>
      </c>
      <c r="H33" s="26">
        <f t="shared" si="2"/>
        <v>8016.1999999999971</v>
      </c>
    </row>
    <row r="34" spans="1:8" ht="46.5" outlineLevel="1" x14ac:dyDescent="0.25">
      <c r="A34" s="31">
        <v>26</v>
      </c>
      <c r="B34" s="8" t="s">
        <v>48</v>
      </c>
      <c r="C34" s="17" t="s">
        <v>49</v>
      </c>
      <c r="D34" s="24">
        <v>11847.9</v>
      </c>
      <c r="E34" s="24">
        <v>12306.3</v>
      </c>
      <c r="F34" s="24">
        <v>12253.2</v>
      </c>
      <c r="G34" s="25">
        <f t="shared" si="1"/>
        <v>99.568513688110983</v>
      </c>
      <c r="H34" s="26">
        <f t="shared" si="2"/>
        <v>458.39999999999964</v>
      </c>
    </row>
    <row r="35" spans="1:8" ht="46.5" outlineLevel="1" x14ac:dyDescent="0.25">
      <c r="A35" s="31">
        <v>27</v>
      </c>
      <c r="B35" s="8" t="s">
        <v>50</v>
      </c>
      <c r="C35" s="17" t="s">
        <v>13</v>
      </c>
      <c r="D35" s="24">
        <v>16412.5</v>
      </c>
      <c r="E35" s="24">
        <v>18826</v>
      </c>
      <c r="F35" s="24">
        <v>18812.2</v>
      </c>
      <c r="G35" s="25">
        <f t="shared" si="1"/>
        <v>99.926697121002874</v>
      </c>
      <c r="H35" s="26">
        <f t="shared" si="2"/>
        <v>2413.5</v>
      </c>
    </row>
    <row r="36" spans="1:8" ht="60" x14ac:dyDescent="0.25">
      <c r="A36" s="31">
        <v>28</v>
      </c>
      <c r="B36" s="7" t="s">
        <v>51</v>
      </c>
      <c r="C36" s="16" t="s">
        <v>52</v>
      </c>
      <c r="D36" s="23">
        <f>SUM(D37:D39)</f>
        <v>122393.60000000001</v>
      </c>
      <c r="E36" s="23">
        <f t="shared" ref="E36:F36" si="8">SUM(E37:E39)</f>
        <v>185805.6</v>
      </c>
      <c r="F36" s="23">
        <f t="shared" si="8"/>
        <v>176329.1</v>
      </c>
      <c r="G36" s="25">
        <f t="shared" si="1"/>
        <v>94.899776971200012</v>
      </c>
      <c r="H36" s="26">
        <f t="shared" si="2"/>
        <v>63412</v>
      </c>
    </row>
    <row r="37" spans="1:8" ht="31" outlineLevel="1" x14ac:dyDescent="0.25">
      <c r="A37" s="31">
        <v>29</v>
      </c>
      <c r="B37" s="8" t="s">
        <v>53</v>
      </c>
      <c r="C37" s="17" t="s">
        <v>54</v>
      </c>
      <c r="D37" s="24">
        <v>92538.6</v>
      </c>
      <c r="E37" s="24">
        <v>158533.9</v>
      </c>
      <c r="F37" s="24">
        <v>150436.6</v>
      </c>
      <c r="G37" s="25">
        <f t="shared" si="1"/>
        <v>94.892385792565506</v>
      </c>
      <c r="H37" s="26">
        <f t="shared" si="2"/>
        <v>65995.299999999988</v>
      </c>
    </row>
    <row r="38" spans="1:8" ht="46.5" outlineLevel="1" x14ac:dyDescent="0.25">
      <c r="A38" s="31">
        <v>30</v>
      </c>
      <c r="B38" s="8" t="s">
        <v>55</v>
      </c>
      <c r="C38" s="17" t="s">
        <v>56</v>
      </c>
      <c r="D38" s="24">
        <v>25544.2</v>
      </c>
      <c r="E38" s="24">
        <v>24271.599999999999</v>
      </c>
      <c r="F38" s="24">
        <v>23230.5</v>
      </c>
      <c r="G38" s="25">
        <f t="shared" si="1"/>
        <v>95.710624763097613</v>
      </c>
      <c r="H38" s="26">
        <f t="shared" si="2"/>
        <v>-1272.6000000000022</v>
      </c>
    </row>
    <row r="39" spans="1:8" ht="62" outlineLevel="1" x14ac:dyDescent="0.25">
      <c r="A39" s="31">
        <v>31</v>
      </c>
      <c r="B39" s="8" t="s">
        <v>57</v>
      </c>
      <c r="C39" s="17" t="s">
        <v>58</v>
      </c>
      <c r="D39" s="24">
        <v>4310.8</v>
      </c>
      <c r="E39" s="24">
        <v>3000.1</v>
      </c>
      <c r="F39" s="24">
        <v>2662</v>
      </c>
      <c r="G39" s="25">
        <f t="shared" si="1"/>
        <v>88.730375654144865</v>
      </c>
      <c r="H39" s="26">
        <f t="shared" si="2"/>
        <v>-1310.7000000000003</v>
      </c>
    </row>
    <row r="40" spans="1:8" ht="45" x14ac:dyDescent="0.25">
      <c r="A40" s="31">
        <v>32</v>
      </c>
      <c r="B40" s="7" t="s">
        <v>59</v>
      </c>
      <c r="C40" s="16" t="s">
        <v>60</v>
      </c>
      <c r="D40" s="23">
        <f>SUM(D41:D43)</f>
        <v>24794.9</v>
      </c>
      <c r="E40" s="23">
        <f t="shared" ref="E40:F40" si="9">SUM(E41:E43)</f>
        <v>21474.100000000002</v>
      </c>
      <c r="F40" s="23">
        <f t="shared" si="9"/>
        <v>14774.5</v>
      </c>
      <c r="G40" s="25">
        <f t="shared" si="1"/>
        <v>68.801486441806631</v>
      </c>
      <c r="H40" s="26">
        <f t="shared" si="2"/>
        <v>-3320.7999999999993</v>
      </c>
    </row>
    <row r="41" spans="1:8" ht="62" outlineLevel="1" x14ac:dyDescent="0.25">
      <c r="A41" s="31">
        <v>33</v>
      </c>
      <c r="B41" s="8" t="s">
        <v>61</v>
      </c>
      <c r="C41" s="17" t="s">
        <v>62</v>
      </c>
      <c r="D41" s="24">
        <v>23884.9</v>
      </c>
      <c r="E41" s="24">
        <v>20778.900000000001</v>
      </c>
      <c r="F41" s="24">
        <v>14079.3</v>
      </c>
      <c r="G41" s="25">
        <f t="shared" si="1"/>
        <v>67.757677259142682</v>
      </c>
      <c r="H41" s="26">
        <f t="shared" si="2"/>
        <v>-3106</v>
      </c>
    </row>
    <row r="42" spans="1:8" ht="77.5" outlineLevel="1" x14ac:dyDescent="0.25">
      <c r="A42" s="31">
        <v>34</v>
      </c>
      <c r="B42" s="8" t="s">
        <v>157</v>
      </c>
      <c r="C42" s="17" t="s">
        <v>156</v>
      </c>
      <c r="D42" s="24">
        <v>10</v>
      </c>
      <c r="E42" s="24">
        <v>0</v>
      </c>
      <c r="F42" s="24">
        <v>0</v>
      </c>
      <c r="G42" s="25">
        <v>0</v>
      </c>
      <c r="H42" s="26">
        <f t="shared" si="2"/>
        <v>-10</v>
      </c>
    </row>
    <row r="43" spans="1:8" ht="62" outlineLevel="1" x14ac:dyDescent="0.25">
      <c r="A43" s="31">
        <v>35</v>
      </c>
      <c r="B43" s="8" t="s">
        <v>63</v>
      </c>
      <c r="C43" s="17" t="s">
        <v>64</v>
      </c>
      <c r="D43" s="24">
        <v>900</v>
      </c>
      <c r="E43" s="24">
        <v>695.2</v>
      </c>
      <c r="F43" s="24">
        <v>695.2</v>
      </c>
      <c r="G43" s="25">
        <f t="shared" si="1"/>
        <v>100</v>
      </c>
      <c r="H43" s="26">
        <f t="shared" si="2"/>
        <v>-204.79999999999995</v>
      </c>
    </row>
    <row r="44" spans="1:8" ht="90" x14ac:dyDescent="0.25">
      <c r="A44" s="31">
        <v>36</v>
      </c>
      <c r="B44" s="7" t="s">
        <v>65</v>
      </c>
      <c r="C44" s="16" t="s">
        <v>66</v>
      </c>
      <c r="D44" s="23">
        <f>SUM(D45:D50)</f>
        <v>513106.79999999993</v>
      </c>
      <c r="E44" s="23">
        <f t="shared" ref="E44:F44" si="10">SUM(E45:E50)</f>
        <v>484288.7</v>
      </c>
      <c r="F44" s="23">
        <f t="shared" si="10"/>
        <v>133696.79999999999</v>
      </c>
      <c r="G44" s="25">
        <f t="shared" si="1"/>
        <v>27.606838648103903</v>
      </c>
      <c r="H44" s="26">
        <f t="shared" si="2"/>
        <v>-28818.099999999919</v>
      </c>
    </row>
    <row r="45" spans="1:8" ht="62" outlineLevel="1" x14ac:dyDescent="0.25">
      <c r="A45" s="31">
        <v>37</v>
      </c>
      <c r="B45" s="8" t="s">
        <v>67</v>
      </c>
      <c r="C45" s="17" t="s">
        <v>68</v>
      </c>
      <c r="D45" s="24">
        <v>0</v>
      </c>
      <c r="E45" s="24">
        <v>1590.7</v>
      </c>
      <c r="F45" s="24">
        <v>1500</v>
      </c>
      <c r="G45" s="25">
        <f t="shared" si="1"/>
        <v>94.298107751304457</v>
      </c>
      <c r="H45" s="26">
        <f t="shared" si="2"/>
        <v>1590.7</v>
      </c>
    </row>
    <row r="46" spans="1:8" ht="77.5" outlineLevel="1" x14ac:dyDescent="0.25">
      <c r="A46" s="31">
        <v>38</v>
      </c>
      <c r="B46" s="8" t="s">
        <v>69</v>
      </c>
      <c r="C46" s="17" t="s">
        <v>70</v>
      </c>
      <c r="D46" s="24">
        <v>1955.1</v>
      </c>
      <c r="E46" s="24">
        <v>5442.9</v>
      </c>
      <c r="F46" s="24">
        <v>5442.9</v>
      </c>
      <c r="G46" s="25">
        <f t="shared" si="1"/>
        <v>100</v>
      </c>
      <c r="H46" s="26">
        <f t="shared" si="2"/>
        <v>3487.7999999999997</v>
      </c>
    </row>
    <row r="47" spans="1:8" ht="77.5" outlineLevel="1" x14ac:dyDescent="0.25">
      <c r="A47" s="31">
        <v>39</v>
      </c>
      <c r="B47" s="8" t="s">
        <v>71</v>
      </c>
      <c r="C47" s="17" t="s">
        <v>72</v>
      </c>
      <c r="D47" s="24">
        <v>445000</v>
      </c>
      <c r="E47" s="24">
        <v>426407.2</v>
      </c>
      <c r="F47" s="24">
        <v>80052.899999999994</v>
      </c>
      <c r="G47" s="25">
        <f t="shared" si="1"/>
        <v>18.773815263907363</v>
      </c>
      <c r="H47" s="26">
        <f t="shared" si="2"/>
        <v>-18592.799999999988</v>
      </c>
    </row>
    <row r="48" spans="1:8" ht="124" outlineLevel="1" x14ac:dyDescent="0.25">
      <c r="A48" s="31">
        <v>40</v>
      </c>
      <c r="B48" s="8" t="s">
        <v>73</v>
      </c>
      <c r="C48" s="17" t="s">
        <v>74</v>
      </c>
      <c r="D48" s="24">
        <v>36205.1</v>
      </c>
      <c r="E48" s="24">
        <v>20450</v>
      </c>
      <c r="F48" s="24">
        <v>17778</v>
      </c>
      <c r="G48" s="25">
        <f t="shared" si="1"/>
        <v>86.933985330073355</v>
      </c>
      <c r="H48" s="26">
        <f t="shared" si="2"/>
        <v>-15755.099999999999</v>
      </c>
    </row>
    <row r="49" spans="1:8" ht="77.5" outlineLevel="1" x14ac:dyDescent="0.25">
      <c r="A49" s="31">
        <v>41</v>
      </c>
      <c r="B49" s="8" t="s">
        <v>75</v>
      </c>
      <c r="C49" s="17" t="s">
        <v>76</v>
      </c>
      <c r="D49" s="24">
        <v>4300</v>
      </c>
      <c r="E49" s="24">
        <v>2874.9</v>
      </c>
      <c r="F49" s="24">
        <v>1694.9</v>
      </c>
      <c r="G49" s="25">
        <f t="shared" si="1"/>
        <v>58.955094090229231</v>
      </c>
      <c r="H49" s="26">
        <f t="shared" si="2"/>
        <v>-1425.1</v>
      </c>
    </row>
    <row r="50" spans="1:8" ht="62" outlineLevel="1" x14ac:dyDescent="0.25">
      <c r="A50" s="31">
        <v>42</v>
      </c>
      <c r="B50" s="8" t="s">
        <v>77</v>
      </c>
      <c r="C50" s="17" t="s">
        <v>78</v>
      </c>
      <c r="D50" s="24">
        <v>25646.6</v>
      </c>
      <c r="E50" s="24">
        <v>27523</v>
      </c>
      <c r="F50" s="24">
        <v>27228.1</v>
      </c>
      <c r="G50" s="25">
        <f t="shared" si="1"/>
        <v>98.928532500090824</v>
      </c>
      <c r="H50" s="26">
        <f t="shared" si="2"/>
        <v>1876.4000000000015</v>
      </c>
    </row>
    <row r="51" spans="1:8" ht="60" x14ac:dyDescent="0.25">
      <c r="A51" s="31">
        <v>43</v>
      </c>
      <c r="B51" s="7" t="s">
        <v>79</v>
      </c>
      <c r="C51" s="16" t="s">
        <v>80</v>
      </c>
      <c r="D51" s="23">
        <f>SUM(D52:D53)</f>
        <v>34054.6</v>
      </c>
      <c r="E51" s="23">
        <f t="shared" ref="E51:F51" si="11">SUM(E52:E53)</f>
        <v>239485</v>
      </c>
      <c r="F51" s="23">
        <f t="shared" si="11"/>
        <v>239454.3</v>
      </c>
      <c r="G51" s="25">
        <f t="shared" si="1"/>
        <v>99.987180825521421</v>
      </c>
      <c r="H51" s="26">
        <f t="shared" si="2"/>
        <v>205430.39999999999</v>
      </c>
    </row>
    <row r="52" spans="1:8" ht="62" outlineLevel="1" x14ac:dyDescent="0.25">
      <c r="A52" s="31">
        <v>44</v>
      </c>
      <c r="B52" s="8" t="s">
        <v>81</v>
      </c>
      <c r="C52" s="17" t="s">
        <v>82</v>
      </c>
      <c r="D52" s="24">
        <v>34054.6</v>
      </c>
      <c r="E52" s="24">
        <v>39485</v>
      </c>
      <c r="F52" s="24">
        <v>39454.300000000003</v>
      </c>
      <c r="G52" s="25">
        <f t="shared" si="1"/>
        <v>99.92224895529948</v>
      </c>
      <c r="H52" s="26">
        <f t="shared" si="2"/>
        <v>5430.4000000000015</v>
      </c>
    </row>
    <row r="53" spans="1:8" ht="62" outlineLevel="1" x14ac:dyDescent="0.25">
      <c r="A53" s="31">
        <v>45</v>
      </c>
      <c r="B53" s="8" t="s">
        <v>83</v>
      </c>
      <c r="C53" s="17" t="s">
        <v>84</v>
      </c>
      <c r="D53" s="24">
        <v>0</v>
      </c>
      <c r="E53" s="24">
        <v>200000</v>
      </c>
      <c r="F53" s="24">
        <v>200000</v>
      </c>
      <c r="G53" s="25">
        <f t="shared" si="1"/>
        <v>100</v>
      </c>
      <c r="H53" s="26">
        <f t="shared" si="2"/>
        <v>200000</v>
      </c>
    </row>
    <row r="54" spans="1:8" ht="45" x14ac:dyDescent="0.25">
      <c r="A54" s="31">
        <v>46</v>
      </c>
      <c r="B54" s="7" t="s">
        <v>85</v>
      </c>
      <c r="C54" s="16" t="s">
        <v>86</v>
      </c>
      <c r="D54" s="23">
        <f>D55</f>
        <v>25267.9</v>
      </c>
      <c r="E54" s="23">
        <f t="shared" ref="E54:F54" si="12">E55</f>
        <v>29753.3</v>
      </c>
      <c r="F54" s="23">
        <f t="shared" si="12"/>
        <v>29724.799999999999</v>
      </c>
      <c r="G54" s="25">
        <f t="shared" si="1"/>
        <v>99.904212305861876</v>
      </c>
      <c r="H54" s="26">
        <f t="shared" si="2"/>
        <v>4485.3999999999978</v>
      </c>
    </row>
    <row r="55" spans="1:8" ht="186" outlineLevel="1" x14ac:dyDescent="0.25">
      <c r="A55" s="31">
        <v>47</v>
      </c>
      <c r="B55" s="8" t="s">
        <v>87</v>
      </c>
      <c r="C55" s="17" t="s">
        <v>88</v>
      </c>
      <c r="D55" s="24">
        <v>25267.9</v>
      </c>
      <c r="E55" s="24">
        <v>29753.3</v>
      </c>
      <c r="F55" s="24">
        <v>29724.799999999999</v>
      </c>
      <c r="G55" s="25">
        <f t="shared" si="1"/>
        <v>99.904212305861876</v>
      </c>
      <c r="H55" s="26">
        <f t="shared" si="2"/>
        <v>4485.3999999999978</v>
      </c>
    </row>
    <row r="56" spans="1:8" ht="60" x14ac:dyDescent="0.25">
      <c r="A56" s="31">
        <v>48</v>
      </c>
      <c r="B56" s="7" t="s">
        <v>89</v>
      </c>
      <c r="C56" s="16" t="s">
        <v>90</v>
      </c>
      <c r="D56" s="23">
        <f>SUM(D57:D59)</f>
        <v>23881.4</v>
      </c>
      <c r="E56" s="23">
        <v>137955.5</v>
      </c>
      <c r="F56" s="23">
        <v>134774.9</v>
      </c>
      <c r="G56" s="25">
        <f t="shared" si="1"/>
        <v>97.694473942684411</v>
      </c>
      <c r="H56" s="26">
        <f t="shared" si="2"/>
        <v>114074.1</v>
      </c>
    </row>
    <row r="57" spans="1:8" ht="93" outlineLevel="1" x14ac:dyDescent="0.25">
      <c r="A57" s="31">
        <v>49</v>
      </c>
      <c r="B57" s="8" t="s">
        <v>91</v>
      </c>
      <c r="C57" s="17" t="s">
        <v>92</v>
      </c>
      <c r="D57" s="24">
        <v>23081.4</v>
      </c>
      <c r="E57" s="24">
        <v>100405.9</v>
      </c>
      <c r="F57" s="24">
        <v>98030.8</v>
      </c>
      <c r="G57" s="25">
        <f t="shared" si="1"/>
        <v>97.634501558175373</v>
      </c>
      <c r="H57" s="26">
        <f t="shared" si="2"/>
        <v>77324.5</v>
      </c>
    </row>
    <row r="58" spans="1:8" ht="62" outlineLevel="1" x14ac:dyDescent="0.25">
      <c r="A58" s="31">
        <v>50</v>
      </c>
      <c r="B58" s="8" t="s">
        <v>93</v>
      </c>
      <c r="C58" s="17" t="s">
        <v>94</v>
      </c>
      <c r="D58" s="24">
        <v>800</v>
      </c>
      <c r="E58" s="24">
        <v>204.5</v>
      </c>
      <c r="F58" s="24">
        <v>204.5</v>
      </c>
      <c r="G58" s="25">
        <f t="shared" si="1"/>
        <v>100</v>
      </c>
      <c r="H58" s="26">
        <f t="shared" si="2"/>
        <v>-595.5</v>
      </c>
    </row>
    <row r="59" spans="1:8" ht="124" outlineLevel="1" x14ac:dyDescent="0.25">
      <c r="A59" s="31">
        <v>51</v>
      </c>
      <c r="B59" s="8" t="s">
        <v>95</v>
      </c>
      <c r="C59" s="17" t="s">
        <v>96</v>
      </c>
      <c r="D59" s="24">
        <v>0</v>
      </c>
      <c r="E59" s="24">
        <v>37345.1</v>
      </c>
      <c r="F59" s="24">
        <v>36539.5</v>
      </c>
      <c r="G59" s="25">
        <f t="shared" si="1"/>
        <v>97.842822753185828</v>
      </c>
      <c r="H59" s="26">
        <f t="shared" si="2"/>
        <v>37345.1</v>
      </c>
    </row>
    <row r="60" spans="1:8" ht="45" x14ac:dyDescent="0.25">
      <c r="A60" s="31">
        <v>52</v>
      </c>
      <c r="B60" s="7" t="s">
        <v>97</v>
      </c>
      <c r="C60" s="16" t="s">
        <v>98</v>
      </c>
      <c r="D60" s="23">
        <f>SUM(D61:D66)</f>
        <v>117343.00000000001</v>
      </c>
      <c r="E60" s="23">
        <f t="shared" ref="E60:F60" si="13">SUM(E61:E66)</f>
        <v>177150.39999999997</v>
      </c>
      <c r="F60" s="23">
        <f t="shared" si="13"/>
        <v>125083</v>
      </c>
      <c r="G60" s="25">
        <f t="shared" si="1"/>
        <v>70.608364418031243</v>
      </c>
      <c r="H60" s="26">
        <f t="shared" si="2"/>
        <v>59807.399999999951</v>
      </c>
    </row>
    <row r="61" spans="1:8" ht="46.5" outlineLevel="1" x14ac:dyDescent="0.25">
      <c r="A61" s="31">
        <v>53</v>
      </c>
      <c r="B61" s="8" t="s">
        <v>99</v>
      </c>
      <c r="C61" s="17" t="s">
        <v>100</v>
      </c>
      <c r="D61" s="24">
        <v>102927.6</v>
      </c>
      <c r="E61" s="24">
        <v>95347.4</v>
      </c>
      <c r="F61" s="24">
        <v>53264.3</v>
      </c>
      <c r="G61" s="25">
        <f t="shared" si="1"/>
        <v>55.863400575159893</v>
      </c>
      <c r="H61" s="26">
        <f t="shared" si="2"/>
        <v>-7580.2000000000116</v>
      </c>
    </row>
    <row r="62" spans="1:8" ht="77.5" outlineLevel="1" x14ac:dyDescent="0.25">
      <c r="A62" s="31">
        <v>54</v>
      </c>
      <c r="B62" s="8" t="s">
        <v>101</v>
      </c>
      <c r="C62" s="17" t="s">
        <v>102</v>
      </c>
      <c r="D62" s="24">
        <v>0</v>
      </c>
      <c r="E62" s="24">
        <v>67133.899999999994</v>
      </c>
      <c r="F62" s="24">
        <v>57163.7</v>
      </c>
      <c r="G62" s="25">
        <f t="shared" si="1"/>
        <v>85.148784742134751</v>
      </c>
      <c r="H62" s="26">
        <f t="shared" si="2"/>
        <v>67133.899999999994</v>
      </c>
    </row>
    <row r="63" spans="1:8" ht="155" outlineLevel="1" x14ac:dyDescent="0.25">
      <c r="A63" s="31">
        <v>55</v>
      </c>
      <c r="B63" s="8" t="s">
        <v>103</v>
      </c>
      <c r="C63" s="17" t="s">
        <v>104</v>
      </c>
      <c r="D63" s="24">
        <v>12045.8</v>
      </c>
      <c r="E63" s="24">
        <v>12045.8</v>
      </c>
      <c r="F63" s="24">
        <v>12045.8</v>
      </c>
      <c r="G63" s="25">
        <f t="shared" si="1"/>
        <v>100</v>
      </c>
      <c r="H63" s="26">
        <f t="shared" si="2"/>
        <v>0</v>
      </c>
    </row>
    <row r="64" spans="1:8" ht="170.5" outlineLevel="1" x14ac:dyDescent="0.25">
      <c r="A64" s="31">
        <v>56</v>
      </c>
      <c r="B64" s="8" t="s">
        <v>105</v>
      </c>
      <c r="C64" s="17" t="s">
        <v>106</v>
      </c>
      <c r="D64" s="24">
        <v>182.8</v>
      </c>
      <c r="E64" s="24">
        <v>311.8</v>
      </c>
      <c r="F64" s="24">
        <v>311.8</v>
      </c>
      <c r="G64" s="25">
        <f t="shared" si="1"/>
        <v>100</v>
      </c>
      <c r="H64" s="26">
        <f t="shared" si="2"/>
        <v>129</v>
      </c>
    </row>
    <row r="65" spans="1:8" ht="77.5" outlineLevel="1" x14ac:dyDescent="0.25">
      <c r="A65" s="31">
        <v>57</v>
      </c>
      <c r="B65" s="8" t="s">
        <v>107</v>
      </c>
      <c r="C65" s="17" t="s">
        <v>108</v>
      </c>
      <c r="D65" s="24">
        <v>1686.8</v>
      </c>
      <c r="E65" s="24">
        <v>1317.1</v>
      </c>
      <c r="F65" s="24">
        <v>1303</v>
      </c>
      <c r="G65" s="25">
        <f t="shared" si="1"/>
        <v>98.929466251613391</v>
      </c>
      <c r="H65" s="26">
        <f t="shared" si="2"/>
        <v>-369.70000000000005</v>
      </c>
    </row>
    <row r="66" spans="1:8" ht="77.5" outlineLevel="1" x14ac:dyDescent="0.25">
      <c r="A66" s="31">
        <v>58</v>
      </c>
      <c r="B66" s="8" t="s">
        <v>109</v>
      </c>
      <c r="C66" s="17" t="s">
        <v>110</v>
      </c>
      <c r="D66" s="24">
        <v>500</v>
      </c>
      <c r="E66" s="24">
        <v>994.4</v>
      </c>
      <c r="F66" s="24">
        <v>994.4</v>
      </c>
      <c r="G66" s="25">
        <f t="shared" si="1"/>
        <v>100</v>
      </c>
      <c r="H66" s="26">
        <f t="shared" si="2"/>
        <v>494.4</v>
      </c>
    </row>
    <row r="67" spans="1:8" ht="90" x14ac:dyDescent="0.25">
      <c r="A67" s="31">
        <v>59</v>
      </c>
      <c r="B67" s="7" t="s">
        <v>111</v>
      </c>
      <c r="C67" s="16" t="s">
        <v>112</v>
      </c>
      <c r="D67" s="23">
        <f>SUM(D68:D73)</f>
        <v>20237.7</v>
      </c>
      <c r="E67" s="23">
        <f t="shared" ref="E67:F67" si="14">SUM(E68:E73)</f>
        <v>23282.3</v>
      </c>
      <c r="F67" s="23">
        <f t="shared" si="14"/>
        <v>23049.9</v>
      </c>
      <c r="G67" s="25">
        <f t="shared" si="1"/>
        <v>99.001816830811393</v>
      </c>
      <c r="H67" s="26">
        <f t="shared" si="2"/>
        <v>3044.5999999999985</v>
      </c>
    </row>
    <row r="68" spans="1:8" ht="108.5" outlineLevel="1" x14ac:dyDescent="0.25">
      <c r="A68" s="31">
        <v>60</v>
      </c>
      <c r="B68" s="8" t="s">
        <v>113</v>
      </c>
      <c r="C68" s="17" t="s">
        <v>114</v>
      </c>
      <c r="D68" s="24">
        <v>3229.7</v>
      </c>
      <c r="E68" s="24">
        <v>3754</v>
      </c>
      <c r="F68" s="24">
        <v>3753.1</v>
      </c>
      <c r="G68" s="25">
        <f t="shared" si="1"/>
        <v>99.976025572722421</v>
      </c>
      <c r="H68" s="26">
        <f t="shared" si="2"/>
        <v>524.30000000000018</v>
      </c>
    </row>
    <row r="69" spans="1:8" ht="108.5" outlineLevel="1" x14ac:dyDescent="0.25">
      <c r="A69" s="31">
        <v>61</v>
      </c>
      <c r="B69" s="8" t="s">
        <v>115</v>
      </c>
      <c r="C69" s="17" t="s">
        <v>116</v>
      </c>
      <c r="D69" s="24">
        <v>1259.2</v>
      </c>
      <c r="E69" s="24">
        <v>1511.8</v>
      </c>
      <c r="F69" s="24">
        <v>1280.2</v>
      </c>
      <c r="G69" s="25">
        <f t="shared" si="1"/>
        <v>84.680513295409455</v>
      </c>
      <c r="H69" s="26">
        <f t="shared" si="2"/>
        <v>252.59999999999991</v>
      </c>
    </row>
    <row r="70" spans="1:8" ht="62" outlineLevel="1" x14ac:dyDescent="0.25">
      <c r="A70" s="31">
        <v>62</v>
      </c>
      <c r="B70" s="8" t="s">
        <v>117</v>
      </c>
      <c r="C70" s="17" t="s">
        <v>118</v>
      </c>
      <c r="D70" s="24">
        <v>13385.4</v>
      </c>
      <c r="E70" s="24">
        <v>13943.8</v>
      </c>
      <c r="F70" s="24">
        <v>13943.8</v>
      </c>
      <c r="G70" s="25">
        <f t="shared" si="1"/>
        <v>100</v>
      </c>
      <c r="H70" s="26">
        <f t="shared" si="2"/>
        <v>558.39999999999964</v>
      </c>
    </row>
    <row r="71" spans="1:8" ht="201.5" outlineLevel="1" x14ac:dyDescent="0.25">
      <c r="A71" s="31">
        <v>63</v>
      </c>
      <c r="B71" s="8" t="s">
        <v>119</v>
      </c>
      <c r="C71" s="18" t="s">
        <v>120</v>
      </c>
      <c r="D71" s="24">
        <v>2363.4</v>
      </c>
      <c r="E71" s="24">
        <v>2569.3000000000002</v>
      </c>
      <c r="F71" s="24">
        <v>2569.4</v>
      </c>
      <c r="G71" s="25">
        <f t="shared" si="1"/>
        <v>100.00389211069162</v>
      </c>
      <c r="H71" s="26">
        <f t="shared" si="2"/>
        <v>205.90000000000009</v>
      </c>
    </row>
    <row r="72" spans="1:8" ht="325.5" outlineLevel="1" x14ac:dyDescent="0.25">
      <c r="A72" s="31">
        <v>64</v>
      </c>
      <c r="B72" s="8" t="s">
        <v>121</v>
      </c>
      <c r="C72" s="18" t="s">
        <v>122</v>
      </c>
      <c r="D72" s="24">
        <v>0</v>
      </c>
      <c r="E72" s="24">
        <v>1188.4000000000001</v>
      </c>
      <c r="F72" s="24">
        <v>1188.4000000000001</v>
      </c>
      <c r="G72" s="25">
        <f t="shared" si="1"/>
        <v>100</v>
      </c>
      <c r="H72" s="26">
        <f t="shared" si="2"/>
        <v>1188.4000000000001</v>
      </c>
    </row>
    <row r="73" spans="1:8" ht="170.5" outlineLevel="1" x14ac:dyDescent="0.25">
      <c r="A73" s="31">
        <v>65</v>
      </c>
      <c r="B73" s="8" t="s">
        <v>123</v>
      </c>
      <c r="C73" s="18" t="s">
        <v>124</v>
      </c>
      <c r="D73" s="24">
        <v>0</v>
      </c>
      <c r="E73" s="24">
        <v>315</v>
      </c>
      <c r="F73" s="24">
        <v>315</v>
      </c>
      <c r="G73" s="25">
        <f t="shared" si="1"/>
        <v>100</v>
      </c>
      <c r="H73" s="26">
        <f t="shared" si="2"/>
        <v>315</v>
      </c>
    </row>
    <row r="74" spans="1:8" ht="30" outlineLevel="1" x14ac:dyDescent="0.25">
      <c r="A74" s="31">
        <v>66</v>
      </c>
      <c r="B74" s="8"/>
      <c r="C74" s="19" t="s">
        <v>158</v>
      </c>
      <c r="D74" s="23">
        <f>D75+D77+D79+D83</f>
        <v>235651.7</v>
      </c>
      <c r="E74" s="23">
        <f t="shared" ref="E74:F74" si="15">E75+E77+E79+E83</f>
        <v>292928.97000000003</v>
      </c>
      <c r="F74" s="23">
        <f t="shared" si="15"/>
        <v>280814.8</v>
      </c>
      <c r="G74" s="25">
        <f t="shared" ref="G74:G84" si="16">F74/E74*100</f>
        <v>95.864468440932953</v>
      </c>
      <c r="H74" s="26">
        <f t="shared" ref="H74:H84" si="17">E74-D74</f>
        <v>57277.270000000019</v>
      </c>
    </row>
    <row r="75" spans="1:8" ht="60" x14ac:dyDescent="0.25">
      <c r="A75" s="31">
        <v>67</v>
      </c>
      <c r="B75" s="7" t="s">
        <v>125</v>
      </c>
      <c r="C75" s="16" t="s">
        <v>126</v>
      </c>
      <c r="D75" s="23">
        <f>D76</f>
        <v>7164.5</v>
      </c>
      <c r="E75" s="23">
        <v>4282.6000000000004</v>
      </c>
      <c r="F75" s="23">
        <v>4282.6000000000004</v>
      </c>
      <c r="G75" s="25">
        <f t="shared" si="16"/>
        <v>100</v>
      </c>
      <c r="H75" s="26">
        <f t="shared" si="17"/>
        <v>-2881.8999999999996</v>
      </c>
    </row>
    <row r="76" spans="1:8" ht="46.5" outlineLevel="1" x14ac:dyDescent="0.25">
      <c r="A76" s="31">
        <v>68</v>
      </c>
      <c r="B76" s="8" t="s">
        <v>127</v>
      </c>
      <c r="C76" s="17" t="s">
        <v>128</v>
      </c>
      <c r="D76" s="24">
        <v>7164.5</v>
      </c>
      <c r="E76" s="24">
        <v>4282.6000000000004</v>
      </c>
      <c r="F76" s="24">
        <v>4282.6000000000004</v>
      </c>
      <c r="G76" s="25">
        <f t="shared" si="16"/>
        <v>100</v>
      </c>
      <c r="H76" s="26">
        <f t="shared" si="17"/>
        <v>-2881.8999999999996</v>
      </c>
    </row>
    <row r="77" spans="1:8" ht="60" x14ac:dyDescent="0.25">
      <c r="A77" s="31">
        <v>69</v>
      </c>
      <c r="B77" s="7" t="s">
        <v>129</v>
      </c>
      <c r="C77" s="16" t="s">
        <v>130</v>
      </c>
      <c r="D77" s="23">
        <f>D78</f>
        <v>2641.5</v>
      </c>
      <c r="E77" s="23">
        <v>3036.7</v>
      </c>
      <c r="F77" s="23">
        <v>3036.7</v>
      </c>
      <c r="G77" s="25">
        <f t="shared" si="16"/>
        <v>100</v>
      </c>
      <c r="H77" s="26">
        <f t="shared" si="17"/>
        <v>395.19999999999982</v>
      </c>
    </row>
    <row r="78" spans="1:8" ht="46.5" outlineLevel="1" x14ac:dyDescent="0.25">
      <c r="A78" s="31">
        <v>70</v>
      </c>
      <c r="B78" s="8" t="s">
        <v>131</v>
      </c>
      <c r="C78" s="17" t="s">
        <v>132</v>
      </c>
      <c r="D78" s="24">
        <v>2641.5</v>
      </c>
      <c r="E78" s="24">
        <v>3036.7</v>
      </c>
      <c r="F78" s="24">
        <v>3036.7</v>
      </c>
      <c r="G78" s="25">
        <f t="shared" si="16"/>
        <v>100</v>
      </c>
      <c r="H78" s="26">
        <f t="shared" si="17"/>
        <v>395.19999999999982</v>
      </c>
    </row>
    <row r="79" spans="1:8" ht="45" x14ac:dyDescent="0.25">
      <c r="A79" s="31">
        <v>71</v>
      </c>
      <c r="B79" s="7" t="s">
        <v>133</v>
      </c>
      <c r="C79" s="16" t="s">
        <v>134</v>
      </c>
      <c r="D79" s="23">
        <f>D80+D81+D82</f>
        <v>223552.2</v>
      </c>
      <c r="E79" s="23">
        <f>E80+E81+E82</f>
        <v>283030.47000000003</v>
      </c>
      <c r="F79" s="23">
        <v>271487.5</v>
      </c>
      <c r="G79" s="25">
        <f t="shared" si="16"/>
        <v>95.921651121167258</v>
      </c>
      <c r="H79" s="26">
        <f t="shared" si="17"/>
        <v>59478.270000000019</v>
      </c>
    </row>
    <row r="80" spans="1:8" ht="77.5" outlineLevel="1" x14ac:dyDescent="0.25">
      <c r="A80" s="31">
        <v>72</v>
      </c>
      <c r="B80" s="8" t="s">
        <v>135</v>
      </c>
      <c r="C80" s="17" t="s">
        <v>136</v>
      </c>
      <c r="D80" s="24">
        <v>217385</v>
      </c>
      <c r="E80" s="24">
        <v>268525.83</v>
      </c>
      <c r="F80" s="24">
        <v>261982.9</v>
      </c>
      <c r="G80" s="25">
        <f t="shared" si="16"/>
        <v>97.563388967087434</v>
      </c>
      <c r="H80" s="26">
        <f t="shared" si="17"/>
        <v>51140.830000000016</v>
      </c>
    </row>
    <row r="81" spans="1:8" ht="62" outlineLevel="1" x14ac:dyDescent="0.25">
      <c r="A81" s="31">
        <v>73</v>
      </c>
      <c r="B81" s="8" t="s">
        <v>137</v>
      </c>
      <c r="C81" s="17" t="s">
        <v>138</v>
      </c>
      <c r="D81" s="24">
        <v>6167.2</v>
      </c>
      <c r="E81" s="24">
        <v>5000</v>
      </c>
      <c r="F81" s="24">
        <v>0</v>
      </c>
      <c r="G81" s="25">
        <f t="shared" si="16"/>
        <v>0</v>
      </c>
      <c r="H81" s="26">
        <f t="shared" si="17"/>
        <v>-1167.1999999999998</v>
      </c>
    </row>
    <row r="82" spans="1:8" ht="93" outlineLevel="1" x14ac:dyDescent="0.25">
      <c r="A82" s="31">
        <v>74</v>
      </c>
      <c r="B82" s="8" t="s">
        <v>139</v>
      </c>
      <c r="C82" s="17" t="s">
        <v>140</v>
      </c>
      <c r="D82" s="24">
        <v>0</v>
      </c>
      <c r="E82" s="24">
        <v>9504.64</v>
      </c>
      <c r="F82" s="24">
        <v>9504.6</v>
      </c>
      <c r="G82" s="25">
        <f t="shared" si="16"/>
        <v>99.999579152919011</v>
      </c>
      <c r="H82" s="26">
        <f t="shared" si="17"/>
        <v>9504.64</v>
      </c>
    </row>
    <row r="83" spans="1:8" ht="45" x14ac:dyDescent="0.25">
      <c r="A83" s="31">
        <v>75</v>
      </c>
      <c r="B83" s="7" t="s">
        <v>141</v>
      </c>
      <c r="C83" s="16" t="s">
        <v>134</v>
      </c>
      <c r="D83" s="23">
        <f>D84</f>
        <v>2293.5</v>
      </c>
      <c r="E83" s="23">
        <f t="shared" ref="E83:F83" si="18">E84</f>
        <v>2579.1999999999998</v>
      </c>
      <c r="F83" s="23">
        <f t="shared" si="18"/>
        <v>2008</v>
      </c>
      <c r="G83" s="25">
        <f t="shared" si="16"/>
        <v>77.853598014888348</v>
      </c>
      <c r="H83" s="26">
        <f t="shared" si="17"/>
        <v>285.69999999999982</v>
      </c>
    </row>
    <row r="84" spans="1:8" ht="62" outlineLevel="1" x14ac:dyDescent="0.25">
      <c r="A84" s="31">
        <v>76</v>
      </c>
      <c r="B84" s="8" t="s">
        <v>142</v>
      </c>
      <c r="C84" s="17" t="s">
        <v>143</v>
      </c>
      <c r="D84" s="24">
        <v>2293.5</v>
      </c>
      <c r="E84" s="24">
        <v>2579.1999999999998</v>
      </c>
      <c r="F84" s="24">
        <v>2008</v>
      </c>
      <c r="G84" s="25">
        <f t="shared" si="16"/>
        <v>77.853598014888348</v>
      </c>
      <c r="H84" s="26">
        <f t="shared" si="17"/>
        <v>285.69999999999982</v>
      </c>
    </row>
  </sheetData>
  <mergeCells count="4">
    <mergeCell ref="B9:C9"/>
    <mergeCell ref="B3:H3"/>
    <mergeCell ref="B4:H4"/>
    <mergeCell ref="B5:H5"/>
  </mergeCells>
  <pageMargins left="0.94488188976377963" right="0.74803149606299213" top="0.59055118110236227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49fonta</dc:creator>
  <dc:description>POI HSSF rep:2.54.0.50</dc:description>
  <cp:lastModifiedBy>User4</cp:lastModifiedBy>
  <cp:lastPrinted>2022-04-27T09:31:40Z</cp:lastPrinted>
  <dcterms:created xsi:type="dcterms:W3CDTF">2022-04-27T05:50:31Z</dcterms:created>
  <dcterms:modified xsi:type="dcterms:W3CDTF">2022-04-27T09:31:44Z</dcterms:modified>
</cp:coreProperties>
</file>