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8" windowWidth="15120" windowHeight="8016"/>
  </bookViews>
  <sheets>
    <sheet name="мун прогр" sheetId="1" r:id="rId1"/>
    <sheet name="Лист2" sheetId="2" r:id="rId2"/>
    <sheet name="Лист3" sheetId="3" r:id="rId3"/>
  </sheets>
  <calcPr calcId="125725"/>
</workbook>
</file>

<file path=xl/calcChain.xml><?xml version="1.0" encoding="utf-8"?>
<calcChain xmlns="http://schemas.openxmlformats.org/spreadsheetml/2006/main">
  <c r="J8" i="1"/>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
  <c r="D63"/>
  <c r="D59"/>
  <c r="D57"/>
  <c r="D55"/>
  <c r="D49"/>
  <c r="D43"/>
  <c r="D39"/>
  <c r="D33"/>
  <c r="D28"/>
  <c r="D24"/>
  <c r="H27"/>
  <c r="D19"/>
  <c r="D69" s="1"/>
  <c r="D13"/>
  <c r="D7"/>
  <c r="F63"/>
  <c r="E63"/>
  <c r="F59"/>
  <c r="E59"/>
  <c r="F57"/>
  <c r="E57"/>
  <c r="F55"/>
  <c r="E55"/>
  <c r="F49"/>
  <c r="E49"/>
  <c r="F43"/>
  <c r="E43"/>
  <c r="G48"/>
  <c r="I48" s="1"/>
  <c r="H48"/>
  <c r="G47"/>
  <c r="I47" s="1"/>
  <c r="H47"/>
  <c r="F39"/>
  <c r="E39"/>
  <c r="F33"/>
  <c r="E33"/>
  <c r="F28"/>
  <c r="E28"/>
  <c r="G32"/>
  <c r="I32" s="1"/>
  <c r="H32"/>
  <c r="F24"/>
  <c r="E24"/>
  <c r="F19"/>
  <c r="E19"/>
  <c r="E69" l="1"/>
  <c r="F13"/>
  <c r="E13"/>
  <c r="G18"/>
  <c r="I18" s="1"/>
  <c r="H18"/>
  <c r="F7"/>
  <c r="F69" s="1"/>
  <c r="E7"/>
  <c r="I45"/>
  <c r="H8"/>
  <c r="H9"/>
  <c r="H10"/>
  <c r="H11"/>
  <c r="H12"/>
  <c r="H14"/>
  <c r="H15"/>
  <c r="H16"/>
  <c r="H17"/>
  <c r="H19"/>
  <c r="H20"/>
  <c r="H21"/>
  <c r="H22"/>
  <c r="H23"/>
  <c r="H24"/>
  <c r="H25"/>
  <c r="H26"/>
  <c r="H28"/>
  <c r="H29"/>
  <c r="H30"/>
  <c r="H31"/>
  <c r="H33"/>
  <c r="H34"/>
  <c r="H35"/>
  <c r="H36"/>
  <c r="H37"/>
  <c r="H38"/>
  <c r="H39"/>
  <c r="H40"/>
  <c r="H41"/>
  <c r="H42"/>
  <c r="H43"/>
  <c r="H44"/>
  <c r="H45"/>
  <c r="H46"/>
  <c r="H49"/>
  <c r="H50"/>
  <c r="H51"/>
  <c r="H52"/>
  <c r="H53"/>
  <c r="H54"/>
  <c r="H55"/>
  <c r="H56"/>
  <c r="H57"/>
  <c r="H58"/>
  <c r="H59"/>
  <c r="H60"/>
  <c r="H61"/>
  <c r="H62"/>
  <c r="H63"/>
  <c r="H64"/>
  <c r="H65"/>
  <c r="H66"/>
  <c r="H67"/>
  <c r="H68"/>
  <c r="G7"/>
  <c r="I7" s="1"/>
  <c r="G8"/>
  <c r="I8" s="1"/>
  <c r="G9"/>
  <c r="I9" s="1"/>
  <c r="G10"/>
  <c r="I10" s="1"/>
  <c r="G11"/>
  <c r="I11" s="1"/>
  <c r="G12"/>
  <c r="I12" s="1"/>
  <c r="G13"/>
  <c r="I13" s="1"/>
  <c r="G15"/>
  <c r="I15" s="1"/>
  <c r="G16"/>
  <c r="I16" s="1"/>
  <c r="G17"/>
  <c r="I17" s="1"/>
  <c r="G19"/>
  <c r="I19" s="1"/>
  <c r="G20"/>
  <c r="I20" s="1"/>
  <c r="G23"/>
  <c r="I23" s="1"/>
  <c r="G24"/>
  <c r="I24" s="1"/>
  <c r="G25"/>
  <c r="I25" s="1"/>
  <c r="G26"/>
  <c r="I26" s="1"/>
  <c r="G28"/>
  <c r="I28" s="1"/>
  <c r="G29"/>
  <c r="I29" s="1"/>
  <c r="G30"/>
  <c r="I30" s="1"/>
  <c r="G31"/>
  <c r="I31" s="1"/>
  <c r="G33"/>
  <c r="I33" s="1"/>
  <c r="G34"/>
  <c r="I34" s="1"/>
  <c r="G35"/>
  <c r="I35" s="1"/>
  <c r="G36"/>
  <c r="I36" s="1"/>
  <c r="G38"/>
  <c r="I38" s="1"/>
  <c r="G39"/>
  <c r="I39" s="1"/>
  <c r="G40"/>
  <c r="I40" s="1"/>
  <c r="G41"/>
  <c r="I41" s="1"/>
  <c r="G42"/>
  <c r="I42" s="1"/>
  <c r="G43"/>
  <c r="I43" s="1"/>
  <c r="G44"/>
  <c r="I44" s="1"/>
  <c r="G46"/>
  <c r="I46" s="1"/>
  <c r="G49"/>
  <c r="I49" s="1"/>
  <c r="G51"/>
  <c r="I51" s="1"/>
  <c r="G52"/>
  <c r="I52" s="1"/>
  <c r="G53"/>
  <c r="I53" s="1"/>
  <c r="G54"/>
  <c r="I54" s="1"/>
  <c r="G55"/>
  <c r="I55" s="1"/>
  <c r="G56"/>
  <c r="I56" s="1"/>
  <c r="G57"/>
  <c r="I57" s="1"/>
  <c r="G58"/>
  <c r="I58" s="1"/>
  <c r="G59"/>
  <c r="I59" s="1"/>
  <c r="G60"/>
  <c r="I60" s="1"/>
  <c r="G61"/>
  <c r="I61" s="1"/>
  <c r="G62"/>
  <c r="I62" s="1"/>
  <c r="G63"/>
  <c r="I63" s="1"/>
  <c r="G64"/>
  <c r="I64" s="1"/>
  <c r="G65"/>
  <c r="I65" s="1"/>
  <c r="G66"/>
  <c r="I66" s="1"/>
  <c r="G67"/>
  <c r="I67" s="1"/>
  <c r="G68"/>
  <c r="I68" s="1"/>
  <c r="H13" l="1"/>
  <c r="H7"/>
  <c r="H69"/>
  <c r="G69" l="1"/>
  <c r="I69" s="1"/>
</calcChain>
</file>

<file path=xl/sharedStrings.xml><?xml version="1.0" encoding="utf-8"?>
<sst xmlns="http://schemas.openxmlformats.org/spreadsheetml/2006/main" count="138" uniqueCount="136">
  <si>
    <t>№ п/п</t>
  </si>
  <si>
    <t>Наименование муниципальной программы, подпрограммы</t>
  </si>
  <si>
    <t>Код целевой статьи расходов</t>
  </si>
  <si>
    <t>Причины отклонений 5 % и более</t>
  </si>
  <si>
    <t>Муниципальная программа «Развитие образования»</t>
  </si>
  <si>
    <t>Подпрограмма 1 «Обеспечение жизнедеятельности образовательных учреждений»</t>
  </si>
  <si>
    <t>Подпрограмма 2.«Одаренные дети»</t>
  </si>
  <si>
    <t>Подпрограмма 3. «Сохранение и укрепление здоровья детей»</t>
  </si>
  <si>
    <t>Подпрограмма 4. «Развитие дошкольного, общего и дополнительного образования»</t>
  </si>
  <si>
    <t>Подпрограмма 5. «Обеспечение реализации муниципальной программы»</t>
  </si>
  <si>
    <t>Муниципальная программа «Система социальной защиты граждан в Северо-Енисейском районе»</t>
  </si>
  <si>
    <t>Подпрограмма 3. «Социальная поддержка семей, имеющих детей»</t>
  </si>
  <si>
    <t>Подпрограмма 4. «Повышение качества и доступности социальных услуг»</t>
  </si>
  <si>
    <t>Подпрограмма 6. «Дополнительные меры социальной поддержки граждан»</t>
  </si>
  <si>
    <t>Муниципальная программа «Реформирование и модернизация жилищно-коммунального хозяйства и повышение энергетической эффективности»</t>
  </si>
  <si>
    <t>Подпрограмма 1. «Модернизация, реконструкция, капитальный ремонт объектов коммунальной инфраструктуры и обновление материально-технической базы предприятий жилищно-коммунального хозяйства Северо-Енисейского района»</t>
  </si>
  <si>
    <t>Подпрограмма 2. «Чистая вода Северо-Енисейского района»</t>
  </si>
  <si>
    <t>Подпрограмма 4. «Энергосбережение и повышение энергетической эффективности в Северо-Енисейском районе»</t>
  </si>
  <si>
    <t>Подпрограмма 3. «Доступность коммунально-бытовых услуг для населения Северо-Енисейского района»</t>
  </si>
  <si>
    <t>Муниципальная программа «Защита населения и территории Северо-Енисейского района от чрезвычайных ситуаций природного и техногенного характера»</t>
  </si>
  <si>
    <t>Подпрограмма 1. «Обеспечение предупреждения возникновения и развития чрезвычайных ситуаций природного и техногенного характера»</t>
  </si>
  <si>
    <t>Подпрограмма 2. «Обеспечение первичных мер пожарной безопасности в населенных пунктах района»</t>
  </si>
  <si>
    <t>Муниципальная программа «Развитие культуры»</t>
  </si>
  <si>
    <t>Подпрограмма 1. «Сохранение культурного наследия»</t>
  </si>
  <si>
    <t>Подпрограмма 2. «Поддержка искусства и народного творчества»</t>
  </si>
  <si>
    <t>Мероприятие 1. «Обеспечение условий реализации муниципальной программы и прочие мероприятия»</t>
  </si>
  <si>
    <t>Муниципальная программа «Развитие физической культуры, спорта и молодежной политики»</t>
  </si>
  <si>
    <t>Подпрограмма 1. «Развитие массовой физической культуры и спорта»</t>
  </si>
  <si>
    <t>Подпрограмма 2. «Развитие молодежной политики в районе»</t>
  </si>
  <si>
    <t>Подпрограмма 3. «Обеспечение жильем молодых семей в Северо-Енисейском районе»</t>
  </si>
  <si>
    <t>Подпрограмма 4. «Повышение мотивации населения к здоровому и активному образу жизни»</t>
  </si>
  <si>
    <t>Муниципальная программа «Развитие транспортной системы Северо-Енисейского района»</t>
  </si>
  <si>
    <t>Подпрограмма 1. «Дороги Северо-Енисейского района»</t>
  </si>
  <si>
    <t>Подпрограмма 3. «Развитие транспортного комплекса Северо-Енисейского района»</t>
  </si>
  <si>
    <t>Подпрограмма 2. «Повышение безопасности дорожного движения в Северо-Енисейском районе»</t>
  </si>
  <si>
    <t>Муниципальная программа «Развитие местного самоуправления»</t>
  </si>
  <si>
    <t>Подпрограмма 1. «Создание условий для обеспечения населения района услугами торговли»</t>
  </si>
  <si>
    <t>Подпрограмма 3 «Развитие и поддержка субъектов малого и среднего предпринимательства на территории района»</t>
  </si>
  <si>
    <t>Подпрограмма 4 «Развитие сельского хозяйства на территории Северо-Енисейского района»</t>
  </si>
  <si>
    <t>Муниципальная программа «Создание условий для обеспечения доступным и комфортным жильем граждан Северо-Енисейского района»</t>
  </si>
  <si>
    <t>Подпрограмма 1. «Стимулирование жилищного строительства на территории Северо-Енисейского района»</t>
  </si>
  <si>
    <t>Подпрограмма 4. «Развитие среднеэтажного и малоэтажного жилищного строительства в Северо-Енисейском районе»</t>
  </si>
  <si>
    <t>Подпрограмма 5. «Капитальный ремонт муниципальных жилых помещений и общего имущества в многоквартирных домах, расположенных на территории Северо-Енисейского района»</t>
  </si>
  <si>
    <t>Подпрограмма 6. «Реализация мероприятий в области градостроительной деятельности на территории Северо-Енисейского района»</t>
  </si>
  <si>
    <t>Подпрограмма 7. «Обеспечение условий реализации муниципальной программы»</t>
  </si>
  <si>
    <t>Муниципальная программа «Управление муниципальными финансами»</t>
  </si>
  <si>
    <t>Подпрограмма 2. «Обеспечение реализации муниципальной программы и прочие мероприятия»</t>
  </si>
  <si>
    <t>Муниципальная программа «Содействие развитию гражданского общества»</t>
  </si>
  <si>
    <t>Подпрограмма 1. «Открытость власти и информирование населения Северо-Енисейского района о деятельности и решениях органов местного самоуправления Северо-Енисейского района и информационно-разъяснительная работа по актуальным социально значимым вопросам»</t>
  </si>
  <si>
    <t>Муниципальная программа «Управление муниципальным имуществом»</t>
  </si>
  <si>
    <t>Подпрограмма 1. «Повышение эффективности управления муниципальным имуществом, содержание и техническое обслуживание муниципального имущества»</t>
  </si>
  <si>
    <t>Подпрограмма 2. «Реализация мероприятий в области земельных отношений и природопользования»</t>
  </si>
  <si>
    <t>Подпрограмма 3. «Строительство, реконструкция, капитальный ремонт и техническое оснащение муниципальных объектов административно-социальной сферы»</t>
  </si>
  <si>
    <t>Муниципальная программа «Благоустройство территории»</t>
  </si>
  <si>
    <t>Подпрограмма 1. «Благоустройство территории района»</t>
  </si>
  <si>
    <t>Мероприятие 1. «Поддержка проектов и мероприятий по благоустройству территории района»</t>
  </si>
  <si>
    <t>Мероприятие 2. «Финансовое обеспечение затрат, связанных с осуществлением работ по внешнему благоустройству»</t>
  </si>
  <si>
    <t>Мероприятие 3. «Возмещение затрат, связанных с оказанием услуг по поднятию и доставке криминальных и бесхозных трупов с мест происшествий и обнаружения в морг»</t>
  </si>
  <si>
    <t>Мероприятие 4. Осуществление мероприятий по отлову и содержанию безнадзорных животных</t>
  </si>
  <si>
    <t>0200000000</t>
  </si>
  <si>
    <t>0210000000</t>
  </si>
  <si>
    <t>0220000000</t>
  </si>
  <si>
    <t>0230000000</t>
  </si>
  <si>
    <t>0240000000</t>
  </si>
  <si>
    <t>0250000000</t>
  </si>
  <si>
    <t>0300000000</t>
  </si>
  <si>
    <t>0320000000</t>
  </si>
  <si>
    <t>0360000000</t>
  </si>
  <si>
    <t>0370000000</t>
  </si>
  <si>
    <t>0380000000</t>
  </si>
  <si>
    <t>0400000000</t>
  </si>
  <si>
    <t>0410000000</t>
  </si>
  <si>
    <t>0420000000</t>
  </si>
  <si>
    <t>0430000000</t>
  </si>
  <si>
    <t>0440000000</t>
  </si>
  <si>
    <t>0500000000</t>
  </si>
  <si>
    <t>0510000000</t>
  </si>
  <si>
    <t>0520000000</t>
  </si>
  <si>
    <t>0800000000</t>
  </si>
  <si>
    <t>0810000000</t>
  </si>
  <si>
    <t>0820000000</t>
  </si>
  <si>
    <t>0830000000</t>
  </si>
  <si>
    <t>0900000000</t>
  </si>
  <si>
    <t>0910000000</t>
  </si>
  <si>
    <t>0920000000</t>
  </si>
  <si>
    <t>0930000000</t>
  </si>
  <si>
    <t>0940000000</t>
  </si>
  <si>
    <t>0950000000</t>
  </si>
  <si>
    <t>1200000000</t>
  </si>
  <si>
    <t>1210000000</t>
  </si>
  <si>
    <t>1220000000</t>
  </si>
  <si>
    <t>1230000000</t>
  </si>
  <si>
    <t>1500000000</t>
  </si>
  <si>
    <t>1510000000</t>
  </si>
  <si>
    <t>1530000000</t>
  </si>
  <si>
    <t>1540000000</t>
  </si>
  <si>
    <t>1600000000</t>
  </si>
  <si>
    <t>1610000000</t>
  </si>
  <si>
    <t>1640000000</t>
  </si>
  <si>
    <t>1650000000</t>
  </si>
  <si>
    <t>1660000000</t>
  </si>
  <si>
    <t>1670000000</t>
  </si>
  <si>
    <t>1800000000</t>
  </si>
  <si>
    <t>1820000000</t>
  </si>
  <si>
    <t>2000000000</t>
  </si>
  <si>
    <t>2010000000</t>
  </si>
  <si>
    <t>2100000000</t>
  </si>
  <si>
    <t>2110000000</t>
  </si>
  <si>
    <t>2120000000</t>
  </si>
  <si>
    <t>2130000000</t>
  </si>
  <si>
    <t>2200000000</t>
  </si>
  <si>
    <t>2210000000</t>
  </si>
  <si>
    <t>2220000000</t>
  </si>
  <si>
    <t>2230000000</t>
  </si>
  <si>
    <t>2240000000</t>
  </si>
  <si>
    <t>2250000000</t>
  </si>
  <si>
    <t>ВСЕГО</t>
  </si>
  <si>
    <t>Исполнено (тыс. рублей)</t>
  </si>
  <si>
    <t>Процент исполнения (%)</t>
  </si>
  <si>
    <t>Процент отклонения (%)</t>
  </si>
  <si>
    <t>Реализация муниципальных программ в 2017 году</t>
  </si>
  <si>
    <t>Уточненный бюджет (поправка 15 на 25.12.2017) 
(тыс. рублей)</t>
  </si>
  <si>
    <t>0390000000</t>
  </si>
  <si>
    <t>Отдельное мероприятие 1. «Единовременная денежная выплата Главы Северо-Енисейского района ко «Дню металлурга» пенсионерам Северо-Енисейского района в 2017 году»</t>
  </si>
  <si>
    <t>0840000000</t>
  </si>
  <si>
    <t>Подпрограмма 3. «Обеспечение содержания (эксплуатации) имущества муниципальных учреждений Северо-Енисейского района»</t>
  </si>
  <si>
    <t>1550000000</t>
  </si>
  <si>
    <t>1560000000</t>
  </si>
  <si>
    <t>Отдельное мероприятие 1. «Субсидия на возмещение фактически понесенных затрат в связи с производством (реализацией) товаров, выполнением работ, оказанием услуг, связанных с созданием условий для обеспечения жителей Северо-Енисейского района услугами торговли в части организации 15 июля 2017 года в гп Северо-Енисейский и 16 июля 2017 года в п Новая Калами Северо-Енисейского района бесплатных угощений «Сладкого шатра (палатки)» детям Северо-Енисейского района за счет безвозмездных поступлений, полученных от Почетного гражданина Северо-Енисейского района Совмена Хазрета Меджидовича в дар Северо-Енисейскому району в честь празднования 85-летия со дня образования Северо-Енисейского района»</t>
  </si>
  <si>
    <t>Отдельное мероприятие 2. «Субсидия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</si>
  <si>
    <t>0530000000</t>
  </si>
  <si>
    <t>Подпрограмма 3 «Профилактика правонарушений в районе»</t>
  </si>
  <si>
    <t>Отклонение (тыс. рублей) гр 5-гр4</t>
  </si>
  <si>
    <t>Первоначальный бюджет                 (тыс. рублей)</t>
  </si>
  <si>
    <t>Отклонение (тыс. рублей) гр 4-гр3</t>
  </si>
  <si>
    <t>Отмена поездки на конкурс "Курчатовские чтения" в г. Железногорск (5 чел.) и всероссийский конкурс "Обретенное поколение: наука, творчество, духовность" в г. Москва (4 чел.) в связи с отсутствием дороги в период распутицы</t>
  </si>
</sst>
</file>

<file path=xl/styles.xml><?xml version="1.0" encoding="utf-8"?>
<styleSheet xmlns="http://schemas.openxmlformats.org/spreadsheetml/2006/main">
  <numFmts count="1">
    <numFmt numFmtId="164" formatCode="#,##0.0"/>
  </numFmts>
  <fonts count="6">
    <font>
      <sz val="11"/>
      <color theme="1"/>
      <name val="Calibri"/>
      <family val="2"/>
      <charset val="204"/>
      <scheme val="minor"/>
    </font>
    <font>
      <sz val="12"/>
      <color theme="1"/>
      <name val="Times New Roman"/>
      <family val="1"/>
      <charset val="204"/>
    </font>
    <font>
      <sz val="12"/>
      <name val="Times New Roman"/>
      <family val="1"/>
      <charset val="204"/>
    </font>
    <font>
      <b/>
      <sz val="12"/>
      <color theme="1"/>
      <name val="Times New Roman"/>
      <family val="1"/>
      <charset val="204"/>
    </font>
    <font>
      <b/>
      <sz val="12"/>
      <name val="Times New Roman"/>
      <family val="1"/>
      <charset val="204"/>
    </font>
    <font>
      <sz val="16"/>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1" fillId="0" borderId="0" xfId="0" applyFont="1" applyAlignment="1">
      <alignment wrapText="1"/>
    </xf>
    <xf numFmtId="0" fontId="1" fillId="0" borderId="0" xfId="0" applyFont="1" applyAlignment="1">
      <alignment horizontal="right"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wrapText="1"/>
    </xf>
    <xf numFmtId="0" fontId="3" fillId="2" borderId="0" xfId="0" applyFont="1" applyFill="1" applyAlignment="1">
      <alignment wrapText="1"/>
    </xf>
    <xf numFmtId="164" fontId="3" fillId="2" borderId="1" xfId="0" applyNumberFormat="1" applyFont="1" applyFill="1" applyBorder="1" applyAlignment="1">
      <alignment horizontal="right" vertical="center" wrapText="1"/>
    </xf>
    <xf numFmtId="0" fontId="1" fillId="3" borderId="1" xfId="0" applyFont="1" applyFill="1" applyBorder="1" applyAlignment="1">
      <alignment wrapText="1"/>
    </xf>
    <xf numFmtId="0" fontId="1" fillId="3" borderId="0" xfId="0" applyFont="1" applyFill="1" applyAlignment="1">
      <alignment wrapText="1"/>
    </xf>
    <xf numFmtId="49" fontId="2" fillId="3" borderId="1" xfId="0" applyNumberFormat="1" applyFont="1" applyFill="1" applyBorder="1" applyAlignment="1" applyProtection="1">
      <alignment horizontal="left" vertical="top" wrapText="1"/>
    </xf>
    <xf numFmtId="49" fontId="2" fillId="3" borderId="1" xfId="0" applyNumberFormat="1" applyFont="1" applyFill="1" applyBorder="1" applyAlignment="1" applyProtection="1">
      <alignment horizontal="center" vertical="center" wrapText="1"/>
    </xf>
    <xf numFmtId="0" fontId="1" fillId="3" borderId="1" xfId="0" applyNumberFormat="1" applyFont="1" applyFill="1" applyBorder="1" applyAlignment="1">
      <alignment wrapText="1"/>
    </xf>
    <xf numFmtId="0" fontId="1" fillId="3" borderId="1" xfId="0" applyFont="1" applyFill="1" applyBorder="1" applyAlignment="1">
      <alignment horizontal="left" vertical="center" wrapText="1"/>
    </xf>
    <xf numFmtId="0" fontId="3" fillId="3" borderId="1" xfId="0" applyFont="1" applyFill="1" applyBorder="1" applyAlignment="1">
      <alignment wrapText="1"/>
    </xf>
    <xf numFmtId="164" fontId="3" fillId="3" borderId="1" xfId="0" applyNumberFormat="1" applyFont="1" applyFill="1" applyBorder="1" applyAlignment="1">
      <alignment horizontal="right" vertical="center" wrapText="1"/>
    </xf>
    <xf numFmtId="0" fontId="3" fillId="3" borderId="0" xfId="0" applyFont="1" applyFill="1" applyAlignment="1">
      <alignment wrapText="1"/>
    </xf>
    <xf numFmtId="49" fontId="4" fillId="2" borderId="1" xfId="0" applyNumberFormat="1" applyFont="1" applyFill="1" applyBorder="1" applyAlignment="1" applyProtection="1">
      <alignment horizontal="left" vertical="center" wrapText="1"/>
    </xf>
    <xf numFmtId="49" fontId="4" fillId="2" borderId="1" xfId="0" applyNumberFormat="1" applyFont="1" applyFill="1" applyBorder="1" applyAlignment="1" applyProtection="1">
      <alignment horizontal="center" vertical="center" wrapText="1"/>
    </xf>
    <xf numFmtId="164" fontId="4" fillId="2" borderId="1" xfId="0" applyNumberFormat="1" applyFont="1" applyFill="1" applyBorder="1" applyAlignment="1" applyProtection="1">
      <alignment horizontal="right" vertical="center" wrapText="1"/>
    </xf>
    <xf numFmtId="49" fontId="2" fillId="3" borderId="1" xfId="0" applyNumberFormat="1" applyFont="1" applyFill="1" applyBorder="1" applyAlignment="1" applyProtection="1">
      <alignment horizontal="left" vertical="center" wrapText="1"/>
    </xf>
    <xf numFmtId="164" fontId="2" fillId="3" borderId="1" xfId="0" applyNumberFormat="1" applyFont="1" applyFill="1" applyBorder="1" applyAlignment="1" applyProtection="1">
      <alignment horizontal="right" vertical="center" wrapText="1"/>
    </xf>
    <xf numFmtId="0" fontId="1" fillId="0" borderId="1" xfId="0" applyFont="1" applyBorder="1" applyAlignment="1">
      <alignment wrapText="1"/>
    </xf>
    <xf numFmtId="0" fontId="2" fillId="3" borderId="1" xfId="0" applyFont="1" applyFill="1" applyBorder="1" applyAlignment="1">
      <alignment wrapText="1"/>
    </xf>
    <xf numFmtId="164" fontId="3" fillId="0" borderId="1" xfId="0" applyNumberFormat="1" applyFont="1" applyFill="1" applyBorder="1" applyAlignment="1">
      <alignment horizontal="right" vertical="center" wrapText="1"/>
    </xf>
    <xf numFmtId="0" fontId="1" fillId="4" borderId="1" xfId="0" applyFont="1" applyFill="1" applyBorder="1" applyAlignment="1">
      <alignment horizontal="center" vertical="center" wrapText="1"/>
    </xf>
    <xf numFmtId="164" fontId="3" fillId="4" borderId="1" xfId="0" applyNumberFormat="1" applyFont="1" applyFill="1" applyBorder="1" applyAlignment="1">
      <alignment horizontal="right" vertical="center" wrapText="1"/>
    </xf>
    <xf numFmtId="164" fontId="1" fillId="4" borderId="1" xfId="0" applyNumberFormat="1" applyFont="1" applyFill="1" applyBorder="1" applyAlignment="1">
      <alignment horizontal="right" vertical="center" wrapText="1"/>
    </xf>
    <xf numFmtId="2" fontId="2" fillId="3" borderId="1" xfId="0" applyNumberFormat="1" applyFont="1" applyFill="1" applyBorder="1" applyAlignment="1" applyProtection="1">
      <alignment horizontal="left" vertical="center" wrapText="1"/>
    </xf>
    <xf numFmtId="164" fontId="1" fillId="0" borderId="0" xfId="0" applyNumberFormat="1" applyFont="1" applyAlignment="1">
      <alignment wrapText="1"/>
    </xf>
    <xf numFmtId="0" fontId="3" fillId="3" borderId="1" xfId="0" applyFont="1" applyFill="1" applyBorder="1" applyAlignment="1">
      <alignment horizontal="left" wrapText="1"/>
    </xf>
    <xf numFmtId="0" fontId="5" fillId="0" borderId="0" xfId="0" applyFont="1" applyAlignment="1">
      <alignment horizontal="center" wrapText="1"/>
    </xf>
    <xf numFmtId="0" fontId="1" fillId="3" borderId="1"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2:K71"/>
  <sheetViews>
    <sheetView tabSelected="1" topLeftCell="A2" zoomScale="70" zoomScaleNormal="70" workbookViewId="0">
      <selection activeCell="K9" sqref="K9"/>
    </sheetView>
  </sheetViews>
  <sheetFormatPr defaultColWidth="9.109375" defaultRowHeight="15.6"/>
  <cols>
    <col min="1" max="1" width="6" style="1" customWidth="1"/>
    <col min="2" max="2" width="47.88671875" style="1" customWidth="1"/>
    <col min="3" max="3" width="17.6640625" style="1" customWidth="1"/>
    <col min="4" max="4" width="21.21875" style="1" customWidth="1"/>
    <col min="5" max="5" width="25" style="1" customWidth="1"/>
    <col min="6" max="6" width="14" style="1" customWidth="1"/>
    <col min="7" max="7" width="16" style="1" customWidth="1"/>
    <col min="8" max="8" width="14.6640625" style="1" customWidth="1"/>
    <col min="9" max="10" width="15" style="1" customWidth="1"/>
    <col min="11" max="11" width="41.88671875" style="1" customWidth="1"/>
    <col min="12" max="12" width="9.109375" style="1"/>
    <col min="13" max="13" width="13.6640625" style="1" customWidth="1"/>
    <col min="14" max="16384" width="9.109375" style="1"/>
  </cols>
  <sheetData>
    <row r="2" spans="1:11" ht="21">
      <c r="B2" s="31" t="s">
        <v>120</v>
      </c>
      <c r="C2" s="31"/>
      <c r="D2" s="31"/>
      <c r="E2" s="31"/>
      <c r="F2" s="31"/>
      <c r="G2" s="31"/>
      <c r="H2" s="31"/>
      <c r="I2" s="31"/>
      <c r="J2" s="31"/>
      <c r="K2" s="31"/>
    </row>
    <row r="4" spans="1:11" ht="15" customHeight="1">
      <c r="K4" s="2"/>
    </row>
    <row r="5" spans="1:11" ht="62.4">
      <c r="A5" s="3" t="s">
        <v>0</v>
      </c>
      <c r="B5" s="3" t="s">
        <v>1</v>
      </c>
      <c r="C5" s="3" t="s">
        <v>2</v>
      </c>
      <c r="D5" s="25" t="s">
        <v>133</v>
      </c>
      <c r="E5" s="3" t="s">
        <v>121</v>
      </c>
      <c r="F5" s="3" t="s">
        <v>117</v>
      </c>
      <c r="G5" s="3" t="s">
        <v>118</v>
      </c>
      <c r="H5" s="3" t="s">
        <v>132</v>
      </c>
      <c r="I5" s="3" t="s">
        <v>119</v>
      </c>
      <c r="J5" s="3" t="s">
        <v>134</v>
      </c>
      <c r="K5" s="3" t="s">
        <v>3</v>
      </c>
    </row>
    <row r="6" spans="1:11" s="4" customFormat="1">
      <c r="A6" s="3"/>
      <c r="B6" s="3">
        <v>1</v>
      </c>
      <c r="C6" s="3">
        <v>2</v>
      </c>
      <c r="D6" s="25">
        <v>3</v>
      </c>
      <c r="E6" s="3">
        <v>4</v>
      </c>
      <c r="F6" s="3">
        <v>5</v>
      </c>
      <c r="G6" s="3"/>
      <c r="H6" s="3">
        <v>6</v>
      </c>
      <c r="I6" s="3">
        <v>7</v>
      </c>
      <c r="J6" s="3"/>
      <c r="K6" s="3">
        <v>8</v>
      </c>
    </row>
    <row r="7" spans="1:11" s="6" customFormat="1" ht="31.2">
      <c r="A7" s="5">
        <v>1</v>
      </c>
      <c r="B7" s="17" t="s">
        <v>4</v>
      </c>
      <c r="C7" s="18" t="s">
        <v>59</v>
      </c>
      <c r="D7" s="7">
        <f>SUM(D8:D12)</f>
        <v>525642.30000000005</v>
      </c>
      <c r="E7" s="19">
        <f>E8+E9+E10+E11+E12</f>
        <v>560383.4</v>
      </c>
      <c r="F7" s="19">
        <f>F8+F9+F10+F11+F12</f>
        <v>534055.80000000005</v>
      </c>
      <c r="G7" s="7">
        <f>F7/E7*100</f>
        <v>95.301859405542714</v>
      </c>
      <c r="H7" s="7">
        <f>F7-E7</f>
        <v>-26327.599999999977</v>
      </c>
      <c r="I7" s="7">
        <f t="shared" ref="I7:I13" si="0">100-G7</f>
        <v>4.6981405944572856</v>
      </c>
      <c r="J7" s="7">
        <f>E7-D7</f>
        <v>34741.099999999977</v>
      </c>
      <c r="K7" s="5"/>
    </row>
    <row r="8" spans="1:11" s="9" customFormat="1" ht="46.8">
      <c r="A8" s="8"/>
      <c r="B8" s="20" t="s">
        <v>5</v>
      </c>
      <c r="C8" s="11" t="s">
        <v>60</v>
      </c>
      <c r="D8" s="27">
        <v>19120.8</v>
      </c>
      <c r="E8" s="21">
        <v>56676.5</v>
      </c>
      <c r="F8" s="21">
        <v>46597</v>
      </c>
      <c r="G8" s="15">
        <f t="shared" ref="G8:G69" si="1">F8/E8*100</f>
        <v>82.215733152188292</v>
      </c>
      <c r="H8" s="15">
        <f t="shared" ref="H8:H69" si="2">F8-E8</f>
        <v>-10079.5</v>
      </c>
      <c r="I8" s="15">
        <f t="shared" si="0"/>
        <v>17.784266847811708</v>
      </c>
      <c r="J8" s="24">
        <f t="shared" ref="J8:J69" si="3">E8-D8</f>
        <v>37555.699999999997</v>
      </c>
      <c r="K8" s="8"/>
    </row>
    <row r="9" spans="1:11" s="9" customFormat="1" ht="99" customHeight="1">
      <c r="A9" s="8"/>
      <c r="B9" s="20" t="s">
        <v>6</v>
      </c>
      <c r="C9" s="11" t="s">
        <v>61</v>
      </c>
      <c r="D9" s="27">
        <v>1378</v>
      </c>
      <c r="E9" s="21">
        <v>1290.3</v>
      </c>
      <c r="F9" s="21">
        <v>1110.7</v>
      </c>
      <c r="G9" s="15">
        <f t="shared" si="1"/>
        <v>86.080756413237239</v>
      </c>
      <c r="H9" s="15">
        <f t="shared" si="2"/>
        <v>-179.59999999999991</v>
      </c>
      <c r="I9" s="15">
        <f t="shared" si="0"/>
        <v>13.919243586762761</v>
      </c>
      <c r="J9" s="24">
        <f t="shared" si="3"/>
        <v>-87.700000000000045</v>
      </c>
      <c r="K9" s="32" t="s">
        <v>135</v>
      </c>
    </row>
    <row r="10" spans="1:11" s="9" customFormat="1" ht="31.2">
      <c r="A10" s="8"/>
      <c r="B10" s="20" t="s">
        <v>7</v>
      </c>
      <c r="C10" s="11" t="s">
        <v>62</v>
      </c>
      <c r="D10" s="27">
        <v>24271.8</v>
      </c>
      <c r="E10" s="21">
        <v>22284.400000000001</v>
      </c>
      <c r="F10" s="21">
        <v>21652.3</v>
      </c>
      <c r="G10" s="15">
        <f t="shared" si="1"/>
        <v>97.163486564592262</v>
      </c>
      <c r="H10" s="15">
        <f t="shared" si="2"/>
        <v>-632.10000000000218</v>
      </c>
      <c r="I10" s="15">
        <f t="shared" si="0"/>
        <v>2.8365134354077384</v>
      </c>
      <c r="J10" s="24">
        <f t="shared" si="3"/>
        <v>-1987.3999999999978</v>
      </c>
      <c r="K10" s="23"/>
    </row>
    <row r="11" spans="1:11" s="9" customFormat="1" ht="31.2">
      <c r="A11" s="8"/>
      <c r="B11" s="20" t="s">
        <v>8</v>
      </c>
      <c r="C11" s="11" t="s">
        <v>63</v>
      </c>
      <c r="D11" s="27">
        <v>424328.9</v>
      </c>
      <c r="E11" s="21">
        <v>423408.4</v>
      </c>
      <c r="F11" s="21">
        <v>409084.5</v>
      </c>
      <c r="G11" s="15">
        <f t="shared" si="1"/>
        <v>96.617001457694258</v>
      </c>
      <c r="H11" s="15">
        <f t="shared" si="2"/>
        <v>-14323.900000000023</v>
      </c>
      <c r="I11" s="15">
        <f t="shared" si="0"/>
        <v>3.3829985423057423</v>
      </c>
      <c r="J11" s="24">
        <f t="shared" si="3"/>
        <v>-920.5</v>
      </c>
      <c r="K11" s="8"/>
    </row>
    <row r="12" spans="1:11" s="9" customFormat="1" ht="31.2">
      <c r="A12" s="8"/>
      <c r="B12" s="20" t="s">
        <v>9</v>
      </c>
      <c r="C12" s="11" t="s">
        <v>64</v>
      </c>
      <c r="D12" s="27">
        <v>56542.8</v>
      </c>
      <c r="E12" s="21">
        <v>56723.8</v>
      </c>
      <c r="F12" s="21">
        <v>55611.3</v>
      </c>
      <c r="G12" s="15">
        <f t="shared" si="1"/>
        <v>98.038742115302568</v>
      </c>
      <c r="H12" s="15">
        <f t="shared" si="2"/>
        <v>-1112.5</v>
      </c>
      <c r="I12" s="15">
        <f t="shared" si="0"/>
        <v>1.9612578846974316</v>
      </c>
      <c r="J12" s="24">
        <f t="shared" si="3"/>
        <v>181</v>
      </c>
      <c r="K12" s="8"/>
    </row>
    <row r="13" spans="1:11" s="6" customFormat="1" ht="46.8">
      <c r="A13" s="5">
        <v>2</v>
      </c>
      <c r="B13" s="17" t="s">
        <v>10</v>
      </c>
      <c r="C13" s="18" t="s">
        <v>65</v>
      </c>
      <c r="D13" s="7">
        <f>SUM(D14:D18)</f>
        <v>47517.3</v>
      </c>
      <c r="E13" s="19">
        <f>SUM(E14:E18)</f>
        <v>81464.3</v>
      </c>
      <c r="F13" s="19">
        <f>SUM(F14:F18)</f>
        <v>81334.2</v>
      </c>
      <c r="G13" s="7">
        <f t="shared" si="1"/>
        <v>99.840298142867482</v>
      </c>
      <c r="H13" s="7">
        <f t="shared" si="2"/>
        <v>-130.10000000000582</v>
      </c>
      <c r="I13" s="7">
        <f t="shared" si="0"/>
        <v>0.15970185713251794</v>
      </c>
      <c r="J13" s="7">
        <f t="shared" si="3"/>
        <v>33947</v>
      </c>
      <c r="K13" s="5"/>
    </row>
    <row r="14" spans="1:11" s="9" customFormat="1" ht="31.2">
      <c r="A14" s="8"/>
      <c r="B14" s="20" t="s">
        <v>11</v>
      </c>
      <c r="C14" s="11" t="s">
        <v>66</v>
      </c>
      <c r="D14" s="27">
        <v>0</v>
      </c>
      <c r="E14" s="21">
        <v>0</v>
      </c>
      <c r="F14" s="21">
        <v>0</v>
      </c>
      <c r="G14" s="15">
        <v>0</v>
      </c>
      <c r="H14" s="15">
        <f t="shared" si="2"/>
        <v>0</v>
      </c>
      <c r="I14" s="15">
        <v>0</v>
      </c>
      <c r="J14" s="24">
        <f t="shared" si="3"/>
        <v>0</v>
      </c>
      <c r="K14" s="22"/>
    </row>
    <row r="15" spans="1:11" s="9" customFormat="1" ht="31.2">
      <c r="A15" s="8"/>
      <c r="B15" s="20" t="s">
        <v>12</v>
      </c>
      <c r="C15" s="11" t="s">
        <v>67</v>
      </c>
      <c r="D15" s="27">
        <v>28317.599999999999</v>
      </c>
      <c r="E15" s="21">
        <v>29972.2</v>
      </c>
      <c r="F15" s="21">
        <v>29972.2</v>
      </c>
      <c r="G15" s="15">
        <f t="shared" si="1"/>
        <v>100</v>
      </c>
      <c r="H15" s="15">
        <f t="shared" si="2"/>
        <v>0</v>
      </c>
      <c r="I15" s="15">
        <f t="shared" ref="I15:I20" si="4">100-G15</f>
        <v>0</v>
      </c>
      <c r="J15" s="24">
        <f t="shared" si="3"/>
        <v>1654.6000000000022</v>
      </c>
      <c r="K15" s="8"/>
    </row>
    <row r="16" spans="1:11" s="9" customFormat="1" ht="31.2">
      <c r="A16" s="8"/>
      <c r="B16" s="20" t="s">
        <v>9</v>
      </c>
      <c r="C16" s="11" t="s">
        <v>68</v>
      </c>
      <c r="D16" s="27">
        <v>8789.4</v>
      </c>
      <c r="E16" s="21">
        <v>9655.5</v>
      </c>
      <c r="F16" s="21">
        <v>9627.2999999999993</v>
      </c>
      <c r="G16" s="15">
        <f t="shared" si="1"/>
        <v>99.707938480658683</v>
      </c>
      <c r="H16" s="15">
        <f t="shared" si="2"/>
        <v>-28.200000000000728</v>
      </c>
      <c r="I16" s="15">
        <f t="shared" si="4"/>
        <v>0.29206151934131697</v>
      </c>
      <c r="J16" s="24">
        <f t="shared" si="3"/>
        <v>866.10000000000036</v>
      </c>
      <c r="K16" s="8"/>
    </row>
    <row r="17" spans="1:11" s="9" customFormat="1" ht="31.2">
      <c r="A17" s="8"/>
      <c r="B17" s="20" t="s">
        <v>13</v>
      </c>
      <c r="C17" s="11" t="s">
        <v>69</v>
      </c>
      <c r="D17" s="27">
        <v>10410.299999999999</v>
      </c>
      <c r="E17" s="21">
        <v>9376.9</v>
      </c>
      <c r="F17" s="21">
        <v>9275</v>
      </c>
      <c r="G17" s="15">
        <f t="shared" si="1"/>
        <v>98.913286907186816</v>
      </c>
      <c r="H17" s="15">
        <f t="shared" si="2"/>
        <v>-101.89999999999964</v>
      </c>
      <c r="I17" s="15">
        <f t="shared" si="4"/>
        <v>1.0867130928131843</v>
      </c>
      <c r="J17" s="24">
        <f t="shared" si="3"/>
        <v>-1033.3999999999996</v>
      </c>
      <c r="K17" s="8"/>
    </row>
    <row r="18" spans="1:11" s="9" customFormat="1" ht="62.4">
      <c r="A18" s="8"/>
      <c r="B18" s="20" t="s">
        <v>123</v>
      </c>
      <c r="C18" s="11" t="s">
        <v>122</v>
      </c>
      <c r="D18" s="27">
        <v>0</v>
      </c>
      <c r="E18" s="21">
        <v>32459.7</v>
      </c>
      <c r="F18" s="21">
        <v>32459.7</v>
      </c>
      <c r="G18" s="15">
        <f t="shared" si="1"/>
        <v>100</v>
      </c>
      <c r="H18" s="15">
        <f t="shared" si="2"/>
        <v>0</v>
      </c>
      <c r="I18" s="15">
        <f t="shared" si="4"/>
        <v>0</v>
      </c>
      <c r="J18" s="24">
        <f t="shared" si="3"/>
        <v>32459.7</v>
      </c>
      <c r="K18" s="8"/>
    </row>
    <row r="19" spans="1:11" s="6" customFormat="1" ht="62.4">
      <c r="A19" s="5">
        <v>3</v>
      </c>
      <c r="B19" s="17" t="s">
        <v>14</v>
      </c>
      <c r="C19" s="18" t="s">
        <v>70</v>
      </c>
      <c r="D19" s="7">
        <f>SUM(D20:D23)</f>
        <v>526717.5</v>
      </c>
      <c r="E19" s="19">
        <f>SUM(E20:E23)</f>
        <v>476652.80000000005</v>
      </c>
      <c r="F19" s="19">
        <f>SUM(F20:F23)</f>
        <v>465496.7</v>
      </c>
      <c r="G19" s="7">
        <f t="shared" si="1"/>
        <v>97.65949135303515</v>
      </c>
      <c r="H19" s="7">
        <f t="shared" si="2"/>
        <v>-11156.100000000035</v>
      </c>
      <c r="I19" s="7">
        <f t="shared" si="4"/>
        <v>2.3405086469648495</v>
      </c>
      <c r="J19" s="7">
        <f t="shared" si="3"/>
        <v>-50064.699999999953</v>
      </c>
      <c r="K19" s="5"/>
    </row>
    <row r="20" spans="1:11" s="9" customFormat="1" ht="93.6">
      <c r="A20" s="8"/>
      <c r="B20" s="20" t="s">
        <v>15</v>
      </c>
      <c r="C20" s="11" t="s">
        <v>71</v>
      </c>
      <c r="D20" s="27">
        <v>132481.29999999999</v>
      </c>
      <c r="E20" s="21">
        <v>161412.9</v>
      </c>
      <c r="F20" s="21">
        <v>156419.29999999999</v>
      </c>
      <c r="G20" s="15">
        <f t="shared" si="1"/>
        <v>96.906319135583345</v>
      </c>
      <c r="H20" s="15">
        <f t="shared" si="2"/>
        <v>-4993.6000000000058</v>
      </c>
      <c r="I20" s="15">
        <f t="shared" si="4"/>
        <v>3.0936808644166547</v>
      </c>
      <c r="J20" s="24">
        <f t="shared" si="3"/>
        <v>28931.600000000006</v>
      </c>
      <c r="K20" s="8"/>
    </row>
    <row r="21" spans="1:11" s="9" customFormat="1" ht="31.2">
      <c r="A21" s="8"/>
      <c r="B21" s="20" t="s">
        <v>16</v>
      </c>
      <c r="C21" s="11" t="s">
        <v>72</v>
      </c>
      <c r="D21" s="27">
        <v>15377.4</v>
      </c>
      <c r="E21" s="21">
        <v>0</v>
      </c>
      <c r="F21" s="21">
        <v>0</v>
      </c>
      <c r="G21" s="15">
        <v>0</v>
      </c>
      <c r="H21" s="15">
        <f t="shared" si="2"/>
        <v>0</v>
      </c>
      <c r="I21" s="15">
        <v>0</v>
      </c>
      <c r="J21" s="24">
        <f t="shared" si="3"/>
        <v>-15377.4</v>
      </c>
      <c r="K21" s="8"/>
    </row>
    <row r="22" spans="1:11" s="9" customFormat="1" ht="46.8">
      <c r="A22" s="8"/>
      <c r="B22" s="20" t="s">
        <v>17</v>
      </c>
      <c r="C22" s="11" t="s">
        <v>73</v>
      </c>
      <c r="D22" s="27">
        <v>0</v>
      </c>
      <c r="E22" s="21">
        <v>0</v>
      </c>
      <c r="F22" s="21">
        <v>0</v>
      </c>
      <c r="G22" s="15">
        <v>0</v>
      </c>
      <c r="H22" s="15">
        <f t="shared" si="2"/>
        <v>0</v>
      </c>
      <c r="I22" s="15">
        <v>0</v>
      </c>
      <c r="J22" s="24">
        <f t="shared" si="3"/>
        <v>0</v>
      </c>
      <c r="K22" s="8"/>
    </row>
    <row r="23" spans="1:11" s="9" customFormat="1" ht="46.8">
      <c r="A23" s="8"/>
      <c r="B23" s="20" t="s">
        <v>18</v>
      </c>
      <c r="C23" s="11" t="s">
        <v>74</v>
      </c>
      <c r="D23" s="27">
        <v>378858.8</v>
      </c>
      <c r="E23" s="21">
        <v>315239.90000000002</v>
      </c>
      <c r="F23" s="21">
        <v>309077.40000000002</v>
      </c>
      <c r="G23" s="15">
        <f t="shared" si="1"/>
        <v>98.045139590515035</v>
      </c>
      <c r="H23" s="15">
        <f t="shared" si="2"/>
        <v>-6162.5</v>
      </c>
      <c r="I23" s="15">
        <f>100-G23</f>
        <v>1.9548604094849651</v>
      </c>
      <c r="J23" s="24">
        <f t="shared" si="3"/>
        <v>-63618.899999999965</v>
      </c>
      <c r="K23" s="8"/>
    </row>
    <row r="24" spans="1:11" s="6" customFormat="1" ht="78">
      <c r="A24" s="5">
        <v>4</v>
      </c>
      <c r="B24" s="17" t="s">
        <v>19</v>
      </c>
      <c r="C24" s="18" t="s">
        <v>75</v>
      </c>
      <c r="D24" s="7">
        <f>SUM(D25:D27)</f>
        <v>31837.1</v>
      </c>
      <c r="E24" s="19">
        <f>SUM(E25:E26)</f>
        <v>31874.600000000002</v>
      </c>
      <c r="F24" s="19">
        <f>SUM(F25:F26)</f>
        <v>31245.600000000002</v>
      </c>
      <c r="G24" s="7">
        <f t="shared" si="1"/>
        <v>98.026641902957209</v>
      </c>
      <c r="H24" s="7">
        <f t="shared" si="2"/>
        <v>-629</v>
      </c>
      <c r="I24" s="7">
        <f>100-G24</f>
        <v>1.9733580970427909</v>
      </c>
      <c r="J24" s="7">
        <f t="shared" si="3"/>
        <v>37.500000000003638</v>
      </c>
      <c r="K24" s="5"/>
    </row>
    <row r="25" spans="1:11" s="9" customFormat="1" ht="62.4">
      <c r="A25" s="8"/>
      <c r="B25" s="20" t="s">
        <v>20</v>
      </c>
      <c r="C25" s="11" t="s">
        <v>76</v>
      </c>
      <c r="D25" s="27">
        <v>30402.1</v>
      </c>
      <c r="E25" s="21">
        <v>28244.7</v>
      </c>
      <c r="F25" s="21">
        <v>27615.7</v>
      </c>
      <c r="G25" s="15">
        <f t="shared" si="1"/>
        <v>97.773033524873696</v>
      </c>
      <c r="H25" s="15">
        <f t="shared" si="2"/>
        <v>-629</v>
      </c>
      <c r="I25" s="15">
        <f>100-G25</f>
        <v>2.2269664751263036</v>
      </c>
      <c r="J25" s="7">
        <f t="shared" si="3"/>
        <v>-2157.3999999999978</v>
      </c>
      <c r="K25" s="8"/>
    </row>
    <row r="26" spans="1:11" s="9" customFormat="1" ht="46.8">
      <c r="A26" s="8"/>
      <c r="B26" s="20" t="s">
        <v>21</v>
      </c>
      <c r="C26" s="11" t="s">
        <v>77</v>
      </c>
      <c r="D26" s="27">
        <v>680</v>
      </c>
      <c r="E26" s="21">
        <v>3629.9</v>
      </c>
      <c r="F26" s="21">
        <v>3629.9</v>
      </c>
      <c r="G26" s="15">
        <f t="shared" si="1"/>
        <v>100</v>
      </c>
      <c r="H26" s="15">
        <f t="shared" si="2"/>
        <v>0</v>
      </c>
      <c r="I26" s="15">
        <f>100-G26</f>
        <v>0</v>
      </c>
      <c r="J26" s="7">
        <f t="shared" si="3"/>
        <v>2949.9</v>
      </c>
      <c r="K26" s="8"/>
    </row>
    <row r="27" spans="1:11" s="9" customFormat="1" ht="31.2">
      <c r="A27" s="8"/>
      <c r="B27" s="20" t="s">
        <v>131</v>
      </c>
      <c r="C27" s="11" t="s">
        <v>130</v>
      </c>
      <c r="D27" s="27">
        <v>755</v>
      </c>
      <c r="E27" s="21">
        <v>0</v>
      </c>
      <c r="F27" s="21">
        <v>0</v>
      </c>
      <c r="G27" s="15">
        <v>0</v>
      </c>
      <c r="H27" s="15">
        <f t="shared" si="2"/>
        <v>0</v>
      </c>
      <c r="I27" s="15">
        <v>0</v>
      </c>
      <c r="J27" s="7">
        <f t="shared" si="3"/>
        <v>-755</v>
      </c>
      <c r="K27" s="8"/>
    </row>
    <row r="28" spans="1:11" s="6" customFormat="1" ht="31.2">
      <c r="A28" s="5">
        <v>5</v>
      </c>
      <c r="B28" s="17" t="s">
        <v>22</v>
      </c>
      <c r="C28" s="18" t="s">
        <v>78</v>
      </c>
      <c r="D28" s="7">
        <f>SUM(D29:D32)</f>
        <v>137414.70000000001</v>
      </c>
      <c r="E28" s="19">
        <f>SUM(E29:E32)</f>
        <v>132212.40000000002</v>
      </c>
      <c r="F28" s="19">
        <f>SUM(F29:F32)</f>
        <v>131504.4</v>
      </c>
      <c r="G28" s="7">
        <f t="shared" si="1"/>
        <v>99.464498034980053</v>
      </c>
      <c r="H28" s="7">
        <f t="shared" si="2"/>
        <v>-708.0000000000291</v>
      </c>
      <c r="I28" s="7">
        <f t="shared" ref="I28:I36" si="5">100-G28</f>
        <v>0.53550196501994662</v>
      </c>
      <c r="J28" s="7">
        <f t="shared" si="3"/>
        <v>-5202.2999999999884</v>
      </c>
      <c r="K28" s="5"/>
    </row>
    <row r="29" spans="1:11" s="9" customFormat="1" ht="31.2">
      <c r="A29" s="8"/>
      <c r="B29" s="20" t="s">
        <v>23</v>
      </c>
      <c r="C29" s="11" t="s">
        <v>79</v>
      </c>
      <c r="D29" s="27">
        <v>25225.8</v>
      </c>
      <c r="E29" s="21">
        <v>32950.6</v>
      </c>
      <c r="F29" s="21">
        <v>32720.9</v>
      </c>
      <c r="G29" s="15">
        <f t="shared" si="1"/>
        <v>99.302895850151458</v>
      </c>
      <c r="H29" s="15">
        <f t="shared" si="2"/>
        <v>-229.69999999999709</v>
      </c>
      <c r="I29" s="15">
        <f t="shared" si="5"/>
        <v>0.69710414984854197</v>
      </c>
      <c r="J29" s="24">
        <f t="shared" si="3"/>
        <v>7724.7999999999993</v>
      </c>
      <c r="K29" s="8"/>
    </row>
    <row r="30" spans="1:11" s="9" customFormat="1" ht="31.2">
      <c r="A30" s="8"/>
      <c r="B30" s="20" t="s">
        <v>24</v>
      </c>
      <c r="C30" s="11" t="s">
        <v>80</v>
      </c>
      <c r="D30" s="27">
        <v>69255.5</v>
      </c>
      <c r="E30" s="21">
        <v>65129.5</v>
      </c>
      <c r="F30" s="21">
        <v>64889.4</v>
      </c>
      <c r="G30" s="15">
        <f t="shared" si="1"/>
        <v>99.631349849146702</v>
      </c>
      <c r="H30" s="15">
        <f t="shared" si="2"/>
        <v>-240.09999999999854</v>
      </c>
      <c r="I30" s="15">
        <f t="shared" si="5"/>
        <v>0.36865015085329844</v>
      </c>
      <c r="J30" s="24">
        <f t="shared" si="3"/>
        <v>-4126</v>
      </c>
      <c r="K30" s="8"/>
    </row>
    <row r="31" spans="1:11" s="9" customFormat="1" ht="46.8">
      <c r="A31" s="8"/>
      <c r="B31" s="20" t="s">
        <v>25</v>
      </c>
      <c r="C31" s="11" t="s">
        <v>81</v>
      </c>
      <c r="D31" s="27">
        <v>17088.7</v>
      </c>
      <c r="E31" s="21">
        <v>23106.799999999999</v>
      </c>
      <c r="F31" s="21">
        <v>23026.5</v>
      </c>
      <c r="G31" s="15">
        <f t="shared" si="1"/>
        <v>99.652483251683492</v>
      </c>
      <c r="H31" s="15">
        <f t="shared" si="2"/>
        <v>-80.299999999999272</v>
      </c>
      <c r="I31" s="15">
        <f t="shared" si="5"/>
        <v>0.34751674831650803</v>
      </c>
      <c r="J31" s="24">
        <f t="shared" si="3"/>
        <v>6018.0999999999985</v>
      </c>
      <c r="K31" s="8"/>
    </row>
    <row r="32" spans="1:11" s="9" customFormat="1" ht="46.8">
      <c r="A32" s="8"/>
      <c r="B32" s="20" t="s">
        <v>125</v>
      </c>
      <c r="C32" s="11" t="s">
        <v>124</v>
      </c>
      <c r="D32" s="27">
        <v>25844.7</v>
      </c>
      <c r="E32" s="21">
        <v>11025.5</v>
      </c>
      <c r="F32" s="21">
        <v>10867.6</v>
      </c>
      <c r="G32" s="15">
        <f t="shared" si="1"/>
        <v>98.567865402929584</v>
      </c>
      <c r="H32" s="15">
        <f t="shared" si="2"/>
        <v>-157.89999999999964</v>
      </c>
      <c r="I32" s="15">
        <f t="shared" si="5"/>
        <v>1.4321345970704158</v>
      </c>
      <c r="J32" s="24">
        <f t="shared" si="3"/>
        <v>-14819.2</v>
      </c>
      <c r="K32" s="8"/>
    </row>
    <row r="33" spans="1:11" s="6" customFormat="1" ht="46.8">
      <c r="A33" s="5">
        <v>6</v>
      </c>
      <c r="B33" s="17" t="s">
        <v>26</v>
      </c>
      <c r="C33" s="18" t="s">
        <v>82</v>
      </c>
      <c r="D33" s="7">
        <f>SUM(D34:D38)</f>
        <v>76243.8</v>
      </c>
      <c r="E33" s="19">
        <f>SUM(E34:E38)</f>
        <v>94431.8</v>
      </c>
      <c r="F33" s="19">
        <f>SUM(F34:F38)</f>
        <v>93184.200000000012</v>
      </c>
      <c r="G33" s="7">
        <f t="shared" si="1"/>
        <v>98.678834884011536</v>
      </c>
      <c r="H33" s="7">
        <f t="shared" si="2"/>
        <v>-1247.5999999999913</v>
      </c>
      <c r="I33" s="7">
        <f t="shared" si="5"/>
        <v>1.3211651159884639</v>
      </c>
      <c r="J33" s="7">
        <f t="shared" si="3"/>
        <v>18188</v>
      </c>
      <c r="K33" s="5"/>
    </row>
    <row r="34" spans="1:11" s="9" customFormat="1" ht="31.2">
      <c r="A34" s="8"/>
      <c r="B34" s="20" t="s">
        <v>27</v>
      </c>
      <c r="C34" s="11" t="s">
        <v>83</v>
      </c>
      <c r="D34" s="27">
        <v>50123.4</v>
      </c>
      <c r="E34" s="21">
        <v>63702.1</v>
      </c>
      <c r="F34" s="21">
        <v>62636.1</v>
      </c>
      <c r="G34" s="15">
        <f t="shared" si="1"/>
        <v>98.326585779746665</v>
      </c>
      <c r="H34" s="15">
        <f t="shared" si="2"/>
        <v>-1066</v>
      </c>
      <c r="I34" s="15">
        <f t="shared" si="5"/>
        <v>1.6734142202533349</v>
      </c>
      <c r="J34" s="24">
        <f t="shared" si="3"/>
        <v>13578.699999999997</v>
      </c>
      <c r="K34" s="8"/>
    </row>
    <row r="35" spans="1:11" s="9" customFormat="1" ht="31.2">
      <c r="A35" s="8"/>
      <c r="B35" s="20" t="s">
        <v>28</v>
      </c>
      <c r="C35" s="11" t="s">
        <v>84</v>
      </c>
      <c r="D35" s="27">
        <v>10327.6</v>
      </c>
      <c r="E35" s="21">
        <v>9576.9</v>
      </c>
      <c r="F35" s="21">
        <v>9517</v>
      </c>
      <c r="G35" s="15">
        <f t="shared" si="1"/>
        <v>99.374536645469831</v>
      </c>
      <c r="H35" s="15">
        <f t="shared" si="2"/>
        <v>-59.899999999999636</v>
      </c>
      <c r="I35" s="15">
        <f t="shared" si="5"/>
        <v>0.62546335453016866</v>
      </c>
      <c r="J35" s="24">
        <f t="shared" si="3"/>
        <v>-750.70000000000073</v>
      </c>
      <c r="K35" s="8"/>
    </row>
    <row r="36" spans="1:11" s="9" customFormat="1" ht="31.2">
      <c r="A36" s="8"/>
      <c r="B36" s="20" t="s">
        <v>29</v>
      </c>
      <c r="C36" s="11" t="s">
        <v>85</v>
      </c>
      <c r="D36" s="27">
        <v>1955.1</v>
      </c>
      <c r="E36" s="21">
        <v>7925.6</v>
      </c>
      <c r="F36" s="21">
        <v>7925.6</v>
      </c>
      <c r="G36" s="15">
        <f t="shared" si="1"/>
        <v>100</v>
      </c>
      <c r="H36" s="15">
        <f t="shared" si="2"/>
        <v>0</v>
      </c>
      <c r="I36" s="15">
        <f t="shared" si="5"/>
        <v>0</v>
      </c>
      <c r="J36" s="24">
        <f t="shared" si="3"/>
        <v>5970.5</v>
      </c>
      <c r="K36" s="8"/>
    </row>
    <row r="37" spans="1:11" s="9" customFormat="1" ht="145.5" customHeight="1">
      <c r="A37" s="8"/>
      <c r="B37" s="20" t="s">
        <v>30</v>
      </c>
      <c r="C37" s="11" t="s">
        <v>86</v>
      </c>
      <c r="D37" s="27">
        <v>0</v>
      </c>
      <c r="E37" s="21">
        <v>0</v>
      </c>
      <c r="F37" s="21">
        <v>0</v>
      </c>
      <c r="G37" s="15">
        <v>0</v>
      </c>
      <c r="H37" s="15">
        <f t="shared" si="2"/>
        <v>0</v>
      </c>
      <c r="I37" s="15">
        <v>0</v>
      </c>
      <c r="J37" s="24">
        <f t="shared" si="3"/>
        <v>0</v>
      </c>
      <c r="K37" s="8"/>
    </row>
    <row r="38" spans="1:11" s="9" customFormat="1" ht="31.2">
      <c r="A38" s="8"/>
      <c r="B38" s="20" t="s">
        <v>9</v>
      </c>
      <c r="C38" s="11" t="s">
        <v>87</v>
      </c>
      <c r="D38" s="27">
        <v>13837.7</v>
      </c>
      <c r="E38" s="21">
        <v>13227.2</v>
      </c>
      <c r="F38" s="21">
        <v>13105.5</v>
      </c>
      <c r="G38" s="15">
        <f t="shared" si="1"/>
        <v>99.079926212652708</v>
      </c>
      <c r="H38" s="15">
        <f t="shared" si="2"/>
        <v>-121.70000000000073</v>
      </c>
      <c r="I38" s="15">
        <f t="shared" ref="I38:I49" si="6">100-G38</f>
        <v>0.92007378734729173</v>
      </c>
      <c r="J38" s="24">
        <f t="shared" si="3"/>
        <v>-610.5</v>
      </c>
      <c r="K38" s="8"/>
    </row>
    <row r="39" spans="1:11" s="6" customFormat="1" ht="46.8">
      <c r="A39" s="5">
        <v>7</v>
      </c>
      <c r="B39" s="17" t="s">
        <v>31</v>
      </c>
      <c r="C39" s="18" t="s">
        <v>88</v>
      </c>
      <c r="D39" s="7">
        <f>SUM(D40:D42)</f>
        <v>102033.8</v>
      </c>
      <c r="E39" s="19">
        <f>SUM(E40:E42)</f>
        <v>99670.099999999991</v>
      </c>
      <c r="F39" s="19">
        <f>SUM(F40:F42)</f>
        <v>99670.099999999991</v>
      </c>
      <c r="G39" s="7">
        <f t="shared" si="1"/>
        <v>100</v>
      </c>
      <c r="H39" s="7">
        <f t="shared" si="2"/>
        <v>0</v>
      </c>
      <c r="I39" s="7">
        <f t="shared" si="6"/>
        <v>0</v>
      </c>
      <c r="J39" s="7">
        <f t="shared" si="3"/>
        <v>-2363.7000000000116</v>
      </c>
      <c r="K39" s="5"/>
    </row>
    <row r="40" spans="1:11" s="9" customFormat="1" ht="31.2">
      <c r="A40" s="8"/>
      <c r="B40" s="20" t="s">
        <v>32</v>
      </c>
      <c r="C40" s="11" t="s">
        <v>89</v>
      </c>
      <c r="D40" s="27">
        <v>77949.600000000006</v>
      </c>
      <c r="E40" s="21">
        <v>74359.199999999997</v>
      </c>
      <c r="F40" s="21">
        <v>74359.199999999997</v>
      </c>
      <c r="G40" s="15">
        <f t="shared" si="1"/>
        <v>100</v>
      </c>
      <c r="H40" s="15">
        <f t="shared" si="2"/>
        <v>0</v>
      </c>
      <c r="I40" s="15">
        <f t="shared" si="6"/>
        <v>0</v>
      </c>
      <c r="J40" s="24">
        <f t="shared" si="3"/>
        <v>-3590.4000000000087</v>
      </c>
      <c r="K40" s="8"/>
    </row>
    <row r="41" spans="1:11" s="9" customFormat="1" ht="31.2">
      <c r="A41" s="8"/>
      <c r="B41" s="20" t="s">
        <v>33</v>
      </c>
      <c r="C41" s="11" t="s">
        <v>90</v>
      </c>
      <c r="D41" s="27">
        <v>23620.400000000001</v>
      </c>
      <c r="E41" s="21">
        <v>23078.1</v>
      </c>
      <c r="F41" s="21">
        <v>23078.1</v>
      </c>
      <c r="G41" s="15">
        <f t="shared" si="1"/>
        <v>100</v>
      </c>
      <c r="H41" s="15">
        <f t="shared" si="2"/>
        <v>0</v>
      </c>
      <c r="I41" s="15">
        <f t="shared" si="6"/>
        <v>0</v>
      </c>
      <c r="J41" s="24">
        <f t="shared" si="3"/>
        <v>-542.30000000000291</v>
      </c>
      <c r="K41" s="8"/>
    </row>
    <row r="42" spans="1:11" s="9" customFormat="1" ht="46.8">
      <c r="A42" s="8"/>
      <c r="B42" s="20" t="s">
        <v>34</v>
      </c>
      <c r="C42" s="11" t="s">
        <v>91</v>
      </c>
      <c r="D42" s="27">
        <v>463.8</v>
      </c>
      <c r="E42" s="21">
        <v>2232.8000000000002</v>
      </c>
      <c r="F42" s="21">
        <v>2232.8000000000002</v>
      </c>
      <c r="G42" s="15">
        <f t="shared" si="1"/>
        <v>100</v>
      </c>
      <c r="H42" s="15">
        <f t="shared" si="2"/>
        <v>0</v>
      </c>
      <c r="I42" s="15">
        <f t="shared" si="6"/>
        <v>0</v>
      </c>
      <c r="J42" s="24">
        <f t="shared" si="3"/>
        <v>1769.0000000000002</v>
      </c>
      <c r="K42" s="12"/>
    </row>
    <row r="43" spans="1:11" s="6" customFormat="1" ht="31.2">
      <c r="A43" s="5">
        <v>8</v>
      </c>
      <c r="B43" s="17" t="s">
        <v>35</v>
      </c>
      <c r="C43" s="18" t="s">
        <v>92</v>
      </c>
      <c r="D43" s="7">
        <f>SUM(D44:D46)</f>
        <v>27167.200000000001</v>
      </c>
      <c r="E43" s="19">
        <f>SUM(E44:E48)</f>
        <v>28428</v>
      </c>
      <c r="F43" s="19">
        <f>SUM(F44:F48)</f>
        <v>28428</v>
      </c>
      <c r="G43" s="7">
        <f t="shared" si="1"/>
        <v>100</v>
      </c>
      <c r="H43" s="7">
        <f t="shared" si="2"/>
        <v>0</v>
      </c>
      <c r="I43" s="7">
        <f t="shared" si="6"/>
        <v>0</v>
      </c>
      <c r="J43" s="7">
        <f t="shared" si="3"/>
        <v>1260.7999999999993</v>
      </c>
      <c r="K43" s="5"/>
    </row>
    <row r="44" spans="1:11" s="9" customFormat="1" ht="46.8">
      <c r="A44" s="8"/>
      <c r="B44" s="20" t="s">
        <v>36</v>
      </c>
      <c r="C44" s="11" t="s">
        <v>93</v>
      </c>
      <c r="D44" s="27">
        <v>24957.200000000001</v>
      </c>
      <c r="E44" s="21">
        <v>21856.5</v>
      </c>
      <c r="F44" s="21">
        <v>21856.5</v>
      </c>
      <c r="G44" s="15">
        <f t="shared" si="1"/>
        <v>100</v>
      </c>
      <c r="H44" s="15">
        <f t="shared" si="2"/>
        <v>0</v>
      </c>
      <c r="I44" s="15">
        <f t="shared" si="6"/>
        <v>0</v>
      </c>
      <c r="J44" s="24">
        <f t="shared" si="3"/>
        <v>-3100.7000000000007</v>
      </c>
      <c r="K44" s="8"/>
    </row>
    <row r="45" spans="1:11" s="9" customFormat="1" ht="46.8">
      <c r="A45" s="8"/>
      <c r="B45" s="10" t="s">
        <v>37</v>
      </c>
      <c r="C45" s="11" t="s">
        <v>94</v>
      </c>
      <c r="D45" s="27">
        <v>10</v>
      </c>
      <c r="E45" s="21">
        <v>0</v>
      </c>
      <c r="F45" s="21">
        <v>0</v>
      </c>
      <c r="G45" s="15">
        <v>0</v>
      </c>
      <c r="H45" s="15">
        <f t="shared" si="2"/>
        <v>0</v>
      </c>
      <c r="I45" s="15">
        <f t="shared" si="6"/>
        <v>100</v>
      </c>
      <c r="J45" s="24">
        <f t="shared" si="3"/>
        <v>-10</v>
      </c>
      <c r="K45" s="13"/>
    </row>
    <row r="46" spans="1:11" s="9" customFormat="1" ht="31.2">
      <c r="A46" s="8"/>
      <c r="B46" s="20" t="s">
        <v>38</v>
      </c>
      <c r="C46" s="11" t="s">
        <v>95</v>
      </c>
      <c r="D46" s="27">
        <v>2200</v>
      </c>
      <c r="E46" s="21">
        <v>877.2</v>
      </c>
      <c r="F46" s="21">
        <v>877.2</v>
      </c>
      <c r="G46" s="15">
        <f t="shared" si="1"/>
        <v>100</v>
      </c>
      <c r="H46" s="15">
        <f t="shared" si="2"/>
        <v>0</v>
      </c>
      <c r="I46" s="15">
        <f t="shared" si="6"/>
        <v>0</v>
      </c>
      <c r="J46" s="24">
        <f t="shared" si="3"/>
        <v>-1322.8</v>
      </c>
      <c r="K46" s="8"/>
    </row>
    <row r="47" spans="1:11" s="9" customFormat="1" ht="280.8">
      <c r="A47" s="8"/>
      <c r="B47" s="28" t="s">
        <v>128</v>
      </c>
      <c r="C47" s="11" t="s">
        <v>126</v>
      </c>
      <c r="D47" s="27">
        <v>0</v>
      </c>
      <c r="E47" s="21">
        <v>2381</v>
      </c>
      <c r="F47" s="21">
        <v>2381</v>
      </c>
      <c r="G47" s="15">
        <f t="shared" si="1"/>
        <v>100</v>
      </c>
      <c r="H47" s="15">
        <f t="shared" si="2"/>
        <v>0</v>
      </c>
      <c r="I47" s="15">
        <f t="shared" si="6"/>
        <v>0</v>
      </c>
      <c r="J47" s="24">
        <f t="shared" si="3"/>
        <v>2381</v>
      </c>
      <c r="K47" s="8"/>
    </row>
    <row r="48" spans="1:11" s="9" customFormat="1" ht="234">
      <c r="A48" s="8"/>
      <c r="B48" s="28" t="s">
        <v>129</v>
      </c>
      <c r="C48" s="11" t="s">
        <v>127</v>
      </c>
      <c r="D48" s="27">
        <v>0</v>
      </c>
      <c r="E48" s="21">
        <v>3313.3</v>
      </c>
      <c r="F48" s="21">
        <v>3313.3</v>
      </c>
      <c r="G48" s="15">
        <f t="shared" si="1"/>
        <v>100</v>
      </c>
      <c r="H48" s="15">
        <f t="shared" si="2"/>
        <v>0</v>
      </c>
      <c r="I48" s="15">
        <f t="shared" si="6"/>
        <v>0</v>
      </c>
      <c r="J48" s="24">
        <f t="shared" si="3"/>
        <v>3313.3</v>
      </c>
      <c r="K48" s="8"/>
    </row>
    <row r="49" spans="1:11" s="6" customFormat="1" ht="62.4">
      <c r="A49" s="5">
        <v>9</v>
      </c>
      <c r="B49" s="17" t="s">
        <v>39</v>
      </c>
      <c r="C49" s="18" t="s">
        <v>96</v>
      </c>
      <c r="D49" s="7">
        <f>SUM(D50:D54)</f>
        <v>167601.29999999999</v>
      </c>
      <c r="E49" s="19">
        <f>SUM(E50:E54)</f>
        <v>174647.19999999998</v>
      </c>
      <c r="F49" s="19">
        <f>SUM(F50:F54)</f>
        <v>171976.9</v>
      </c>
      <c r="G49" s="7">
        <f t="shared" si="1"/>
        <v>98.471031885996467</v>
      </c>
      <c r="H49" s="7">
        <f t="shared" si="2"/>
        <v>-2670.2999999999884</v>
      </c>
      <c r="I49" s="7">
        <f t="shared" si="6"/>
        <v>1.5289681140035327</v>
      </c>
      <c r="J49" s="7">
        <f t="shared" si="3"/>
        <v>7045.8999999999942</v>
      </c>
      <c r="K49" s="5"/>
    </row>
    <row r="50" spans="1:11" s="9" customFormat="1" ht="46.8">
      <c r="A50" s="8"/>
      <c r="B50" s="20" t="s">
        <v>40</v>
      </c>
      <c r="C50" s="11" t="s">
        <v>97</v>
      </c>
      <c r="D50" s="27">
        <v>3300</v>
      </c>
      <c r="E50" s="21">
        <v>0</v>
      </c>
      <c r="F50" s="21">
        <v>0</v>
      </c>
      <c r="G50" s="15">
        <v>0</v>
      </c>
      <c r="H50" s="15">
        <f t="shared" si="2"/>
        <v>0</v>
      </c>
      <c r="I50" s="15">
        <v>0</v>
      </c>
      <c r="J50" s="24">
        <f t="shared" si="3"/>
        <v>-3300</v>
      </c>
      <c r="K50" s="8"/>
    </row>
    <row r="51" spans="1:11" s="9" customFormat="1" ht="46.8">
      <c r="A51" s="8"/>
      <c r="B51" s="20" t="s">
        <v>41</v>
      </c>
      <c r="C51" s="11" t="s">
        <v>98</v>
      </c>
      <c r="D51" s="27">
        <v>117726.39999999999</v>
      </c>
      <c r="E51" s="21">
        <v>103803.2</v>
      </c>
      <c r="F51" s="21">
        <v>103803.2</v>
      </c>
      <c r="G51" s="15">
        <f t="shared" si="1"/>
        <v>100</v>
      </c>
      <c r="H51" s="15">
        <f t="shared" si="2"/>
        <v>0</v>
      </c>
      <c r="I51" s="15">
        <f t="shared" ref="I51:I69" si="7">100-G51</f>
        <v>0</v>
      </c>
      <c r="J51" s="24">
        <f t="shared" si="3"/>
        <v>-13923.199999999997</v>
      </c>
      <c r="K51" s="8"/>
    </row>
    <row r="52" spans="1:11" s="9" customFormat="1" ht="78">
      <c r="A52" s="8"/>
      <c r="B52" s="20" t="s">
        <v>42</v>
      </c>
      <c r="C52" s="11" t="s">
        <v>99</v>
      </c>
      <c r="D52" s="27">
        <v>22333.1</v>
      </c>
      <c r="E52" s="21">
        <v>39272.800000000003</v>
      </c>
      <c r="F52" s="21">
        <v>36613.199999999997</v>
      </c>
      <c r="G52" s="15">
        <f t="shared" si="1"/>
        <v>93.227882911327924</v>
      </c>
      <c r="H52" s="15">
        <f t="shared" si="2"/>
        <v>-2659.6000000000058</v>
      </c>
      <c r="I52" s="15">
        <f t="shared" si="7"/>
        <v>6.7721170886720756</v>
      </c>
      <c r="J52" s="24">
        <f t="shared" si="3"/>
        <v>16939.700000000004</v>
      </c>
      <c r="K52" s="8"/>
    </row>
    <row r="53" spans="1:11" s="9" customFormat="1" ht="46.8">
      <c r="A53" s="8"/>
      <c r="B53" s="20" t="s">
        <v>43</v>
      </c>
      <c r="C53" s="11" t="s">
        <v>100</v>
      </c>
      <c r="D53" s="27">
        <v>4500</v>
      </c>
      <c r="E53" s="21">
        <v>6073.8</v>
      </c>
      <c r="F53" s="21">
        <v>6073.2</v>
      </c>
      <c r="G53" s="15">
        <f t="shared" si="1"/>
        <v>99.990121505482549</v>
      </c>
      <c r="H53" s="15">
        <f t="shared" si="2"/>
        <v>-0.6000000000003638</v>
      </c>
      <c r="I53" s="15">
        <f t="shared" si="7"/>
        <v>9.878494517451486E-3</v>
      </c>
      <c r="J53" s="24">
        <f t="shared" si="3"/>
        <v>1573.8000000000002</v>
      </c>
      <c r="K53" s="8"/>
    </row>
    <row r="54" spans="1:11" s="9" customFormat="1" ht="31.2">
      <c r="A54" s="8"/>
      <c r="B54" s="20" t="s">
        <v>44</v>
      </c>
      <c r="C54" s="11" t="s">
        <v>101</v>
      </c>
      <c r="D54" s="27">
        <v>19741.8</v>
      </c>
      <c r="E54" s="21">
        <v>25497.4</v>
      </c>
      <c r="F54" s="21">
        <v>25487.3</v>
      </c>
      <c r="G54" s="15">
        <f t="shared" si="1"/>
        <v>99.96038811800419</v>
      </c>
      <c r="H54" s="15">
        <f t="shared" si="2"/>
        <v>-10.100000000002183</v>
      </c>
      <c r="I54" s="15">
        <f t="shared" si="7"/>
        <v>3.961188199581045E-2</v>
      </c>
      <c r="J54" s="24">
        <f t="shared" si="3"/>
        <v>5755.6000000000022</v>
      </c>
      <c r="K54" s="8"/>
    </row>
    <row r="55" spans="1:11" s="6" customFormat="1" ht="31.2">
      <c r="A55" s="5">
        <v>10</v>
      </c>
      <c r="B55" s="17" t="s">
        <v>45</v>
      </c>
      <c r="C55" s="18" t="s">
        <v>102</v>
      </c>
      <c r="D55" s="7">
        <f>D56</f>
        <v>24717.3</v>
      </c>
      <c r="E55" s="19">
        <f>E56</f>
        <v>24207.4</v>
      </c>
      <c r="F55" s="19">
        <f>F56</f>
        <v>24148.2</v>
      </c>
      <c r="G55" s="7">
        <f t="shared" si="1"/>
        <v>99.755446681593227</v>
      </c>
      <c r="H55" s="7">
        <f t="shared" si="2"/>
        <v>-59.200000000000728</v>
      </c>
      <c r="I55" s="7">
        <f t="shared" si="7"/>
        <v>0.24455331840677275</v>
      </c>
      <c r="J55" s="7">
        <f t="shared" si="3"/>
        <v>-509.89999999999782</v>
      </c>
      <c r="K55" s="5"/>
    </row>
    <row r="56" spans="1:11" s="9" customFormat="1" ht="46.8">
      <c r="A56" s="8"/>
      <c r="B56" s="20" t="s">
        <v>46</v>
      </c>
      <c r="C56" s="11" t="s">
        <v>103</v>
      </c>
      <c r="D56" s="27">
        <v>24717.3</v>
      </c>
      <c r="E56" s="21">
        <v>24207.4</v>
      </c>
      <c r="F56" s="21">
        <v>24148.2</v>
      </c>
      <c r="G56" s="15">
        <f t="shared" si="1"/>
        <v>99.755446681593227</v>
      </c>
      <c r="H56" s="15">
        <f t="shared" si="2"/>
        <v>-59.200000000000728</v>
      </c>
      <c r="I56" s="15">
        <f t="shared" si="7"/>
        <v>0.24455331840677275</v>
      </c>
      <c r="J56" s="24">
        <f t="shared" si="3"/>
        <v>-509.89999999999782</v>
      </c>
      <c r="K56" s="8"/>
    </row>
    <row r="57" spans="1:11" s="6" customFormat="1" ht="31.2">
      <c r="A57" s="5">
        <v>11</v>
      </c>
      <c r="B57" s="17" t="s">
        <v>47</v>
      </c>
      <c r="C57" s="18" t="s">
        <v>104</v>
      </c>
      <c r="D57" s="7">
        <f>D58</f>
        <v>23222.1</v>
      </c>
      <c r="E57" s="19">
        <f>E58</f>
        <v>24554.2</v>
      </c>
      <c r="F57" s="19">
        <f>F58</f>
        <v>23836.9</v>
      </c>
      <c r="G57" s="7">
        <f t="shared" si="1"/>
        <v>97.078707512360424</v>
      </c>
      <c r="H57" s="7">
        <f t="shared" si="2"/>
        <v>-717.29999999999927</v>
      </c>
      <c r="I57" s="7">
        <f t="shared" si="7"/>
        <v>2.9212924876395761</v>
      </c>
      <c r="J57" s="7">
        <f t="shared" si="3"/>
        <v>1332.1000000000022</v>
      </c>
      <c r="K57" s="5"/>
    </row>
    <row r="58" spans="1:11" s="9" customFormat="1" ht="109.2">
      <c r="A58" s="8"/>
      <c r="B58" s="20" t="s">
        <v>48</v>
      </c>
      <c r="C58" s="11" t="s">
        <v>105</v>
      </c>
      <c r="D58" s="27">
        <v>23222.1</v>
      </c>
      <c r="E58" s="21">
        <v>24554.2</v>
      </c>
      <c r="F58" s="21">
        <v>23836.9</v>
      </c>
      <c r="G58" s="15">
        <f t="shared" si="1"/>
        <v>97.078707512360424</v>
      </c>
      <c r="H58" s="15">
        <f t="shared" si="2"/>
        <v>-717.29999999999927</v>
      </c>
      <c r="I58" s="15">
        <f t="shared" si="7"/>
        <v>2.9212924876395761</v>
      </c>
      <c r="J58" s="24">
        <f t="shared" si="3"/>
        <v>1332.1000000000022</v>
      </c>
      <c r="K58" s="8"/>
    </row>
    <row r="59" spans="1:11" s="6" customFormat="1" ht="31.2">
      <c r="A59" s="5">
        <v>12</v>
      </c>
      <c r="B59" s="17" t="s">
        <v>49</v>
      </c>
      <c r="C59" s="18" t="s">
        <v>106</v>
      </c>
      <c r="D59" s="7">
        <f>SUM(D60:D62)</f>
        <v>33324.800000000003</v>
      </c>
      <c r="E59" s="19">
        <f>SUM(E60:E62)</f>
        <v>107437.5</v>
      </c>
      <c r="F59" s="19">
        <f>SUM(F60:F62)</f>
        <v>107341.2</v>
      </c>
      <c r="G59" s="7">
        <f t="shared" si="1"/>
        <v>99.910366492146593</v>
      </c>
      <c r="H59" s="7">
        <f t="shared" si="2"/>
        <v>-96.30000000000291</v>
      </c>
      <c r="I59" s="7">
        <f t="shared" si="7"/>
        <v>8.9633507853406513E-2</v>
      </c>
      <c r="J59" s="7">
        <f t="shared" si="3"/>
        <v>74112.7</v>
      </c>
      <c r="K59" s="5"/>
    </row>
    <row r="60" spans="1:11" s="9" customFormat="1" ht="62.4">
      <c r="A60" s="8"/>
      <c r="B60" s="20" t="s">
        <v>50</v>
      </c>
      <c r="C60" s="11" t="s">
        <v>107</v>
      </c>
      <c r="D60" s="27">
        <v>26515.200000000001</v>
      </c>
      <c r="E60" s="21">
        <v>99323.1</v>
      </c>
      <c r="F60" s="21">
        <v>99244.7</v>
      </c>
      <c r="G60" s="15">
        <f t="shared" si="1"/>
        <v>99.921065693680504</v>
      </c>
      <c r="H60" s="15">
        <f t="shared" si="2"/>
        <v>-78.400000000008731</v>
      </c>
      <c r="I60" s="15">
        <f t="shared" si="7"/>
        <v>7.8934306319496272E-2</v>
      </c>
      <c r="J60" s="24">
        <f t="shared" si="3"/>
        <v>72807.900000000009</v>
      </c>
      <c r="K60" s="8"/>
    </row>
    <row r="61" spans="1:11" s="9" customFormat="1" ht="46.8">
      <c r="A61" s="8"/>
      <c r="B61" s="20" t="s">
        <v>51</v>
      </c>
      <c r="C61" s="11" t="s">
        <v>108</v>
      </c>
      <c r="D61" s="27">
        <v>1000</v>
      </c>
      <c r="E61" s="21">
        <v>631.4</v>
      </c>
      <c r="F61" s="21">
        <v>631.4</v>
      </c>
      <c r="G61" s="15">
        <f t="shared" si="1"/>
        <v>100</v>
      </c>
      <c r="H61" s="15">
        <f t="shared" si="2"/>
        <v>0</v>
      </c>
      <c r="I61" s="15">
        <f t="shared" si="7"/>
        <v>0</v>
      </c>
      <c r="J61" s="24">
        <f t="shared" si="3"/>
        <v>-368.6</v>
      </c>
      <c r="K61" s="8"/>
    </row>
    <row r="62" spans="1:11" s="9" customFormat="1" ht="62.4">
      <c r="A62" s="8"/>
      <c r="B62" s="20" t="s">
        <v>52</v>
      </c>
      <c r="C62" s="11" t="s">
        <v>109</v>
      </c>
      <c r="D62" s="27">
        <v>5809.6</v>
      </c>
      <c r="E62" s="21">
        <v>7483</v>
      </c>
      <c r="F62" s="21">
        <v>7465.1</v>
      </c>
      <c r="G62" s="15">
        <f t="shared" si="1"/>
        <v>99.760791126553528</v>
      </c>
      <c r="H62" s="15">
        <f t="shared" si="2"/>
        <v>-17.899999999999636</v>
      </c>
      <c r="I62" s="15">
        <f t="shared" si="7"/>
        <v>0.23920887344647213</v>
      </c>
      <c r="J62" s="24">
        <f t="shared" si="3"/>
        <v>1673.3999999999996</v>
      </c>
      <c r="K62" s="8"/>
    </row>
    <row r="63" spans="1:11" s="6" customFormat="1" ht="31.2">
      <c r="A63" s="5">
        <v>13</v>
      </c>
      <c r="B63" s="17" t="s">
        <v>53</v>
      </c>
      <c r="C63" s="18" t="s">
        <v>110</v>
      </c>
      <c r="D63" s="7">
        <f>SUM(D64:D68)</f>
        <v>52924.1</v>
      </c>
      <c r="E63" s="19">
        <f>SUM(E64:E68)</f>
        <v>75109.899999999994</v>
      </c>
      <c r="F63" s="19">
        <f>SUM(F64:F68)</f>
        <v>74488.399999999994</v>
      </c>
      <c r="G63" s="7">
        <f t="shared" si="1"/>
        <v>99.172545829511165</v>
      </c>
      <c r="H63" s="7">
        <f t="shared" si="2"/>
        <v>-621.5</v>
      </c>
      <c r="I63" s="7">
        <f t="shared" si="7"/>
        <v>0.82745417048883496</v>
      </c>
      <c r="J63" s="7">
        <f t="shared" si="3"/>
        <v>22185.799999999996</v>
      </c>
      <c r="K63" s="5"/>
    </row>
    <row r="64" spans="1:11" s="9" customFormat="1" ht="31.2">
      <c r="A64" s="8"/>
      <c r="B64" s="20" t="s">
        <v>54</v>
      </c>
      <c r="C64" s="11" t="s">
        <v>111</v>
      </c>
      <c r="D64" s="27">
        <v>30162.5</v>
      </c>
      <c r="E64" s="21">
        <v>49825.9</v>
      </c>
      <c r="F64" s="21">
        <v>49680.9</v>
      </c>
      <c r="G64" s="15">
        <f t="shared" si="1"/>
        <v>99.708986691660357</v>
      </c>
      <c r="H64" s="15">
        <f t="shared" si="2"/>
        <v>-145</v>
      </c>
      <c r="I64" s="15">
        <f t="shared" si="7"/>
        <v>0.29101330833964312</v>
      </c>
      <c r="J64" s="24">
        <f t="shared" si="3"/>
        <v>19663.400000000001</v>
      </c>
      <c r="K64" s="8"/>
    </row>
    <row r="65" spans="1:11" s="9" customFormat="1" ht="46.8">
      <c r="A65" s="8"/>
      <c r="B65" s="20" t="s">
        <v>55</v>
      </c>
      <c r="C65" s="11" t="s">
        <v>112</v>
      </c>
      <c r="D65" s="27">
        <v>0</v>
      </c>
      <c r="E65" s="21">
        <v>2278.8000000000002</v>
      </c>
      <c r="F65" s="21">
        <v>1802.3</v>
      </c>
      <c r="G65" s="15">
        <f t="shared" si="1"/>
        <v>79.089871862383703</v>
      </c>
      <c r="H65" s="15">
        <f t="shared" si="2"/>
        <v>-476.50000000000023</v>
      </c>
      <c r="I65" s="15">
        <f t="shared" si="7"/>
        <v>20.910128137616297</v>
      </c>
      <c r="J65" s="24">
        <f t="shared" si="3"/>
        <v>2278.8000000000002</v>
      </c>
      <c r="K65" s="8"/>
    </row>
    <row r="66" spans="1:11" s="9" customFormat="1" ht="46.8">
      <c r="A66" s="8"/>
      <c r="B66" s="20" t="s">
        <v>56</v>
      </c>
      <c r="C66" s="11" t="s">
        <v>113</v>
      </c>
      <c r="D66" s="27">
        <v>21867</v>
      </c>
      <c r="E66" s="21">
        <v>22233.8</v>
      </c>
      <c r="F66" s="21">
        <v>22233.8</v>
      </c>
      <c r="G66" s="15">
        <f t="shared" si="1"/>
        <v>100</v>
      </c>
      <c r="H66" s="15">
        <f t="shared" si="2"/>
        <v>0</v>
      </c>
      <c r="I66" s="15">
        <f t="shared" si="7"/>
        <v>0</v>
      </c>
      <c r="J66" s="24">
        <f t="shared" si="3"/>
        <v>366.79999999999927</v>
      </c>
      <c r="K66" s="8"/>
    </row>
    <row r="67" spans="1:11" s="9" customFormat="1" ht="62.4">
      <c r="A67" s="8"/>
      <c r="B67" s="20" t="s">
        <v>57</v>
      </c>
      <c r="C67" s="11" t="s">
        <v>114</v>
      </c>
      <c r="D67" s="27">
        <v>173.6</v>
      </c>
      <c r="E67" s="21">
        <v>172.5</v>
      </c>
      <c r="F67" s="21">
        <v>172.5</v>
      </c>
      <c r="G67" s="15">
        <f t="shared" si="1"/>
        <v>100</v>
      </c>
      <c r="H67" s="15">
        <f t="shared" si="2"/>
        <v>0</v>
      </c>
      <c r="I67" s="15">
        <f t="shared" si="7"/>
        <v>0</v>
      </c>
      <c r="J67" s="24">
        <f t="shared" si="3"/>
        <v>-1.0999999999999943</v>
      </c>
      <c r="K67" s="8"/>
    </row>
    <row r="68" spans="1:11" s="9" customFormat="1" ht="46.8">
      <c r="A68" s="8"/>
      <c r="B68" s="20" t="s">
        <v>58</v>
      </c>
      <c r="C68" s="11" t="s">
        <v>115</v>
      </c>
      <c r="D68" s="27">
        <v>721</v>
      </c>
      <c r="E68" s="21">
        <v>598.9</v>
      </c>
      <c r="F68" s="21">
        <v>598.9</v>
      </c>
      <c r="G68" s="15">
        <f t="shared" si="1"/>
        <v>100</v>
      </c>
      <c r="H68" s="15">
        <f t="shared" si="2"/>
        <v>0</v>
      </c>
      <c r="I68" s="15">
        <f t="shared" si="7"/>
        <v>0</v>
      </c>
      <c r="J68" s="24">
        <f t="shared" si="3"/>
        <v>-122.10000000000002</v>
      </c>
      <c r="K68" s="8"/>
    </row>
    <row r="69" spans="1:11" s="16" customFormat="1">
      <c r="A69" s="30" t="s">
        <v>116</v>
      </c>
      <c r="B69" s="30"/>
      <c r="C69" s="14"/>
      <c r="D69" s="26">
        <f>D7+D13+D19+D24+D28+D33+D39+D43+D49+D55+D57+D59+D63</f>
        <v>1776363.3000000005</v>
      </c>
      <c r="E69" s="15">
        <f>E7+E13+E19+E24+E28+E33+E39+E43+E49+E55+E57+E59+E63</f>
        <v>1911073.5999999999</v>
      </c>
      <c r="F69" s="15">
        <f>F7+F13+F19+F24+F28+F33+F39+F43+F49+F55+F57+F59+F63</f>
        <v>1866710.5999999996</v>
      </c>
      <c r="G69" s="15">
        <f t="shared" si="1"/>
        <v>97.678634669015352</v>
      </c>
      <c r="H69" s="15">
        <f t="shared" si="2"/>
        <v>-44363.000000000233</v>
      </c>
      <c r="I69" s="15">
        <f t="shared" si="7"/>
        <v>2.3213653309846478</v>
      </c>
      <c r="J69" s="24">
        <f t="shared" si="3"/>
        <v>134710.29999999935</v>
      </c>
      <c r="K69" s="14"/>
    </row>
    <row r="71" spans="1:11">
      <c r="D71" s="29"/>
    </row>
  </sheetData>
  <mergeCells count="2">
    <mergeCell ref="A69:B69"/>
    <mergeCell ref="B2:K2"/>
  </mergeCells>
  <pageMargins left="0.70866141732283472" right="0.70866141732283472" top="0.74803149606299213" bottom="0.74803149606299213" header="0.31496062992125984" footer="0.31496062992125984"/>
  <pageSetup paperSize="9" scale="55" fitToHeight="100" orientation="landscape"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мун прогр</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2018-04-20T08:05:37Z</dcterms:modified>
</cp:coreProperties>
</file>