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60" windowWidth="23250" windowHeight="12150"/>
  </bookViews>
  <sheets>
    <sheet name="доходы 2018-2020" sheetId="1" r:id="rId1"/>
  </sheets>
  <definedNames>
    <definedName name="_xlnm.Print_Titles" localSheetId="0">'доходы 2018-2020'!$13:$13</definedName>
    <definedName name="_xlnm.Print_Area" localSheetId="0">'доходы 2018-2020'!$A$1:$O$159</definedName>
  </definedNames>
  <calcPr calcId="145621"/>
</workbook>
</file>

<file path=xl/calcChain.xml><?xml version="1.0" encoding="utf-8"?>
<calcChain xmlns="http://schemas.openxmlformats.org/spreadsheetml/2006/main">
  <c r="L69" i="1" l="1"/>
  <c r="L15" i="1"/>
  <c r="L123" i="1"/>
  <c r="L74" i="1"/>
  <c r="K14" i="1"/>
  <c r="K159" i="1" s="1"/>
  <c r="K15" i="1"/>
  <c r="L14" i="1" l="1"/>
  <c r="L159" i="1" s="1"/>
  <c r="K147" i="1"/>
  <c r="K150" i="1"/>
  <c r="K152" i="1"/>
  <c r="K155" i="1"/>
  <c r="K157" i="1"/>
  <c r="O119" i="1" l="1"/>
  <c r="N119" i="1"/>
  <c r="M119" i="1"/>
  <c r="N115" i="1" l="1"/>
  <c r="N114" i="1" s="1"/>
  <c r="O115" i="1"/>
  <c r="O114" i="1" s="1"/>
  <c r="M115" i="1"/>
  <c r="M114" i="1" s="1"/>
  <c r="O145" i="1" l="1"/>
  <c r="O144" i="1" s="1"/>
  <c r="N145" i="1"/>
  <c r="N144" i="1" s="1"/>
  <c r="M145" i="1"/>
  <c r="M144" i="1" s="1"/>
  <c r="O142" i="1"/>
  <c r="O141" i="1" s="1"/>
  <c r="N142" i="1"/>
  <c r="N141" i="1" s="1"/>
  <c r="M142" i="1"/>
  <c r="M141" i="1" s="1"/>
  <c r="O139" i="1"/>
  <c r="O138" i="1" s="1"/>
  <c r="N139" i="1"/>
  <c r="N138" i="1" s="1"/>
  <c r="M139" i="1"/>
  <c r="M138" i="1" s="1"/>
  <c r="O136" i="1"/>
  <c r="O135" i="1" s="1"/>
  <c r="N136" i="1"/>
  <c r="N135" i="1" s="1"/>
  <c r="M136" i="1"/>
  <c r="M135" i="1" s="1"/>
  <c r="O133" i="1"/>
  <c r="N133" i="1"/>
  <c r="M133" i="1"/>
  <c r="O131" i="1"/>
  <c r="N131" i="1"/>
  <c r="M131" i="1"/>
  <c r="O126" i="1"/>
  <c r="N126" i="1"/>
  <c r="M126" i="1"/>
  <c r="M125" i="1" s="1"/>
  <c r="O123" i="1"/>
  <c r="O117" i="1" s="1"/>
  <c r="N123" i="1"/>
  <c r="N117" i="1" s="1"/>
  <c r="M123" i="1"/>
  <c r="M117" i="1" s="1"/>
  <c r="O107" i="1"/>
  <c r="N107" i="1"/>
  <c r="M107" i="1"/>
  <c r="O105" i="1"/>
  <c r="N105" i="1"/>
  <c r="M105" i="1"/>
  <c r="O102" i="1"/>
  <c r="N102" i="1"/>
  <c r="M102" i="1"/>
  <c r="O85" i="1"/>
  <c r="O84" i="1" s="1"/>
  <c r="N85" i="1"/>
  <c r="N84" i="1" s="1"/>
  <c r="M85" i="1"/>
  <c r="M84" i="1" s="1"/>
  <c r="O82" i="1"/>
  <c r="N82" i="1"/>
  <c r="M82" i="1"/>
  <c r="O80" i="1"/>
  <c r="N80" i="1"/>
  <c r="M80" i="1"/>
  <c r="O77" i="1"/>
  <c r="N77" i="1"/>
  <c r="M77" i="1"/>
  <c r="O75" i="1"/>
  <c r="N75" i="1"/>
  <c r="M75" i="1"/>
  <c r="O71" i="1"/>
  <c r="N71" i="1"/>
  <c r="M71" i="1"/>
  <c r="O68" i="1"/>
  <c r="N68" i="1"/>
  <c r="M68" i="1"/>
  <c r="O64" i="1"/>
  <c r="O61" i="1" s="1"/>
  <c r="O60" i="1" s="1"/>
  <c r="N64" i="1"/>
  <c r="N61" i="1" s="1"/>
  <c r="N60" i="1" s="1"/>
  <c r="M64" i="1"/>
  <c r="M61" i="1" s="1"/>
  <c r="M60" i="1" s="1"/>
  <c r="O56" i="1"/>
  <c r="O55" i="1" s="1"/>
  <c r="N56" i="1"/>
  <c r="N55" i="1" s="1"/>
  <c r="M56" i="1"/>
  <c r="M55" i="1" s="1"/>
  <c r="O53" i="1"/>
  <c r="N53" i="1"/>
  <c r="M53" i="1"/>
  <c r="O51" i="1"/>
  <c r="N51" i="1"/>
  <c r="M51" i="1"/>
  <c r="O49" i="1"/>
  <c r="N49" i="1"/>
  <c r="M49" i="1"/>
  <c r="O45" i="1"/>
  <c r="O43" i="1" s="1"/>
  <c r="N45" i="1"/>
  <c r="N43" i="1" s="1"/>
  <c r="M45" i="1"/>
  <c r="M43" i="1" s="1"/>
  <c r="O40" i="1"/>
  <c r="N40" i="1"/>
  <c r="M40" i="1"/>
  <c r="O38" i="1"/>
  <c r="O37" i="1" s="1"/>
  <c r="N38" i="1"/>
  <c r="M38" i="1"/>
  <c r="O35" i="1"/>
  <c r="N35" i="1"/>
  <c r="M35" i="1"/>
  <c r="O32" i="1"/>
  <c r="N32" i="1"/>
  <c r="M32" i="1"/>
  <c r="O30" i="1"/>
  <c r="N30" i="1"/>
  <c r="M30" i="1"/>
  <c r="O24" i="1"/>
  <c r="O23" i="1" s="1"/>
  <c r="N24" i="1"/>
  <c r="N23" i="1" s="1"/>
  <c r="M24" i="1"/>
  <c r="M23" i="1" s="1"/>
  <c r="O18" i="1"/>
  <c r="N18" i="1"/>
  <c r="M18" i="1"/>
  <c r="O16" i="1"/>
  <c r="N16" i="1"/>
  <c r="M16" i="1"/>
  <c r="N87" i="1" l="1"/>
  <c r="M113" i="1"/>
  <c r="M112" i="1" s="1"/>
  <c r="O125" i="1"/>
  <c r="O113" i="1" s="1"/>
  <c r="O87" i="1"/>
  <c r="N125" i="1"/>
  <c r="N113" i="1" s="1"/>
  <c r="M87" i="1"/>
  <c r="M29" i="1"/>
  <c r="M48" i="1"/>
  <c r="M47" i="1" s="1"/>
  <c r="N15" i="1"/>
  <c r="M37" i="1"/>
  <c r="N67" i="1"/>
  <c r="O29" i="1"/>
  <c r="M79" i="1"/>
  <c r="M74" i="1" s="1"/>
  <c r="O79" i="1"/>
  <c r="O74" i="1" s="1"/>
  <c r="N79" i="1"/>
  <c r="N74" i="1" s="1"/>
  <c r="M15" i="1"/>
  <c r="O15" i="1"/>
  <c r="N29" i="1"/>
  <c r="O48" i="1"/>
  <c r="O47" i="1" s="1"/>
  <c r="M67" i="1"/>
  <c r="O67" i="1"/>
  <c r="N48" i="1"/>
  <c r="N47" i="1" s="1"/>
  <c r="N37" i="1"/>
  <c r="O14" i="1" l="1"/>
  <c r="O159" i="1" s="1"/>
  <c r="M14" i="1"/>
  <c r="M159" i="1" s="1"/>
  <c r="N14" i="1"/>
  <c r="N159" i="1" s="1"/>
</calcChain>
</file>

<file path=xl/sharedStrings.xml><?xml version="1.0" encoding="utf-8"?>
<sst xmlns="http://schemas.openxmlformats.org/spreadsheetml/2006/main" count="1447" uniqueCount="363">
  <si>
    <t>Доходы от продажи квартир, находящихся в собственности муниципальных районов</t>
  </si>
  <si>
    <t>Платежи, взимаемые государственными и муниципальными органами (организациями) за выполнение определенных функций</t>
  </si>
  <si>
    <t>Государственная пошлина за государственную регистрацию, а так же за совершение прочих юридически значимых действий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</si>
  <si>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</si>
  <si>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 от государственных (муниципальных) организаций в бюджеты муниципальных районов</t>
  </si>
  <si>
    <t>Субвенции бюджетам муниципальных районов на выполнение передаваемых полномочий субъектов Российской Федерации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</si>
  <si>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</si>
  <si>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182</t>
  </si>
  <si>
    <t>05</t>
  </si>
  <si>
    <t>01</t>
  </si>
  <si>
    <t>000</t>
  </si>
  <si>
    <t>1</t>
  </si>
  <si>
    <t>110</t>
  </si>
  <si>
    <t>011</t>
  </si>
  <si>
    <t>Налог, взимаемый в связи с применением патентной системы налогообложения, зачисляемый в бюджеты муниципальных районов</t>
  </si>
  <si>
    <t>240</t>
  </si>
  <si>
    <t>230</t>
  </si>
  <si>
    <t>048</t>
  </si>
  <si>
    <t>430</t>
  </si>
  <si>
    <t>995</t>
  </si>
  <si>
    <t>25</t>
  </si>
  <si>
    <t>999</t>
  </si>
  <si>
    <t>250</t>
  </si>
  <si>
    <t>90</t>
  </si>
  <si>
    <t>37</t>
  </si>
  <si>
    <t>7</t>
  </si>
  <si>
    <t>33</t>
  </si>
  <si>
    <t>30</t>
  </si>
  <si>
    <t>35</t>
  </si>
  <si>
    <t>174</t>
  </si>
  <si>
    <t>51</t>
  </si>
  <si>
    <t>024</t>
  </si>
  <si>
    <t>100</t>
  </si>
  <si>
    <t>43</t>
  </si>
  <si>
    <t>440</t>
  </si>
  <si>
    <t>5</t>
  </si>
  <si>
    <t>13</t>
  </si>
  <si>
    <t>4</t>
  </si>
  <si>
    <t>6</t>
  </si>
  <si>
    <t>441</t>
  </si>
  <si>
    <t>36</t>
  </si>
  <si>
    <t>44</t>
  </si>
  <si>
    <t>40</t>
  </si>
  <si>
    <t>28</t>
  </si>
  <si>
    <t>31</t>
  </si>
  <si>
    <t>8</t>
  </si>
  <si>
    <t>32</t>
  </si>
  <si>
    <t>45</t>
  </si>
  <si>
    <t>49</t>
  </si>
  <si>
    <t>48</t>
  </si>
  <si>
    <t>52</t>
  </si>
  <si>
    <t>38</t>
  </si>
  <si>
    <t>46</t>
  </si>
  <si>
    <t>27</t>
  </si>
  <si>
    <t>24</t>
  </si>
  <si>
    <t>39</t>
  </si>
  <si>
    <t>47</t>
  </si>
  <si>
    <t>10</t>
  </si>
  <si>
    <t>53</t>
  </si>
  <si>
    <t>34</t>
  </si>
  <si>
    <t>54</t>
  </si>
  <si>
    <t>9</t>
  </si>
  <si>
    <t>55</t>
  </si>
  <si>
    <t>57</t>
  </si>
  <si>
    <t>59</t>
  </si>
  <si>
    <t>22</t>
  </si>
  <si>
    <t>56</t>
  </si>
  <si>
    <t>58</t>
  </si>
  <si>
    <t>18</t>
  </si>
  <si>
    <t>60</t>
  </si>
  <si>
    <t>20</t>
  </si>
  <si>
    <t>29</t>
  </si>
  <si>
    <t>89</t>
  </si>
  <si>
    <t>21</t>
  </si>
  <si>
    <t>62</t>
  </si>
  <si>
    <t>17</t>
  </si>
  <si>
    <t>04</t>
  </si>
  <si>
    <t>23</t>
  </si>
  <si>
    <t>41</t>
  </si>
  <si>
    <t>42</t>
  </si>
  <si>
    <t>65</t>
  </si>
  <si>
    <t>86</t>
  </si>
  <si>
    <t>63</t>
  </si>
  <si>
    <t>50</t>
  </si>
  <si>
    <t>91</t>
  </si>
  <si>
    <t>61</t>
  </si>
  <si>
    <t>68</t>
  </si>
  <si>
    <t>80</t>
  </si>
  <si>
    <t>84</t>
  </si>
  <si>
    <t>64</t>
  </si>
  <si>
    <t>66</t>
  </si>
  <si>
    <t>26</t>
  </si>
  <si>
    <t>67</t>
  </si>
  <si>
    <t>135</t>
  </si>
  <si>
    <t>053</t>
  </si>
  <si>
    <t>127</t>
  </si>
  <si>
    <t>131</t>
  </si>
  <si>
    <t>041</t>
  </si>
  <si>
    <t>85</t>
  </si>
  <si>
    <t>81</t>
  </si>
  <si>
    <t>260</t>
  </si>
  <si>
    <t>128</t>
  </si>
  <si>
    <t>129</t>
  </si>
  <si>
    <t>132</t>
  </si>
  <si>
    <t>099</t>
  </si>
  <si>
    <t>180</t>
  </si>
  <si>
    <t>133</t>
  </si>
  <si>
    <t>042</t>
  </si>
  <si>
    <t>134</t>
  </si>
  <si>
    <t>136</t>
  </si>
  <si>
    <t>138</t>
  </si>
  <si>
    <t>137</t>
  </si>
  <si>
    <t>139</t>
  </si>
  <si>
    <t>459</t>
  </si>
  <si>
    <t>012</t>
  </si>
  <si>
    <t>000</t>
  </si>
  <si>
    <t>00</t>
  </si>
  <si>
    <t>03</t>
  </si>
  <si>
    <t>12</t>
  </si>
  <si>
    <t>15</t>
  </si>
  <si>
    <t>010</t>
  </si>
  <si>
    <t>16</t>
  </si>
  <si>
    <t>11</t>
  </si>
  <si>
    <t>14</t>
  </si>
  <si>
    <t>110</t>
  </si>
  <si>
    <t>120</t>
  </si>
  <si>
    <t>02</t>
  </si>
  <si>
    <t>020</t>
  </si>
  <si>
    <t>05</t>
  </si>
  <si>
    <t>1</t>
  </si>
  <si>
    <t>182</t>
  </si>
  <si>
    <t>06</t>
  </si>
  <si>
    <t>01</t>
  </si>
  <si>
    <t>08</t>
  </si>
  <si>
    <t>151</t>
  </si>
  <si>
    <t>130</t>
  </si>
  <si>
    <t>030</t>
  </si>
  <si>
    <t>015</t>
  </si>
  <si>
    <t>3</t>
  </si>
  <si>
    <t>410</t>
  </si>
  <si>
    <t>140</t>
  </si>
  <si>
    <t>07</t>
  </si>
  <si>
    <t>2</t>
  </si>
  <si>
    <t>19</t>
  </si>
  <si>
    <t>040</t>
  </si>
  <si>
    <t>050</t>
  </si>
  <si>
    <t>013</t>
  </si>
  <si>
    <t>025</t>
  </si>
  <si>
    <t>035</t>
  </si>
  <si>
    <t>Прочие безвозмездные поступления в бюджеты муниципальных районов (муниципальное казенное учреждение «Служба заказчика-застройщика Северо-Енисейского района»)</t>
  </si>
  <si>
    <t>Платежи от государственных и муниципальных унитарных предприятий</t>
  </si>
  <si>
    <t xml:space="preserve">Прочие безвозмездные поступления в бюджеты муниципальных районов </t>
  </si>
  <si>
    <t>Единый налог на вмененный доход для отдельных видов деятельности</t>
  </si>
  <si>
    <t>Прочие доходы от компенсации затрат бюджетов муниципальных районов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</si>
  <si>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</si>
  <si>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</si>
  <si>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</si>
  <si>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межбюджетные трансферты, передаваемые бюджетам муниципальных районов</t>
  </si>
  <si>
    <t>БЕЗВОЗМЕЗДНЫЕ ПОСТУПЛЕНИЯ ОТ ГОСУДАРСТВЕННЫХ (МУНИЦИПАЛЬНЫХ) ОРГАНИЗАЦИЙ</t>
  </si>
  <si>
    <t>Налог, взимаемый в связи с применением патентной системы налогообложения</t>
  </si>
  <si>
    <t>ДОХОДЫ ОТ ОКАЗАНИЯ ПЛАТНЫХ УСЛУГ (РАБОТ) И КОМПЕНСАЦИИ ЗАТРАТ ГОСУДАРСТВА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</si>
  <si>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</si>
  <si>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Субвенции бюджетам бюджетной системы Российской Федерации </t>
  </si>
  <si>
    <t>БЕЗВОЗМЕЗДНЫЕ ПОСТУПЛЕНИЯ ОТ НЕГОСУДАРСТВЕННЫХ ОРГАНИЗАЦИЙ</t>
  </si>
  <si>
    <t>код группы подвида</t>
  </si>
  <si>
    <t>НАЛОГИ НА ИМУЩЕСТВО</t>
  </si>
  <si>
    <t>Доходы бюджета Северо-Енисейского района 
 2022 года</t>
  </si>
  <si>
    <t>Доходы бюджета Северо-Енисейского района 
 2021 года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</si>
  <si>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</si>
  <si>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</si>
  <si>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</si>
  <si>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</si>
  <si>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</si>
  <si>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</si>
  <si>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Код классификации доходов бюджета</t>
  </si>
  <si>
    <t>код аналитической группы подвида</t>
  </si>
  <si>
    <t>Земельный налог с физических лиц</t>
  </si>
  <si>
    <t>ПРОЧИЕ БЕЗВОЗМЕЗДНЫЕ ПОСТУПЛЕНИЯ</t>
  </si>
  <si>
    <t>Налог на имущество физических лиц</t>
  </si>
  <si>
    <t>ШТРАФЫ, САНКЦИИ, ВОЗМЕЩЕНИЕ УЩЕРБА</t>
  </si>
  <si>
    <t>АДМИНИСТРАТИВНЫЕ ПЛАТЕЖИ И СБОРЫ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</si>
  <si>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</si>
  <si>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Прочие доходы от оказания платных услуг (работ) получателями средств бюджетов муниципальных районов </t>
  </si>
  <si>
    <t>№ строки</t>
  </si>
  <si>
    <t>код группы</t>
  </si>
  <si>
    <t>код статьи</t>
  </si>
  <si>
    <t>Доходы от оказания платных услуг (работ)</t>
  </si>
  <si>
    <t>Плата за негативное воздействие на окружающую среду</t>
  </si>
  <si>
    <t>БЕЗВОЗМЕЗДНЫЕ ПОСТУПЛЕНИЯ ОТ ДРУГИХ БЮДЖЕТОВ БЮДЖЕТНОЙ СИСТЕМЫ РОССИЙСКОЙ ФЕДЕРАЦИИ</t>
  </si>
  <si>
    <t>Плата за выбросы загрязняющих веществ в атмосферный воздух стационарными объектами</t>
  </si>
  <si>
    <t>НАЛОГИ НА ТОВАРЫ (РАБОТЫ, УСЛУГИ), РЕАЛИЗУЕМЫЕ НА ТЕРРИТОРИИ РОССИЙСКОЙ ФЕДЕРАЦИИ</t>
  </si>
  <si>
    <t>Доходы бюджета Северо-Енисейского района 
 2020 года</t>
  </si>
  <si>
    <t>ДОХОДЫ ОТ ПРОДАЖИ МАТЕРИАЛЬНЫХ И НЕМАТЕРИАЛЬНЫХ АКТИВОВ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</si>
  <si>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</si>
  <si>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</si>
  <si>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</si>
  <si>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</si>
  <si>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</si>
  <si>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Акцизы по подакцизным товарам (продукции), производимым на территории Российской Федерации</t>
  </si>
  <si>
    <t>Налог, взимаемый с налогоплательщиков, выбравших в качестве объекта налогообложения доходы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</si>
  <si>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</si>
  <si>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</si>
  <si>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Налог на доходы физических лиц с доходов, полученных физическими лицами в соответствии со статьей  228 Налогового Кодекса Российской Федерации 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</si>
  <si>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</si>
  <si>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продажи земельных участков, государственная собственность на которые не разграничена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</si>
  <si>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</si>
  <si>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</si>
  <si>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Субвенции местным бюджетам на выполнение передаваемых полномочий субъектов Российской Федерации</t>
  </si>
  <si>
    <t>Прочие субсидии бюджетам муниципальных районов</t>
  </si>
  <si>
    <t>ПЛАТЕЖИ ПРИ ПОЛЬЗОВАНИИ ПРИРОДНЫМИ РЕСУРСАМИ</t>
  </si>
  <si>
    <t>Наименование кода классификации доходов бюджета</t>
  </si>
  <si>
    <t>Прочие доходы от компенсации затрат государства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</si>
  <si>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</si>
  <si>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Плата за размещение твердых коммунальных отходов (федеральные государственные органы,Банк России, органы управления государственными внебюджетными фондами Российской Федерации)</t>
  </si>
  <si>
    <t>Прочие безвозмездные поступления от негосударственных организаций в бюджеты муниципальных районов (муниципальное казенное учреждение "Служба заказчика застройщика Северо-Енисейского района"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</si>
  <si>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</si>
  <si>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</si>
  <si>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</si>
  <si>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муниципальных районов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</si>
  <si>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</si>
  <si>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</si>
  <si>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муниципальных бюджетных и автономных учреждений)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</si>
  <si>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 </t>
  </si>
  <si>
    <t xml:space="preserve">Доходы от продажи земельных участков, государственная собственность на которые не разграничена (за исключением земельных участков бюджетных и автономных учреждений) </t>
  </si>
  <si>
    <t>Поступления сумм в возмещение вреда, причиняемого автомобильным дорогам  транспортными средствами, осуществляющими перевозки тяжеловесных и (или) крупногабаритных грузов</t>
  </si>
  <si>
    <t>Прочие безвозмездные поступления от государственных (муниципальных) организаций в бюджеты муниципальных районов (муниципальное казенное учреждение "Служба заказчика застройщика Северо-Енисейского района"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</si>
  <si>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</si>
  <si>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</si>
  <si>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код подстатьи</t>
  </si>
  <si>
    <t>Земельный налог</t>
  </si>
  <si>
    <t>код подгруппы</t>
  </si>
  <si>
    <t>код элемента</t>
  </si>
  <si>
    <t>Прочие субсидии</t>
  </si>
  <si>
    <t>(тыс. рублей)</t>
  </si>
  <si>
    <t>Прочие безвозмездные поступления от негосударственных организаций в бюджеты муниципальных районов</t>
  </si>
  <si>
    <t xml:space="preserve">Доходы от продажи земельных участков, находящихся в государственной и муниципальной собственности </t>
  </si>
  <si>
    <t>Налог на доходы физических лиц</t>
  </si>
  <si>
    <t>Налог на прибыль организаций</t>
  </si>
  <si>
    <t>Иные межбюджетные трансферты</t>
  </si>
  <si>
    <t>НАЛОГОВЫЕ И НЕНАЛОГОВЫЕ ДОХОДЫ</t>
  </si>
  <si>
    <t xml:space="preserve">Земельный налог с организаций
</t>
  </si>
  <si>
    <t>0443</t>
  </si>
  <si>
    <t>Всего</t>
  </si>
  <si>
    <t>0000</t>
  </si>
  <si>
    <t>6000</t>
  </si>
  <si>
    <t>0459</t>
  </si>
  <si>
    <t>0000</t>
  </si>
  <si>
    <t>Налог, взимаемый в связи с применением упрощенной системы налогообложения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</si>
  <si>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</si>
  <si>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</si>
  <si>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НАЛОГИ НА СОВОКУПНЫЙ ДОХОД</t>
  </si>
  <si>
    <t>НАЛОГИ НА ПРИБЫЛЬ, ДОХОДЫ</t>
  </si>
  <si>
    <t xml:space="preserve">БЕЗВОЗМЕЗДНЫЕ ПОСТУПЛЕНИЯ </t>
  </si>
  <si>
    <t>Доходы от продажи квартир</t>
  </si>
  <si>
    <t>код главного администратора</t>
  </si>
  <si>
    <t>ГОСУДАРСТВЕННАЯ ПОШЛИНА</t>
  </si>
  <si>
    <t>Плата за размещение отходов производства (федеральные государственные органы,Банк России, органы управления государственными внебюджетными фондами Российской Федерации)</t>
  </si>
  <si>
    <t>Дотации бюджетам муниципальных образований края на поддержку мер по обеспечению сбалансированности бюджетов муниципальных образований края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 государственной программы Красноярского края «Управление государственными финансами»</t>
  </si>
  <si>
    <t>002</t>
  </si>
  <si>
    <t>150</t>
  </si>
  <si>
    <t>Дотации бюджетам бюджетной системы Российской Федерации</t>
  </si>
  <si>
    <t>Дотации бюджетам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</si>
  <si>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</si>
  <si>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519</t>
  </si>
  <si>
    <t>Субсидии бюджетам на поддержку отрасли культуры</t>
  </si>
  <si>
    <t>Субсидии на государственную поддержку отрасли культуры (оснащение образовательных учреждений в сфере культуры музыкальными инструментами, оборудованием и учебными материалами)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</si>
  <si>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</si>
  <si>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</si>
  <si>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</si>
  <si>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</si>
  <si>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</si>
  <si>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</si>
  <si>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</si>
  <si>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</si>
  <si>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</si>
  <si>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</si>
  <si>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</si>
  <si>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</si>
  <si>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82</t>
  </si>
  <si>
    <t>83</t>
  </si>
  <si>
    <t>87</t>
  </si>
  <si>
    <t>88</t>
  </si>
  <si>
    <t>Доходы бюджета Северо-Енисейского района в 2018 - 2022 годов</t>
  </si>
  <si>
    <t>Факт 2018 года</t>
  </si>
  <si>
    <t>Оценка 2019 год</t>
  </si>
  <si>
    <t>Единый налог на вмененный доход для отдельных видов деятельности (за налоговые периоды, истекшие до 1 января 2011 года)</t>
  </si>
  <si>
    <t>09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</si>
  <si>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</si>
  <si>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</si>
  <si>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445</t>
  </si>
  <si>
    <t>065</t>
  </si>
  <si>
    <t>Доходы, поступающие в порядке возмещения расходов, понесенных в связи с эксплуатацией имущества</t>
  </si>
  <si>
    <t>188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</si>
  <si>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</si>
  <si>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118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</si>
  <si>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</si>
  <si>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082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</si>
  <si>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</si>
  <si>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029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</si>
  <si>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</si>
  <si>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497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</si>
  <si>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</si>
  <si>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Субсидии бюджетам муниципальных районов на поддержку отрасли культуры</t>
  </si>
  <si>
    <t>555</t>
  </si>
  <si>
    <t>Субсидии бюджетам муниципальных образований на софинансирование муниципальных программ формирования современной городской среды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</t>
  </si>
  <si>
    <t>032</t>
  </si>
  <si>
    <t>Суммы по искам о возмещении вреда, причиненного окружающей среде, подлежащие зачислению в бюджеты муниципальных районов</t>
  </si>
  <si>
    <t>161</t>
  </si>
  <si>
    <t xml:space="preserve">Денежные взыскания (штрафы) за нарушение законодательства Российской Федерации о контрактной системе в сфере закупок товаров,работ,услуг для обеспечения государственных и муниципальных нужд для нужд муниципальных районов </t>
  </si>
  <si>
    <t>119</t>
  </si>
  <si>
    <t xml:space="preserve">Прочие денежные взыскания (штрафы) за правонарушения в области дорожного движения </t>
  </si>
  <si>
    <t>014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</si>
  <si>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</t>
  </si>
  <si>
    <t>Денежные взыскания (штрафы) за правонарушения в области дорожного движения</t>
  </si>
  <si>
    <t xml:space="preserve">Денежные взыскания (штрафы) за нарушение  законодательства в области обеспечения санитарно-эпидемиологического благополучия человека и законодательства в сфере защиты прав потребителей </t>
  </si>
  <si>
    <t>321</t>
  </si>
  <si>
    <t>Денежные взыскания (штрафы) за нарушение земельного законодательства (федеральные государственные органы, Банк России, органы управления государственными внебюджетными фондами Российской Федерации)</t>
  </si>
  <si>
    <t>Денежные взыскания (штрафы) за нарушение законодательства в области охраны окружающей среды (федеральные государственные органы, Банк России, органы управления государственными внебюджетными фондами Российской Федерации)</t>
  </si>
  <si>
    <t>Денежные взыскания (штрафы) за нарушение законодательства Российской Федерации об охране и использовании животного мира</t>
  </si>
  <si>
    <t>Денежные взыскания (штрафы) за нарушения законодательства о недрах (федеральные государственные органы, Банк России, органы управления государственными внебюджетными фондами Российской Федерации)</t>
  </si>
  <si>
    <t xml:space="preserve"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 </t>
  </si>
  <si>
    <t>Денежные взыскания (штрафы) за нарушения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</si>
  <si>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Денежные взыскания (штрафы) за нарушение законодательства о налогах и сборах, предусмотренные статьями 116,119.1,119.2, пунктами 1 и 2 статьи 130, статьями 125.126,126.1,128,129, 129.1,132,133,134,135,135.1 Налогового кодекса Российской Федерации</t>
  </si>
  <si>
    <t>ПРОЧИЕ НЕНАЛОГОВЫЕ ДОХОДЫ</t>
  </si>
  <si>
    <t>0450</t>
  </si>
  <si>
    <t xml:space="preserve">Невыясненные поступления, зачисляемые в бюджете муниципальных районов </t>
  </si>
  <si>
    <t>Прочие неналоговые доходы</t>
  </si>
  <si>
    <t>Предоставление иных межбюджетных трансфертов бюджетам муниципальных образований края на создание модельных муниципальных библиотек в рамках подпрограммы «Сохранение культурного наследия» государственной программы Красноярского края «Развитие культуры и туризма»</t>
  </si>
  <si>
    <t>92</t>
  </si>
  <si>
    <t>93</t>
  </si>
  <si>
    <t>94</t>
  </si>
  <si>
    <t>95</t>
  </si>
  <si>
    <t>96</t>
  </si>
  <si>
    <t>97</t>
  </si>
  <si>
    <t>98</t>
  </si>
  <si>
    <t>99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</si>
  <si>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</si>
  <si>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</si>
  <si>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</si>
  <si>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</si>
  <si>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</si>
  <si>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</si>
  <si>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</si>
  <si>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</si>
  <si>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</si>
  <si>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111</t>
  </si>
  <si>
    <t>112</t>
  </si>
  <si>
    <t>113</t>
  </si>
  <si>
    <t>114</t>
  </si>
  <si>
    <t>115</t>
  </si>
  <si>
    <t>116</t>
  </si>
  <si>
    <t>117</t>
  </si>
  <si>
    <t>121</t>
  </si>
  <si>
    <t>122</t>
  </si>
  <si>
    <t>123</t>
  </si>
  <si>
    <t>124</t>
  </si>
  <si>
    <t>125</t>
  </si>
  <si>
    <t>126</t>
  </si>
  <si>
    <t>141</t>
  </si>
  <si>
    <t>142</t>
  </si>
  <si>
    <t>143</t>
  </si>
  <si>
    <t>144</t>
  </si>
  <si>
    <t>145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</si>
</sst>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0"/>
      <color rgb="FF000000"/>
      <name val="Arial Cyr"/>
    </font>
    <font>
      <sz val="18"/>
      <color rgb="FF000000"/>
      <name val="Arial Cyr"/>
    </font>
    <font>
      <sz val="16"/>
      <color rgb="FF000000"/>
      <name val="Times New Roman"/>
      <family val="1"/>
      <charset val="204"/>
    </font>
    <font>
      <sz val="20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sz val="22"/>
      <color rgb="FF000000"/>
      <name val="Times New Roman"/>
      <family val="1"/>
      <charset val="204"/>
    </font>
    <font>
      <sz val="22"/>
      <color rgb="FF000000"/>
      <name val="Arial Cyr"/>
    </font>
    <font>
      <b/>
      <sz val="22"/>
      <color rgb="FF000000"/>
      <name val="Times New Roman"/>
      <family val="1"/>
      <charset val="204"/>
    </font>
    <font>
      <b/>
      <sz val="28"/>
      <color rgb="FF000000"/>
      <name val="Times New Roman"/>
      <family val="1"/>
      <charset val="204"/>
    </font>
    <font>
      <b/>
      <sz val="24"/>
      <color rgb="FF000000"/>
      <name val="Times New Roman"/>
      <family val="1"/>
      <charset val="204"/>
    </font>
    <font>
      <sz val="24"/>
      <color rgb="FF000000"/>
      <name val="Times New Roman"/>
      <family val="1"/>
      <charset val="204"/>
    </font>
    <font>
      <sz val="24"/>
      <name val="Times New Roman"/>
      <family val="1"/>
      <charset val="204"/>
    </font>
    <font>
      <sz val="28"/>
      <name val="Times New Roman"/>
      <family val="1"/>
      <charset val="204"/>
    </font>
    <font>
      <b/>
      <sz val="28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2" borderId="0" xfId="0" applyFont="1" applyFill="1" applyBorder="1" applyAlignment="1"/>
    <xf numFmtId="0" fontId="2" fillId="2" borderId="0" xfId="0" applyFont="1" applyFill="1"/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/>
    <xf numFmtId="0" fontId="3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/>
    </xf>
    <xf numFmtId="49" fontId="3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1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left" vertical="center" wrapText="1"/>
    </xf>
    <xf numFmtId="0" fontId="6" fillId="0" borderId="0" xfId="0" applyFont="1"/>
    <xf numFmtId="0" fontId="7" fillId="2" borderId="0" xfId="0" applyFont="1" applyFill="1" applyAlignment="1">
      <alignment horizontal="center"/>
    </xf>
    <xf numFmtId="0" fontId="6" fillId="2" borderId="0" xfId="0" applyFont="1" applyFill="1"/>
    <xf numFmtId="0" fontId="6" fillId="2" borderId="0" xfId="0" applyFont="1" applyFill="1" applyBorder="1" applyAlignment="1"/>
    <xf numFmtId="0" fontId="5" fillId="2" borderId="0" xfId="0" applyFont="1" applyFill="1" applyBorder="1"/>
    <xf numFmtId="0" fontId="5" fillId="2" borderId="0" xfId="0" applyFont="1" applyFill="1" applyBorder="1" applyAlignment="1">
      <alignment horizontal="left" vertical="center" wrapText="1"/>
    </xf>
    <xf numFmtId="0" fontId="6" fillId="2" borderId="0" xfId="0" applyFont="1" applyFill="1" applyAlignment="1"/>
    <xf numFmtId="0" fontId="5" fillId="2" borderId="0" xfId="0" applyFont="1" applyFill="1" applyAlignment="1"/>
    <xf numFmtId="0" fontId="5" fillId="2" borderId="0" xfId="0" applyFont="1" applyFill="1" applyBorder="1" applyAlignment="1">
      <alignment vertical="center" wrapText="1"/>
    </xf>
    <xf numFmtId="164" fontId="6" fillId="0" borderId="0" xfId="0" applyNumberFormat="1" applyFont="1"/>
    <xf numFmtId="164" fontId="6" fillId="2" borderId="0" xfId="0" applyNumberFormat="1" applyFont="1" applyFill="1"/>
    <xf numFmtId="164" fontId="3" fillId="2" borderId="0" xfId="0" applyNumberFormat="1" applyFont="1" applyFill="1" applyAlignment="1">
      <alignment horizontal="center" vertical="center"/>
    </xf>
    <xf numFmtId="164" fontId="1" fillId="0" borderId="0" xfId="0" applyNumberFormat="1" applyFont="1"/>
    <xf numFmtId="0" fontId="2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wrapText="1"/>
    </xf>
    <xf numFmtId="0" fontId="5" fillId="2" borderId="0" xfId="0" applyFont="1" applyFill="1" applyAlignment="1">
      <alignment horizontal="center"/>
    </xf>
    <xf numFmtId="0" fontId="8" fillId="2" borderId="0" xfId="0" applyFont="1" applyFill="1" applyAlignment="1"/>
    <xf numFmtId="0" fontId="9" fillId="2" borderId="0" xfId="0" applyFont="1" applyFill="1" applyAlignment="1"/>
    <xf numFmtId="0" fontId="10" fillId="2" borderId="2" xfId="0" applyNumberFormat="1" applyFont="1" applyFill="1" applyBorder="1" applyAlignment="1">
      <alignment horizontal="center" vertical="center" textRotation="90" wrapText="1"/>
    </xf>
    <xf numFmtId="0" fontId="10" fillId="2" borderId="3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top"/>
    </xf>
    <xf numFmtId="0" fontId="10" fillId="2" borderId="1" xfId="0" applyNumberFormat="1" applyFont="1" applyFill="1" applyBorder="1" applyAlignment="1" applyProtection="1">
      <alignment horizontal="left" vertical="top" wrapText="1"/>
      <protection locked="0"/>
    </xf>
    <xf numFmtId="164" fontId="10" fillId="2" borderId="1" xfId="0" applyNumberFormat="1" applyFont="1" applyFill="1" applyBorder="1" applyAlignment="1">
      <alignment horizontal="right" vertical="top" wrapText="1"/>
    </xf>
    <xf numFmtId="0" fontId="10" fillId="2" borderId="1" xfId="0" applyFont="1" applyFill="1" applyBorder="1" applyAlignment="1">
      <alignment horizontal="left" vertical="top" wrapText="1"/>
    </xf>
    <xf numFmtId="164" fontId="10" fillId="2" borderId="1" xfId="0" applyNumberFormat="1" applyFont="1" applyFill="1" applyBorder="1" applyAlignment="1">
      <alignment horizontal="right" vertical="top"/>
    </xf>
    <xf numFmtId="0" fontId="10" fillId="2" borderId="1" xfId="0" applyNumberFormat="1" applyFont="1" applyFill="1" applyBorder="1" applyAlignment="1">
      <alignment horizontal="left" vertical="top" wrapText="1"/>
    </xf>
    <xf numFmtId="49" fontId="10" fillId="3" borderId="1" xfId="0" applyNumberFormat="1" applyFont="1" applyFill="1" applyBorder="1" applyAlignment="1">
      <alignment horizontal="center" vertical="top"/>
    </xf>
    <xf numFmtId="49" fontId="10" fillId="2" borderId="1" xfId="0" applyNumberFormat="1" applyFont="1" applyFill="1" applyBorder="1" applyAlignment="1">
      <alignment horizontal="center" vertical="top" wrapText="1" shrinkToFit="1"/>
    </xf>
    <xf numFmtId="0" fontId="10" fillId="2" borderId="1" xfId="0" applyFont="1" applyFill="1" applyBorder="1" applyAlignment="1">
      <alignment horizontal="center" vertical="top"/>
    </xf>
    <xf numFmtId="164" fontId="10" fillId="3" borderId="1" xfId="0" applyNumberFormat="1" applyFont="1" applyFill="1" applyBorder="1" applyAlignment="1">
      <alignment horizontal="right" vertical="top" wrapText="1"/>
    </xf>
    <xf numFmtId="164" fontId="10" fillId="3" borderId="1" xfId="0" applyNumberFormat="1" applyFont="1" applyFill="1" applyBorder="1" applyAlignment="1">
      <alignment horizontal="right" vertical="top"/>
    </xf>
    <xf numFmtId="0" fontId="10" fillId="3" borderId="1" xfId="0" applyFont="1" applyFill="1" applyBorder="1" applyAlignment="1">
      <alignment horizontal="left" vertical="top" wrapText="1"/>
    </xf>
    <xf numFmtId="49" fontId="11" fillId="3" borderId="1" xfId="0" applyNumberFormat="1" applyFont="1" applyFill="1" applyBorder="1" applyAlignment="1">
      <alignment horizontal="center" vertical="top"/>
    </xf>
    <xf numFmtId="0" fontId="11" fillId="3" borderId="1" xfId="0" applyFont="1" applyFill="1" applyBorder="1" applyAlignment="1">
      <alignment horizontal="left" vertical="top" wrapText="1"/>
    </xf>
    <xf numFmtId="49" fontId="10" fillId="0" borderId="4" xfId="0" applyNumberFormat="1" applyFont="1" applyBorder="1" applyAlignment="1" applyProtection="1">
      <alignment horizontal="left" vertical="center" wrapText="1"/>
    </xf>
    <xf numFmtId="49" fontId="10" fillId="2" borderId="0" xfId="0" applyNumberFormat="1" applyFont="1" applyFill="1" applyBorder="1" applyAlignment="1">
      <alignment horizontal="center" vertical="center"/>
    </xf>
    <xf numFmtId="0" fontId="10" fillId="2" borderId="0" xfId="0" applyFont="1" applyFill="1"/>
    <xf numFmtId="0" fontId="10" fillId="2" borderId="0" xfId="0" applyFont="1" applyFill="1" applyAlignment="1">
      <alignment horizontal="left" vertical="center" wrapText="1"/>
    </xf>
    <xf numFmtId="0" fontId="10" fillId="2" borderId="0" xfId="0" applyFont="1" applyFill="1" applyAlignment="1">
      <alignment horizontal="center" vertical="center"/>
    </xf>
    <xf numFmtId="164" fontId="10" fillId="2" borderId="1" xfId="0" applyNumberFormat="1" applyFont="1" applyFill="1" applyBorder="1" applyAlignment="1" applyProtection="1">
      <alignment vertical="top" wrapText="1"/>
      <protection locked="0"/>
    </xf>
    <xf numFmtId="164" fontId="10" fillId="2" borderId="1" xfId="0" applyNumberFormat="1" applyFont="1" applyFill="1" applyBorder="1" applyAlignment="1">
      <alignment vertical="top" wrapText="1"/>
    </xf>
    <xf numFmtId="164" fontId="10" fillId="3" borderId="1" xfId="0" applyNumberFormat="1" applyFont="1" applyFill="1" applyBorder="1" applyAlignment="1">
      <alignment vertical="top" wrapText="1"/>
    </xf>
    <xf numFmtId="164" fontId="11" fillId="3" borderId="1" xfId="0" applyNumberFormat="1" applyFont="1" applyFill="1" applyBorder="1" applyAlignment="1">
      <alignment vertical="top" wrapText="1"/>
    </xf>
    <xf numFmtId="164" fontId="10" fillId="0" borderId="7" xfId="0" applyNumberFormat="1" applyFont="1" applyBorder="1" applyAlignment="1" applyProtection="1">
      <alignment vertical="top" wrapText="1"/>
    </xf>
    <xf numFmtId="164" fontId="10" fillId="0" borderId="0" xfId="0" applyNumberFormat="1" applyFont="1" applyBorder="1" applyAlignment="1" applyProtection="1">
      <alignment vertical="top" wrapText="1"/>
    </xf>
    <xf numFmtId="164" fontId="10" fillId="2" borderId="8" xfId="0" applyNumberFormat="1" applyFont="1" applyFill="1" applyBorder="1" applyAlignment="1">
      <alignment vertical="top" wrapText="1"/>
    </xf>
    <xf numFmtId="49" fontId="12" fillId="3" borderId="1" xfId="0" applyNumberFormat="1" applyFont="1" applyFill="1" applyBorder="1" applyAlignment="1">
      <alignment horizontal="center" vertical="top"/>
    </xf>
    <xf numFmtId="0" fontId="12" fillId="3" borderId="1" xfId="0" applyFont="1" applyFill="1" applyBorder="1" applyAlignment="1">
      <alignment horizontal="left" vertical="top" wrapText="1"/>
    </xf>
    <xf numFmtId="164" fontId="11" fillId="3" borderId="1" xfId="0" applyNumberFormat="1" applyFont="1" applyFill="1" applyBorder="1" applyAlignment="1">
      <alignment horizontal="right" vertical="top"/>
    </xf>
    <xf numFmtId="0" fontId="11" fillId="3" borderId="1" xfId="0" applyFont="1" applyFill="1" applyBorder="1" applyAlignment="1">
      <alignment horizontal="center" vertical="top"/>
    </xf>
    <xf numFmtId="49" fontId="10" fillId="2" borderId="9" xfId="0" applyNumberFormat="1" applyFont="1" applyFill="1" applyBorder="1" applyAlignment="1">
      <alignment horizontal="center" vertical="top"/>
    </xf>
    <xf numFmtId="49" fontId="10" fillId="0" borderId="11" xfId="0" applyNumberFormat="1" applyFont="1" applyBorder="1" applyAlignment="1" applyProtection="1">
      <alignment horizontal="left" vertical="center" wrapText="1"/>
    </xf>
    <xf numFmtId="164" fontId="10" fillId="0" borderId="1" xfId="0" applyNumberFormat="1" applyFont="1" applyBorder="1" applyAlignment="1" applyProtection="1">
      <alignment vertical="top" wrapText="1"/>
    </xf>
    <xf numFmtId="4" fontId="11" fillId="0" borderId="4" xfId="0" applyNumberFormat="1" applyFont="1" applyBorder="1" applyAlignment="1" applyProtection="1">
      <alignment horizontal="left" vertical="top" wrapText="1"/>
    </xf>
    <xf numFmtId="49" fontId="11" fillId="0" borderId="4" xfId="0" applyNumberFormat="1" applyFont="1" applyBorder="1" applyAlignment="1" applyProtection="1">
      <alignment horizontal="left" vertical="center" wrapText="1"/>
    </xf>
    <xf numFmtId="49" fontId="11" fillId="0" borderId="5" xfId="0" applyNumberFormat="1" applyFont="1" applyBorder="1" applyAlignment="1" applyProtection="1">
      <alignment horizontal="left" vertical="center" wrapText="1"/>
    </xf>
    <xf numFmtId="164" fontId="11" fillId="3" borderId="6" xfId="0" applyNumberFormat="1" applyFont="1" applyFill="1" applyBorder="1" applyAlignment="1">
      <alignment horizontal="right" vertical="top"/>
    </xf>
    <xf numFmtId="164" fontId="10" fillId="2" borderId="6" xfId="0" applyNumberFormat="1" applyFont="1" applyFill="1" applyBorder="1" applyAlignment="1">
      <alignment vertical="top" wrapText="1"/>
    </xf>
    <xf numFmtId="0" fontId="5" fillId="2" borderId="0" xfId="0" applyFont="1" applyFill="1" applyAlignment="1">
      <alignment horizontal="center" vertical="center"/>
    </xf>
    <xf numFmtId="0" fontId="10" fillId="2" borderId="6" xfId="0" applyFont="1" applyFill="1" applyBorder="1" applyAlignment="1">
      <alignment horizontal="left" vertical="top" wrapText="1"/>
    </xf>
    <xf numFmtId="0" fontId="10" fillId="2" borderId="7" xfId="0" applyFont="1" applyFill="1" applyBorder="1" applyAlignment="1">
      <alignment horizontal="left" vertical="top" wrapText="1"/>
    </xf>
    <xf numFmtId="0" fontId="10" fillId="2" borderId="8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right"/>
    </xf>
    <xf numFmtId="0" fontId="7" fillId="2" borderId="0" xfId="0" applyFont="1" applyFill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wrapText="1"/>
    </xf>
    <xf numFmtId="49" fontId="10" fillId="2" borderId="1" xfId="0" quotePrefix="1" applyNumberFormat="1" applyFont="1" applyFill="1" applyBorder="1" applyAlignment="1">
      <alignment horizontal="center" wrapText="1"/>
    </xf>
    <xf numFmtId="0" fontId="10" fillId="2" borderId="1" xfId="0" applyNumberFormat="1" applyFont="1" applyFill="1" applyBorder="1" applyAlignment="1">
      <alignment horizontal="left" vertical="center" textRotation="90" wrapText="1"/>
    </xf>
    <xf numFmtId="0" fontId="10" fillId="2" borderId="2" xfId="0" applyNumberFormat="1" applyFont="1" applyFill="1" applyBorder="1" applyAlignment="1">
      <alignment horizontal="left" vertical="center" textRotation="90" wrapText="1"/>
    </xf>
    <xf numFmtId="0" fontId="5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доходы 2018-2020">
    <pageSetUpPr fitToPage="1"/>
  </sheetPr>
  <dimension ref="A1:T175"/>
  <sheetViews>
    <sheetView tabSelected="1" view="pageBreakPreview" zoomScale="45" zoomScaleNormal="40" zoomScaleSheetLayoutView="45" workbookViewId="0">
      <pane xSplit="9" topLeftCell="J1" activePane="topRight" state="frozen"/>
      <selection pane="topRight" activeCell="L19" sqref="L19"/>
    </sheetView>
  </sheetViews>
  <sheetFormatPr defaultColWidth="9.140625" defaultRowHeight="20.25" x14ac:dyDescent="0.3"/>
  <cols>
    <col min="1" max="1" width="13" style="4" customWidth="1"/>
    <col min="2" max="2" width="17" style="4" customWidth="1"/>
    <col min="3" max="3" width="12.5703125" style="4" customWidth="1"/>
    <col min="4" max="4" width="11.140625" style="4" customWidth="1"/>
    <col min="5" max="5" width="10.85546875" style="4" customWidth="1"/>
    <col min="6" max="6" width="12" style="4" customWidth="1"/>
    <col min="7" max="7" width="12.5703125" style="4" customWidth="1"/>
    <col min="8" max="8" width="14.85546875" style="4" customWidth="1"/>
    <col min="9" max="9" width="14.7109375" style="4" customWidth="1"/>
    <col min="10" max="10" width="180.5703125" style="5" customWidth="1"/>
    <col min="11" max="11" width="36.140625" style="5" customWidth="1"/>
    <col min="12" max="12" width="34.28515625" style="5" customWidth="1"/>
    <col min="13" max="13" width="44.5703125" style="28" customWidth="1"/>
    <col min="14" max="14" width="44.140625" style="6" customWidth="1"/>
    <col min="15" max="15" width="43.85546875" style="6" customWidth="1"/>
    <col min="16" max="16" width="6.5703125" customWidth="1"/>
    <col min="17" max="17" width="23" customWidth="1"/>
    <col min="18" max="18" width="23.28515625" customWidth="1"/>
    <col min="19" max="19" width="26.140625" customWidth="1"/>
    <col min="20" max="20" width="24.42578125" customWidth="1"/>
  </cols>
  <sheetData>
    <row r="1" spans="1:20" ht="23.25" customHeight="1" x14ac:dyDescent="0.3">
      <c r="N1" s="28"/>
      <c r="O1" s="28"/>
    </row>
    <row r="2" spans="1:20" ht="27.75" x14ac:dyDescent="0.3">
      <c r="M2" s="74"/>
      <c r="N2" s="74"/>
      <c r="O2" s="74"/>
    </row>
    <row r="3" spans="1:20" s="1" customFormat="1" ht="27.75" x14ac:dyDescent="0.4">
      <c r="A3" s="13"/>
      <c r="B3" s="13"/>
      <c r="C3" s="13"/>
      <c r="D3" s="13"/>
      <c r="E3" s="13"/>
      <c r="F3" s="13"/>
      <c r="G3" s="13"/>
      <c r="H3" s="13"/>
      <c r="I3" s="19"/>
      <c r="J3" s="20"/>
      <c r="K3" s="20"/>
      <c r="L3" s="20"/>
      <c r="M3" s="81"/>
      <c r="N3" s="81"/>
      <c r="O3" s="81"/>
      <c r="P3" s="15"/>
      <c r="Q3" s="15"/>
    </row>
    <row r="4" spans="1:20" s="1" customFormat="1" ht="25.5" customHeight="1" x14ac:dyDescent="0.4">
      <c r="A4" s="13"/>
      <c r="B4" s="13"/>
      <c r="C4" s="13"/>
      <c r="D4" s="13"/>
      <c r="E4" s="13"/>
      <c r="F4" s="13"/>
      <c r="G4" s="13"/>
      <c r="H4" s="13"/>
      <c r="I4" s="19"/>
      <c r="J4" s="29"/>
      <c r="K4" s="29"/>
      <c r="L4" s="29"/>
      <c r="M4" s="88"/>
      <c r="N4" s="88"/>
      <c r="O4" s="88"/>
      <c r="P4" s="22"/>
      <c r="Q4" s="22"/>
    </row>
    <row r="5" spans="1:20" s="1" customFormat="1" ht="34.5" customHeight="1" x14ac:dyDescent="0.4">
      <c r="A5" s="13"/>
      <c r="B5" s="13"/>
      <c r="C5" s="13"/>
      <c r="D5" s="13"/>
      <c r="E5" s="13"/>
      <c r="F5" s="13"/>
      <c r="G5" s="13"/>
      <c r="H5" s="13"/>
      <c r="I5" s="19"/>
      <c r="J5" s="23"/>
      <c r="K5" s="23"/>
      <c r="L5" s="23"/>
      <c r="M5" s="82"/>
      <c r="N5" s="82"/>
      <c r="O5" s="82"/>
      <c r="P5" s="15"/>
      <c r="Q5" s="15"/>
    </row>
    <row r="6" spans="1:20" s="1" customFormat="1" ht="30.75" customHeight="1" x14ac:dyDescent="0.4">
      <c r="A6" s="13"/>
      <c r="B6" s="13"/>
      <c r="C6" s="13"/>
      <c r="D6" s="13"/>
      <c r="E6" s="13"/>
      <c r="F6" s="13"/>
      <c r="G6" s="13"/>
      <c r="H6" s="13"/>
      <c r="I6" s="19"/>
      <c r="J6" s="20"/>
      <c r="K6" s="20"/>
      <c r="L6" s="20"/>
      <c r="M6" s="30"/>
      <c r="N6" s="30"/>
      <c r="O6" s="30"/>
      <c r="P6" s="15"/>
      <c r="Q6" s="15"/>
    </row>
    <row r="7" spans="1:20" s="1" customFormat="1" ht="27.75" x14ac:dyDescent="0.4">
      <c r="A7" s="13"/>
      <c r="B7" s="13"/>
      <c r="C7" s="13"/>
      <c r="D7" s="13"/>
      <c r="E7" s="13"/>
      <c r="F7" s="13"/>
      <c r="G7" s="13"/>
      <c r="H7" s="13"/>
      <c r="I7" s="19"/>
      <c r="J7" s="20"/>
      <c r="K7" s="20"/>
      <c r="L7" s="20"/>
      <c r="M7" s="30"/>
      <c r="N7" s="30"/>
      <c r="O7" s="30"/>
      <c r="P7" s="15"/>
      <c r="Q7" s="15"/>
    </row>
    <row r="8" spans="1:20" s="1" customFormat="1" ht="34.5" x14ac:dyDescent="0.45">
      <c r="A8" s="30"/>
      <c r="B8" s="30"/>
      <c r="C8" s="30"/>
      <c r="D8" s="30"/>
      <c r="E8" s="30"/>
      <c r="F8" s="30"/>
      <c r="G8" s="91" t="s">
        <v>282</v>
      </c>
      <c r="H8" s="91"/>
      <c r="I8" s="91"/>
      <c r="J8" s="91"/>
      <c r="K8" s="32"/>
      <c r="L8" s="32"/>
      <c r="M8" s="32"/>
      <c r="N8" s="31"/>
      <c r="O8" s="16"/>
      <c r="P8" s="16"/>
      <c r="Q8" s="16"/>
      <c r="R8" s="9"/>
      <c r="S8" s="9"/>
      <c r="T8" s="9"/>
    </row>
    <row r="9" spans="1:20" s="1" customFormat="1" ht="27.75" x14ac:dyDescent="0.4">
      <c r="A9" s="13"/>
      <c r="B9" s="13"/>
      <c r="C9" s="13"/>
      <c r="D9" s="13"/>
      <c r="E9" s="13"/>
      <c r="F9" s="13"/>
      <c r="G9" s="13"/>
      <c r="H9" s="13"/>
      <c r="I9" s="13"/>
      <c r="J9" s="14"/>
      <c r="K9" s="14"/>
      <c r="L9" s="14"/>
      <c r="M9" s="87"/>
      <c r="N9" s="87"/>
      <c r="O9" s="87"/>
      <c r="P9" s="15"/>
      <c r="Q9" s="15"/>
    </row>
    <row r="10" spans="1:20" s="1" customFormat="1" ht="27.75" x14ac:dyDescent="0.4">
      <c r="A10" s="80" t="s">
        <v>233</v>
      </c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15"/>
      <c r="Q10" s="15"/>
    </row>
    <row r="11" spans="1:20" s="1" customFormat="1" ht="30.75" x14ac:dyDescent="0.45">
      <c r="A11" s="85" t="s">
        <v>183</v>
      </c>
      <c r="B11" s="83" t="s">
        <v>174</v>
      </c>
      <c r="C11" s="84"/>
      <c r="D11" s="84"/>
      <c r="E11" s="84"/>
      <c r="F11" s="84"/>
      <c r="G11" s="84"/>
      <c r="H11" s="84"/>
      <c r="I11" s="84"/>
      <c r="J11" s="78" t="s">
        <v>210</v>
      </c>
      <c r="K11" s="89" t="s">
        <v>283</v>
      </c>
      <c r="L11" s="89" t="s">
        <v>284</v>
      </c>
      <c r="M11" s="78" t="s">
        <v>191</v>
      </c>
      <c r="N11" s="78" t="s">
        <v>167</v>
      </c>
      <c r="O11" s="78" t="s">
        <v>166</v>
      </c>
      <c r="P11" s="15"/>
      <c r="Q11" s="15"/>
    </row>
    <row r="12" spans="1:20" s="1" customFormat="1" ht="397.5" customHeight="1" thickBot="1" x14ac:dyDescent="0.4">
      <c r="A12" s="86"/>
      <c r="B12" s="33" t="s">
        <v>254</v>
      </c>
      <c r="C12" s="33" t="s">
        <v>184</v>
      </c>
      <c r="D12" s="33" t="s">
        <v>230</v>
      </c>
      <c r="E12" s="33" t="s">
        <v>185</v>
      </c>
      <c r="F12" s="33" t="s">
        <v>228</v>
      </c>
      <c r="G12" s="33" t="s">
        <v>231</v>
      </c>
      <c r="H12" s="33" t="s">
        <v>164</v>
      </c>
      <c r="I12" s="33" t="s">
        <v>175</v>
      </c>
      <c r="J12" s="79"/>
      <c r="K12" s="90"/>
      <c r="L12" s="90"/>
      <c r="M12" s="79"/>
      <c r="N12" s="79"/>
      <c r="O12" s="79"/>
      <c r="P12" s="15"/>
      <c r="Q12" s="15"/>
    </row>
    <row r="13" spans="1:20" s="1" customFormat="1" ht="30.75" x14ac:dyDescent="0.35">
      <c r="A13" s="34"/>
      <c r="B13" s="34">
        <v>1</v>
      </c>
      <c r="C13" s="34">
        <v>2</v>
      </c>
      <c r="D13" s="34">
        <v>3</v>
      </c>
      <c r="E13" s="34">
        <v>4</v>
      </c>
      <c r="F13" s="34">
        <v>5</v>
      </c>
      <c r="G13" s="34">
        <v>6</v>
      </c>
      <c r="H13" s="34">
        <v>7</v>
      </c>
      <c r="I13" s="34">
        <v>8</v>
      </c>
      <c r="J13" s="35">
        <v>9</v>
      </c>
      <c r="K13" s="35">
        <v>10</v>
      </c>
      <c r="L13" s="35">
        <v>11</v>
      </c>
      <c r="M13" s="34">
        <v>12</v>
      </c>
      <c r="N13" s="34">
        <v>13</v>
      </c>
      <c r="O13" s="34">
        <v>14</v>
      </c>
      <c r="P13" s="15"/>
      <c r="Q13" s="15"/>
    </row>
    <row r="14" spans="1:20" s="1" customFormat="1" ht="30.75" x14ac:dyDescent="0.35">
      <c r="A14" s="36" t="s">
        <v>129</v>
      </c>
      <c r="B14" s="36" t="s">
        <v>115</v>
      </c>
      <c r="C14" s="36" t="s">
        <v>129</v>
      </c>
      <c r="D14" s="36" t="s">
        <v>116</v>
      </c>
      <c r="E14" s="36" t="s">
        <v>116</v>
      </c>
      <c r="F14" s="36" t="s">
        <v>115</v>
      </c>
      <c r="G14" s="36" t="s">
        <v>116</v>
      </c>
      <c r="H14" s="36" t="s">
        <v>243</v>
      </c>
      <c r="I14" s="36" t="s">
        <v>115</v>
      </c>
      <c r="J14" s="37" t="s">
        <v>239</v>
      </c>
      <c r="K14" s="55">
        <f>K15+K23+K29+K37+K43+K47+K60+K67++K74+K84+K87+K109-0.1</f>
        <v>1090309.0999999996</v>
      </c>
      <c r="L14" s="55">
        <f>L15+L23+L29+L37+L43+L47+L60+L67++L74+L84+L87+L109-0.1</f>
        <v>1110669</v>
      </c>
      <c r="M14" s="38">
        <f>M16+M18+M23+M37+M43+M47+M60+M67+M74+M84+M87+M29+R25</f>
        <v>1654004.7</v>
      </c>
      <c r="N14" s="38">
        <f>N16+N18+N23+N37+N43+N47+N60+N67+N74+N84+N87+N29</f>
        <v>1760910.4000000001</v>
      </c>
      <c r="O14" s="38">
        <f>O16+O18+O23+O37+O43+O47+O60+O67+O74+O84+O87+O29</f>
        <v>1778445.5000000002</v>
      </c>
      <c r="P14" s="24"/>
      <c r="Q14" s="24"/>
      <c r="R14" s="27"/>
      <c r="S14" s="27"/>
      <c r="T14" s="27"/>
    </row>
    <row r="15" spans="1:20" s="1" customFormat="1" ht="30.75" x14ac:dyDescent="0.35">
      <c r="A15" s="36" t="s">
        <v>142</v>
      </c>
      <c r="B15" s="36" t="s">
        <v>130</v>
      </c>
      <c r="C15" s="36" t="s">
        <v>129</v>
      </c>
      <c r="D15" s="36" t="s">
        <v>132</v>
      </c>
      <c r="E15" s="36" t="s">
        <v>116</v>
      </c>
      <c r="F15" s="36" t="s">
        <v>115</v>
      </c>
      <c r="G15" s="36" t="s">
        <v>116</v>
      </c>
      <c r="H15" s="36" t="s">
        <v>243</v>
      </c>
      <c r="I15" s="36" t="s">
        <v>115</v>
      </c>
      <c r="J15" s="39" t="s">
        <v>251</v>
      </c>
      <c r="K15" s="56">
        <f>K16+K18</f>
        <v>981858.89999999991</v>
      </c>
      <c r="L15" s="56">
        <f>L16+L18</f>
        <v>988507.7</v>
      </c>
      <c r="M15" s="38">
        <f>M16+M18</f>
        <v>1547495.2999999998</v>
      </c>
      <c r="N15" s="38">
        <f>N16+N18</f>
        <v>1659240.7</v>
      </c>
      <c r="O15" s="38">
        <f>O16+O18</f>
        <v>1677950.9</v>
      </c>
      <c r="P15" s="15"/>
      <c r="Q15" s="15"/>
    </row>
    <row r="16" spans="1:20" s="1" customFormat="1" ht="30.75" x14ac:dyDescent="0.35">
      <c r="A16" s="36" t="s">
        <v>138</v>
      </c>
      <c r="B16" s="36" t="s">
        <v>130</v>
      </c>
      <c r="C16" s="36" t="s">
        <v>129</v>
      </c>
      <c r="D16" s="36" t="s">
        <v>132</v>
      </c>
      <c r="E16" s="36" t="s">
        <v>132</v>
      </c>
      <c r="F16" s="36" t="s">
        <v>115</v>
      </c>
      <c r="G16" s="36" t="s">
        <v>116</v>
      </c>
      <c r="H16" s="36" t="s">
        <v>243</v>
      </c>
      <c r="I16" s="36" t="s">
        <v>124</v>
      </c>
      <c r="J16" s="39" t="s">
        <v>237</v>
      </c>
      <c r="K16" s="56">
        <v>450239.7</v>
      </c>
      <c r="L16" s="56">
        <v>415160.5</v>
      </c>
      <c r="M16" s="38">
        <f>M17</f>
        <v>967372.6</v>
      </c>
      <c r="N16" s="38">
        <f>N17</f>
        <v>1055913</v>
      </c>
      <c r="O16" s="38">
        <f>O17</f>
        <v>1049536</v>
      </c>
      <c r="P16" s="15"/>
      <c r="Q16" s="15"/>
      <c r="R16" s="27"/>
      <c r="S16" s="27"/>
      <c r="T16" s="27"/>
    </row>
    <row r="17" spans="1:20" s="1" customFormat="1" ht="61.5" x14ac:dyDescent="0.35">
      <c r="A17" s="36" t="s">
        <v>37</v>
      </c>
      <c r="B17" s="36" t="s">
        <v>130</v>
      </c>
      <c r="C17" s="36" t="s">
        <v>129</v>
      </c>
      <c r="D17" s="36" t="s">
        <v>132</v>
      </c>
      <c r="E17" s="36" t="s">
        <v>132</v>
      </c>
      <c r="F17" s="36" t="s">
        <v>114</v>
      </c>
      <c r="G17" s="36" t="s">
        <v>126</v>
      </c>
      <c r="H17" s="36" t="s">
        <v>243</v>
      </c>
      <c r="I17" s="36" t="s">
        <v>124</v>
      </c>
      <c r="J17" s="37" t="s">
        <v>200</v>
      </c>
      <c r="K17" s="55">
        <v>450239.7</v>
      </c>
      <c r="L17" s="55">
        <v>415160.5</v>
      </c>
      <c r="M17" s="40">
        <v>967372.6</v>
      </c>
      <c r="N17" s="38">
        <v>1055913</v>
      </c>
      <c r="O17" s="38">
        <v>1049536</v>
      </c>
      <c r="P17" s="15"/>
      <c r="Q17" s="15"/>
      <c r="R17" s="27"/>
      <c r="S17" s="27"/>
      <c r="T17" s="27"/>
    </row>
    <row r="18" spans="1:20" s="1" customFormat="1" ht="48.75" customHeight="1" x14ac:dyDescent="0.35">
      <c r="A18" s="36" t="s">
        <v>35</v>
      </c>
      <c r="B18" s="36" t="s">
        <v>130</v>
      </c>
      <c r="C18" s="36" t="s">
        <v>129</v>
      </c>
      <c r="D18" s="36" t="s">
        <v>132</v>
      </c>
      <c r="E18" s="36" t="s">
        <v>126</v>
      </c>
      <c r="F18" s="36" t="s">
        <v>115</v>
      </c>
      <c r="G18" s="36" t="s">
        <v>132</v>
      </c>
      <c r="H18" s="36" t="s">
        <v>243</v>
      </c>
      <c r="I18" s="36" t="s">
        <v>124</v>
      </c>
      <c r="J18" s="39" t="s">
        <v>236</v>
      </c>
      <c r="K18" s="56">
        <v>531619.19999999995</v>
      </c>
      <c r="L18" s="56">
        <v>573347.19999999995</v>
      </c>
      <c r="M18" s="40">
        <f>M19+M20+M22+M21</f>
        <v>580122.69999999995</v>
      </c>
      <c r="N18" s="40">
        <f>N19+N20+N22+N21</f>
        <v>603327.69999999995</v>
      </c>
      <c r="O18" s="40">
        <f>O19+O20+O22+O21</f>
        <v>628414.9</v>
      </c>
      <c r="P18" s="15"/>
      <c r="Q18" s="15"/>
    </row>
    <row r="19" spans="1:20" s="1" customFormat="1" ht="123" x14ac:dyDescent="0.35">
      <c r="A19" s="36" t="s">
        <v>38</v>
      </c>
      <c r="B19" s="36" t="s">
        <v>130</v>
      </c>
      <c r="C19" s="36" t="s">
        <v>129</v>
      </c>
      <c r="D19" s="36" t="s">
        <v>132</v>
      </c>
      <c r="E19" s="36" t="s">
        <v>126</v>
      </c>
      <c r="F19" s="36" t="s">
        <v>120</v>
      </c>
      <c r="G19" s="36" t="s">
        <v>132</v>
      </c>
      <c r="H19" s="36" t="s">
        <v>243</v>
      </c>
      <c r="I19" s="36" t="s">
        <v>124</v>
      </c>
      <c r="J19" s="41" t="s">
        <v>197</v>
      </c>
      <c r="K19" s="56">
        <v>529007.1</v>
      </c>
      <c r="L19" s="56">
        <v>571073.5</v>
      </c>
      <c r="M19" s="40">
        <v>577172.69999999995</v>
      </c>
      <c r="N19" s="40">
        <v>600200.5</v>
      </c>
      <c r="O19" s="40">
        <v>625151.4</v>
      </c>
      <c r="P19" s="15"/>
      <c r="Q19" s="15"/>
    </row>
    <row r="20" spans="1:20" s="1" customFormat="1" ht="184.5" x14ac:dyDescent="0.35">
      <c r="A20" s="36" t="s">
        <v>25</v>
      </c>
      <c r="B20" s="36" t="s">
        <v>130</v>
      </c>
      <c r="C20" s="36" t="s">
        <v>129</v>
      </c>
      <c r="D20" s="36" t="s">
        <v>132</v>
      </c>
      <c r="E20" s="36" t="s">
        <v>126</v>
      </c>
      <c r="F20" s="36" t="s">
        <v>127</v>
      </c>
      <c r="G20" s="36" t="s">
        <v>132</v>
      </c>
      <c r="H20" s="36" t="s">
        <v>243</v>
      </c>
      <c r="I20" s="36" t="s">
        <v>124</v>
      </c>
      <c r="J20" s="41" t="s">
        <v>217</v>
      </c>
      <c r="K20" s="56">
        <v>135.9</v>
      </c>
      <c r="L20" s="56">
        <v>0.3</v>
      </c>
      <c r="M20" s="40">
        <v>150</v>
      </c>
      <c r="N20" s="38">
        <v>157.19999999999999</v>
      </c>
      <c r="O20" s="38">
        <v>163.5</v>
      </c>
      <c r="P20" s="15"/>
      <c r="Q20" s="15"/>
    </row>
    <row r="21" spans="1:20" s="1" customFormat="1" ht="61.5" x14ac:dyDescent="0.35">
      <c r="A21" s="36" t="s">
        <v>45</v>
      </c>
      <c r="B21" s="36" t="s">
        <v>130</v>
      </c>
      <c r="C21" s="36" t="s">
        <v>129</v>
      </c>
      <c r="D21" s="36" t="s">
        <v>132</v>
      </c>
      <c r="E21" s="36" t="s">
        <v>126</v>
      </c>
      <c r="F21" s="36" t="s">
        <v>136</v>
      </c>
      <c r="G21" s="36" t="s">
        <v>132</v>
      </c>
      <c r="H21" s="36" t="s">
        <v>243</v>
      </c>
      <c r="I21" s="36" t="s">
        <v>124</v>
      </c>
      <c r="J21" s="41" t="s">
        <v>202</v>
      </c>
      <c r="K21" s="56">
        <v>282</v>
      </c>
      <c r="L21" s="56">
        <v>273.39999999999998</v>
      </c>
      <c r="M21" s="40">
        <v>300</v>
      </c>
      <c r="N21" s="38">
        <v>320</v>
      </c>
      <c r="O21" s="38">
        <v>350</v>
      </c>
      <c r="P21" s="15"/>
      <c r="Q21" s="15"/>
    </row>
    <row r="22" spans="1:20" s="1" customFormat="1" ht="123" x14ac:dyDescent="0.35">
      <c r="A22" s="36" t="s">
        <v>61</v>
      </c>
      <c r="B22" s="36" t="s">
        <v>130</v>
      </c>
      <c r="C22" s="36" t="s">
        <v>129</v>
      </c>
      <c r="D22" s="36" t="s">
        <v>132</v>
      </c>
      <c r="E22" s="36" t="s">
        <v>126</v>
      </c>
      <c r="F22" s="36" t="s">
        <v>144</v>
      </c>
      <c r="G22" s="36" t="s">
        <v>132</v>
      </c>
      <c r="H22" s="36" t="s">
        <v>243</v>
      </c>
      <c r="I22" s="36" t="s">
        <v>124</v>
      </c>
      <c r="J22" s="41" t="s">
        <v>181</v>
      </c>
      <c r="K22" s="56">
        <v>2194.1999999999998</v>
      </c>
      <c r="L22" s="56">
        <v>2000</v>
      </c>
      <c r="M22" s="40">
        <v>2500</v>
      </c>
      <c r="N22" s="38">
        <v>2650</v>
      </c>
      <c r="O22" s="38">
        <v>2750</v>
      </c>
      <c r="P22" s="15"/>
      <c r="Q22" s="15"/>
    </row>
    <row r="23" spans="1:20" s="1" customFormat="1" ht="61.5" x14ac:dyDescent="0.35">
      <c r="A23" s="36" t="s">
        <v>57</v>
      </c>
      <c r="B23" s="36" t="s">
        <v>32</v>
      </c>
      <c r="C23" s="36" t="s">
        <v>129</v>
      </c>
      <c r="D23" s="36" t="s">
        <v>117</v>
      </c>
      <c r="E23" s="36" t="s">
        <v>116</v>
      </c>
      <c r="F23" s="36" t="s">
        <v>115</v>
      </c>
      <c r="G23" s="36" t="s">
        <v>116</v>
      </c>
      <c r="H23" s="36" t="s">
        <v>243</v>
      </c>
      <c r="I23" s="36" t="s">
        <v>115</v>
      </c>
      <c r="J23" s="39" t="s">
        <v>190</v>
      </c>
      <c r="K23" s="56">
        <v>1270.5999999999999</v>
      </c>
      <c r="L23" s="56">
        <v>1473.4</v>
      </c>
      <c r="M23" s="38">
        <f>M24</f>
        <v>1364.6</v>
      </c>
      <c r="N23" s="38">
        <f t="shared" ref="N23:O23" si="0">N24</f>
        <v>1364.6</v>
      </c>
      <c r="O23" s="38">
        <f t="shared" si="0"/>
        <v>1364.6</v>
      </c>
      <c r="P23" s="15"/>
      <c r="Q23" s="15"/>
    </row>
    <row r="24" spans="1:20" s="1" customFormat="1" ht="61.5" x14ac:dyDescent="0.35">
      <c r="A24" s="36" t="s">
        <v>122</v>
      </c>
      <c r="B24" s="36" t="s">
        <v>32</v>
      </c>
      <c r="C24" s="36" t="s">
        <v>129</v>
      </c>
      <c r="D24" s="36" t="s">
        <v>117</v>
      </c>
      <c r="E24" s="36" t="s">
        <v>126</v>
      </c>
      <c r="F24" s="36" t="s">
        <v>115</v>
      </c>
      <c r="G24" s="36" t="s">
        <v>132</v>
      </c>
      <c r="H24" s="36" t="s">
        <v>243</v>
      </c>
      <c r="I24" s="36" t="s">
        <v>124</v>
      </c>
      <c r="J24" s="39" t="s">
        <v>198</v>
      </c>
      <c r="K24" s="56">
        <v>1270.5999999999999</v>
      </c>
      <c r="L24" s="56">
        <v>1473.4</v>
      </c>
      <c r="M24" s="38">
        <f>M25+M26+M27+M28</f>
        <v>1364.6</v>
      </c>
      <c r="N24" s="38">
        <f t="shared" ref="N24:O24" si="1">N25+N26+N27+N28</f>
        <v>1364.6</v>
      </c>
      <c r="O24" s="38">
        <f t="shared" si="1"/>
        <v>1364.6</v>
      </c>
      <c r="P24" s="15"/>
      <c r="Q24" s="15"/>
    </row>
    <row r="25" spans="1:20" s="1" customFormat="1" ht="123" x14ac:dyDescent="0.35">
      <c r="A25" s="36" t="s">
        <v>118</v>
      </c>
      <c r="B25" s="36" t="s">
        <v>32</v>
      </c>
      <c r="C25" s="36" t="s">
        <v>129</v>
      </c>
      <c r="D25" s="36" t="s">
        <v>117</v>
      </c>
      <c r="E25" s="36" t="s">
        <v>126</v>
      </c>
      <c r="F25" s="36" t="s">
        <v>16</v>
      </c>
      <c r="G25" s="36" t="s">
        <v>132</v>
      </c>
      <c r="H25" s="36" t="s">
        <v>243</v>
      </c>
      <c r="I25" s="36" t="s">
        <v>124</v>
      </c>
      <c r="J25" s="39" t="s">
        <v>227</v>
      </c>
      <c r="K25" s="56">
        <v>566.1</v>
      </c>
      <c r="L25" s="56">
        <v>633.1</v>
      </c>
      <c r="M25" s="40">
        <v>524.29999999999995</v>
      </c>
      <c r="N25" s="40">
        <v>524.29999999999995</v>
      </c>
      <c r="O25" s="40">
        <v>524.29999999999995</v>
      </c>
      <c r="P25" s="15"/>
      <c r="Q25" s="15"/>
    </row>
    <row r="26" spans="1:20" s="1" customFormat="1" ht="123" x14ac:dyDescent="0.35">
      <c r="A26" s="36" t="s">
        <v>36</v>
      </c>
      <c r="B26" s="36" t="s">
        <v>32</v>
      </c>
      <c r="C26" s="36" t="s">
        <v>129</v>
      </c>
      <c r="D26" s="36" t="s">
        <v>117</v>
      </c>
      <c r="E26" s="36" t="s">
        <v>126</v>
      </c>
      <c r="F26" s="36" t="s">
        <v>15</v>
      </c>
      <c r="G26" s="36" t="s">
        <v>132</v>
      </c>
      <c r="H26" s="36" t="s">
        <v>243</v>
      </c>
      <c r="I26" s="36" t="s">
        <v>124</v>
      </c>
      <c r="J26" s="41" t="s">
        <v>161</v>
      </c>
      <c r="K26" s="56">
        <v>5.5</v>
      </c>
      <c r="L26" s="56">
        <v>4</v>
      </c>
      <c r="M26" s="40">
        <v>4</v>
      </c>
      <c r="N26" s="40">
        <v>4</v>
      </c>
      <c r="O26" s="40">
        <v>4</v>
      </c>
      <c r="P26" s="15"/>
      <c r="Q26" s="15"/>
    </row>
    <row r="27" spans="1:20" s="1" customFormat="1" ht="123" x14ac:dyDescent="0.35">
      <c r="A27" s="36" t="s">
        <v>123</v>
      </c>
      <c r="B27" s="36" t="s">
        <v>32</v>
      </c>
      <c r="C27" s="36" t="s">
        <v>129</v>
      </c>
      <c r="D27" s="36" t="s">
        <v>117</v>
      </c>
      <c r="E27" s="36" t="s">
        <v>126</v>
      </c>
      <c r="F27" s="36" t="s">
        <v>22</v>
      </c>
      <c r="G27" s="36" t="s">
        <v>132</v>
      </c>
      <c r="H27" s="36" t="s">
        <v>243</v>
      </c>
      <c r="I27" s="36" t="s">
        <v>124</v>
      </c>
      <c r="J27" s="39" t="s">
        <v>215</v>
      </c>
      <c r="K27" s="56">
        <v>825.9</v>
      </c>
      <c r="L27" s="56">
        <v>924.3</v>
      </c>
      <c r="M27" s="40">
        <v>924.3</v>
      </c>
      <c r="N27" s="40">
        <v>924.3</v>
      </c>
      <c r="O27" s="40">
        <v>924.3</v>
      </c>
      <c r="P27" s="15"/>
      <c r="Q27" s="15"/>
    </row>
    <row r="28" spans="1:20" s="1" customFormat="1" ht="152.25" customHeight="1" x14ac:dyDescent="0.35">
      <c r="A28" s="36" t="s">
        <v>119</v>
      </c>
      <c r="B28" s="36" t="s">
        <v>32</v>
      </c>
      <c r="C28" s="36" t="s">
        <v>129</v>
      </c>
      <c r="D28" s="36" t="s">
        <v>117</v>
      </c>
      <c r="E28" s="36" t="s">
        <v>126</v>
      </c>
      <c r="F28" s="36" t="s">
        <v>100</v>
      </c>
      <c r="G28" s="36" t="s">
        <v>132</v>
      </c>
      <c r="H28" s="36" t="s">
        <v>243</v>
      </c>
      <c r="I28" s="36" t="s">
        <v>124</v>
      </c>
      <c r="J28" s="39" t="s">
        <v>212</v>
      </c>
      <c r="K28" s="56">
        <v>-126.9</v>
      </c>
      <c r="L28" s="56">
        <v>-88</v>
      </c>
      <c r="M28" s="40">
        <v>-88</v>
      </c>
      <c r="N28" s="40">
        <v>-88</v>
      </c>
      <c r="O28" s="40">
        <v>-88</v>
      </c>
      <c r="P28" s="15"/>
      <c r="Q28" s="15"/>
    </row>
    <row r="29" spans="1:20" s="1" customFormat="1" ht="40.5" customHeight="1" x14ac:dyDescent="0.35">
      <c r="A29" s="36" t="s">
        <v>121</v>
      </c>
      <c r="B29" s="36" t="s">
        <v>130</v>
      </c>
      <c r="C29" s="36" t="s">
        <v>129</v>
      </c>
      <c r="D29" s="36" t="s">
        <v>128</v>
      </c>
      <c r="E29" s="36" t="s">
        <v>116</v>
      </c>
      <c r="F29" s="36" t="s">
        <v>115</v>
      </c>
      <c r="G29" s="36" t="s">
        <v>116</v>
      </c>
      <c r="H29" s="36" t="s">
        <v>243</v>
      </c>
      <c r="I29" s="36" t="s">
        <v>115</v>
      </c>
      <c r="J29" s="39" t="s">
        <v>250</v>
      </c>
      <c r="K29" s="56">
        <v>8154.9</v>
      </c>
      <c r="L29" s="56">
        <v>10546.1</v>
      </c>
      <c r="M29" s="40">
        <f>M32+M35+M30</f>
        <v>15702.8</v>
      </c>
      <c r="N29" s="40">
        <f t="shared" ref="N29:O29" si="2">N32+N35+N30</f>
        <v>9320</v>
      </c>
      <c r="O29" s="40">
        <f t="shared" si="2"/>
        <v>7430</v>
      </c>
      <c r="P29" s="15"/>
      <c r="Q29" s="15"/>
    </row>
    <row r="30" spans="1:20" s="1" customFormat="1" ht="75" customHeight="1" x14ac:dyDescent="0.35">
      <c r="A30" s="36" t="s">
        <v>75</v>
      </c>
      <c r="B30" s="36" t="s">
        <v>7</v>
      </c>
      <c r="C30" s="36" t="s">
        <v>129</v>
      </c>
      <c r="D30" s="36" t="s">
        <v>8</v>
      </c>
      <c r="E30" s="36" t="s">
        <v>9</v>
      </c>
      <c r="F30" s="36" t="s">
        <v>10</v>
      </c>
      <c r="G30" s="36" t="s">
        <v>116</v>
      </c>
      <c r="H30" s="36" t="s">
        <v>246</v>
      </c>
      <c r="I30" s="36" t="s">
        <v>12</v>
      </c>
      <c r="J30" s="39" t="s">
        <v>247</v>
      </c>
      <c r="K30" s="56">
        <v>0</v>
      </c>
      <c r="L30" s="56">
        <v>0</v>
      </c>
      <c r="M30" s="40">
        <f>M31</f>
        <v>6692.8</v>
      </c>
      <c r="N30" s="40">
        <f t="shared" ref="N30:O30" si="3">N31</f>
        <v>6900</v>
      </c>
      <c r="O30" s="40">
        <f t="shared" si="3"/>
        <v>7100</v>
      </c>
      <c r="P30" s="15"/>
      <c r="Q30" s="15"/>
    </row>
    <row r="31" spans="1:20" s="1" customFormat="1" ht="81" customHeight="1" x14ac:dyDescent="0.35">
      <c r="A31" s="36" t="s">
        <v>68</v>
      </c>
      <c r="B31" s="36" t="s">
        <v>7</v>
      </c>
      <c r="C31" s="36" t="s">
        <v>11</v>
      </c>
      <c r="D31" s="36" t="s">
        <v>8</v>
      </c>
      <c r="E31" s="36" t="s">
        <v>132</v>
      </c>
      <c r="F31" s="36" t="s">
        <v>13</v>
      </c>
      <c r="G31" s="42" t="s">
        <v>132</v>
      </c>
      <c r="H31" s="36" t="s">
        <v>246</v>
      </c>
      <c r="I31" s="36" t="s">
        <v>12</v>
      </c>
      <c r="J31" s="39" t="s">
        <v>199</v>
      </c>
      <c r="K31" s="56">
        <v>0</v>
      </c>
      <c r="L31" s="56">
        <v>0</v>
      </c>
      <c r="M31" s="40">
        <v>6692.8</v>
      </c>
      <c r="N31" s="40">
        <v>6900</v>
      </c>
      <c r="O31" s="40">
        <v>7100</v>
      </c>
      <c r="P31" s="15"/>
      <c r="Q31" s="15"/>
    </row>
    <row r="32" spans="1:20" s="1" customFormat="1" ht="38.25" customHeight="1" x14ac:dyDescent="0.35">
      <c r="A32" s="36" t="s">
        <v>143</v>
      </c>
      <c r="B32" s="36" t="s">
        <v>130</v>
      </c>
      <c r="C32" s="36" t="s">
        <v>129</v>
      </c>
      <c r="D32" s="36" t="s">
        <v>128</v>
      </c>
      <c r="E32" s="36" t="s">
        <v>126</v>
      </c>
      <c r="F32" s="36" t="s">
        <v>115</v>
      </c>
      <c r="G32" s="36" t="s">
        <v>126</v>
      </c>
      <c r="H32" s="36" t="s">
        <v>243</v>
      </c>
      <c r="I32" s="36" t="s">
        <v>124</v>
      </c>
      <c r="J32" s="39" t="s">
        <v>152</v>
      </c>
      <c r="K32" s="56">
        <v>7935.2</v>
      </c>
      <c r="L32" s="56">
        <v>10236.700000000001</v>
      </c>
      <c r="M32" s="40">
        <f>M33</f>
        <v>8700</v>
      </c>
      <c r="N32" s="40">
        <f t="shared" ref="N32:O32" si="4">N33</f>
        <v>2100</v>
      </c>
      <c r="O32" s="40">
        <f t="shared" si="4"/>
        <v>0</v>
      </c>
      <c r="P32" s="15"/>
      <c r="Q32" s="15"/>
    </row>
    <row r="33" spans="1:17" s="1" customFormat="1" ht="47.25" customHeight="1" x14ac:dyDescent="0.35">
      <c r="A33" s="36" t="s">
        <v>70</v>
      </c>
      <c r="B33" s="36" t="s">
        <v>130</v>
      </c>
      <c r="C33" s="36" t="s">
        <v>129</v>
      </c>
      <c r="D33" s="36" t="s">
        <v>128</v>
      </c>
      <c r="E33" s="36" t="s">
        <v>126</v>
      </c>
      <c r="F33" s="36" t="s">
        <v>120</v>
      </c>
      <c r="G33" s="36" t="s">
        <v>126</v>
      </c>
      <c r="H33" s="36" t="s">
        <v>243</v>
      </c>
      <c r="I33" s="36" t="s">
        <v>124</v>
      </c>
      <c r="J33" s="39" t="s">
        <v>152</v>
      </c>
      <c r="K33" s="56">
        <v>7934.5</v>
      </c>
      <c r="L33" s="56">
        <v>10236.700000000001</v>
      </c>
      <c r="M33" s="40">
        <v>8700</v>
      </c>
      <c r="N33" s="40">
        <v>2100</v>
      </c>
      <c r="O33" s="40">
        <v>0</v>
      </c>
      <c r="P33" s="15"/>
      <c r="Q33" s="15"/>
    </row>
    <row r="34" spans="1:17" s="1" customFormat="1" ht="70.5" x14ac:dyDescent="0.35">
      <c r="A34" s="36" t="s">
        <v>73</v>
      </c>
      <c r="B34" s="62" t="s">
        <v>7</v>
      </c>
      <c r="C34" s="62" t="s">
        <v>11</v>
      </c>
      <c r="D34" s="62" t="s">
        <v>8</v>
      </c>
      <c r="E34" s="62" t="s">
        <v>126</v>
      </c>
      <c r="F34" s="62" t="s">
        <v>127</v>
      </c>
      <c r="G34" s="62" t="s">
        <v>126</v>
      </c>
      <c r="H34" s="62" t="s">
        <v>243</v>
      </c>
      <c r="I34" s="62" t="s">
        <v>12</v>
      </c>
      <c r="J34" s="63" t="s">
        <v>285</v>
      </c>
      <c r="K34" s="56">
        <v>0.7</v>
      </c>
      <c r="L34" s="56">
        <v>0</v>
      </c>
      <c r="M34" s="40">
        <v>0</v>
      </c>
      <c r="N34" s="40">
        <v>0</v>
      </c>
      <c r="O34" s="40">
        <v>0</v>
      </c>
      <c r="P34" s="15"/>
      <c r="Q34" s="15"/>
    </row>
    <row r="35" spans="1:17" s="1" customFormat="1" ht="30.75" x14ac:dyDescent="0.35">
      <c r="A35" s="36" t="s">
        <v>65</v>
      </c>
      <c r="B35" s="36" t="s">
        <v>130</v>
      </c>
      <c r="C35" s="36" t="s">
        <v>129</v>
      </c>
      <c r="D35" s="36" t="s">
        <v>128</v>
      </c>
      <c r="E35" s="36" t="s">
        <v>76</v>
      </c>
      <c r="F35" s="36" t="s">
        <v>115</v>
      </c>
      <c r="G35" s="36" t="s">
        <v>126</v>
      </c>
      <c r="H35" s="36" t="s">
        <v>243</v>
      </c>
      <c r="I35" s="36" t="s">
        <v>124</v>
      </c>
      <c r="J35" s="39" t="s">
        <v>159</v>
      </c>
      <c r="K35" s="56">
        <v>219.7</v>
      </c>
      <c r="L35" s="56">
        <v>309.39999999999998</v>
      </c>
      <c r="M35" s="40">
        <f>M36</f>
        <v>310</v>
      </c>
      <c r="N35" s="40">
        <f t="shared" ref="N35:O35" si="5">N36</f>
        <v>320</v>
      </c>
      <c r="O35" s="40">
        <f t="shared" si="5"/>
        <v>330</v>
      </c>
      <c r="P35" s="15"/>
      <c r="Q35" s="15"/>
    </row>
    <row r="36" spans="1:17" s="1" customFormat="1" ht="61.5" x14ac:dyDescent="0.35">
      <c r="A36" s="36" t="s">
        <v>77</v>
      </c>
      <c r="B36" s="36" t="s">
        <v>130</v>
      </c>
      <c r="C36" s="36" t="s">
        <v>129</v>
      </c>
      <c r="D36" s="36" t="s">
        <v>128</v>
      </c>
      <c r="E36" s="36" t="s">
        <v>76</v>
      </c>
      <c r="F36" s="36" t="s">
        <v>127</v>
      </c>
      <c r="G36" s="36" t="s">
        <v>126</v>
      </c>
      <c r="H36" s="36" t="s">
        <v>243</v>
      </c>
      <c r="I36" s="36" t="s">
        <v>124</v>
      </c>
      <c r="J36" s="39" t="s">
        <v>14</v>
      </c>
      <c r="K36" s="56">
        <v>219.7</v>
      </c>
      <c r="L36" s="56">
        <v>309.39999999999998</v>
      </c>
      <c r="M36" s="40">
        <v>310</v>
      </c>
      <c r="N36" s="40">
        <v>320</v>
      </c>
      <c r="O36" s="40">
        <v>330</v>
      </c>
      <c r="P36" s="15"/>
      <c r="Q36" s="15"/>
    </row>
    <row r="37" spans="1:17" s="1" customFormat="1" ht="30.75" x14ac:dyDescent="0.35">
      <c r="A37" s="36" t="s">
        <v>54</v>
      </c>
      <c r="B37" s="43" t="s">
        <v>130</v>
      </c>
      <c r="C37" s="43">
        <v>1</v>
      </c>
      <c r="D37" s="43" t="s">
        <v>131</v>
      </c>
      <c r="E37" s="43" t="s">
        <v>116</v>
      </c>
      <c r="F37" s="43" t="s">
        <v>115</v>
      </c>
      <c r="G37" s="43" t="s">
        <v>116</v>
      </c>
      <c r="H37" s="43" t="s">
        <v>243</v>
      </c>
      <c r="I37" s="43" t="s">
        <v>115</v>
      </c>
      <c r="J37" s="39" t="s">
        <v>165</v>
      </c>
      <c r="K37" s="56">
        <v>2712</v>
      </c>
      <c r="L37" s="56">
        <v>2796</v>
      </c>
      <c r="M37" s="40">
        <f>M38+M40</f>
        <v>2923</v>
      </c>
      <c r="N37" s="40">
        <f>N38+N40</f>
        <v>3212</v>
      </c>
      <c r="O37" s="40">
        <f>O38+O40</f>
        <v>3770</v>
      </c>
      <c r="P37" s="15"/>
      <c r="Q37" s="15"/>
    </row>
    <row r="38" spans="1:17" s="1" customFormat="1" ht="30.75" x14ac:dyDescent="0.35">
      <c r="A38" s="36" t="s">
        <v>20</v>
      </c>
      <c r="B38" s="36" t="s">
        <v>130</v>
      </c>
      <c r="C38" s="36" t="s">
        <v>129</v>
      </c>
      <c r="D38" s="36" t="s">
        <v>131</v>
      </c>
      <c r="E38" s="36" t="s">
        <v>132</v>
      </c>
      <c r="F38" s="36" t="s">
        <v>115</v>
      </c>
      <c r="G38" s="36" t="s">
        <v>116</v>
      </c>
      <c r="H38" s="36" t="s">
        <v>243</v>
      </c>
      <c r="I38" s="36" t="s">
        <v>124</v>
      </c>
      <c r="J38" s="39" t="s">
        <v>178</v>
      </c>
      <c r="K38" s="56">
        <v>741.8</v>
      </c>
      <c r="L38" s="56">
        <v>770</v>
      </c>
      <c r="M38" s="40">
        <f>M39</f>
        <v>836</v>
      </c>
      <c r="N38" s="40">
        <f t="shared" ref="N38:O38" si="6">N39</f>
        <v>1087</v>
      </c>
      <c r="O38" s="40">
        <f t="shared" si="6"/>
        <v>1630</v>
      </c>
      <c r="P38" s="15"/>
      <c r="Q38" s="15"/>
    </row>
    <row r="39" spans="1:17" s="1" customFormat="1" ht="61.5" x14ac:dyDescent="0.35">
      <c r="A39" s="36" t="s">
        <v>91</v>
      </c>
      <c r="B39" s="36" t="s">
        <v>130</v>
      </c>
      <c r="C39" s="36" t="s">
        <v>129</v>
      </c>
      <c r="D39" s="36" t="s">
        <v>131</v>
      </c>
      <c r="E39" s="36" t="s">
        <v>132</v>
      </c>
      <c r="F39" s="36" t="s">
        <v>136</v>
      </c>
      <c r="G39" s="36" t="s">
        <v>128</v>
      </c>
      <c r="H39" s="36" t="s">
        <v>243</v>
      </c>
      <c r="I39" s="36" t="s">
        <v>124</v>
      </c>
      <c r="J39" s="39" t="s">
        <v>216</v>
      </c>
      <c r="K39" s="56">
        <v>741.8</v>
      </c>
      <c r="L39" s="56">
        <v>770</v>
      </c>
      <c r="M39" s="40">
        <v>836</v>
      </c>
      <c r="N39" s="40">
        <v>1087</v>
      </c>
      <c r="O39" s="40">
        <v>1630</v>
      </c>
      <c r="P39" s="15"/>
      <c r="Q39" s="15"/>
    </row>
    <row r="40" spans="1:17" s="1" customFormat="1" ht="30.75" x14ac:dyDescent="0.35">
      <c r="A40" s="36" t="s">
        <v>53</v>
      </c>
      <c r="B40" s="36" t="s">
        <v>130</v>
      </c>
      <c r="C40" s="36" t="s">
        <v>129</v>
      </c>
      <c r="D40" s="36" t="s">
        <v>131</v>
      </c>
      <c r="E40" s="36" t="s">
        <v>131</v>
      </c>
      <c r="F40" s="36" t="s">
        <v>115</v>
      </c>
      <c r="G40" s="36" t="s">
        <v>116</v>
      </c>
      <c r="H40" s="36" t="s">
        <v>243</v>
      </c>
      <c r="I40" s="36" t="s">
        <v>124</v>
      </c>
      <c r="J40" s="39" t="s">
        <v>229</v>
      </c>
      <c r="K40" s="56">
        <v>1970.2</v>
      </c>
      <c r="L40" s="56">
        <v>2026</v>
      </c>
      <c r="M40" s="40">
        <f>M41+M42</f>
        <v>2087</v>
      </c>
      <c r="N40" s="40">
        <f>N41+N42</f>
        <v>2125</v>
      </c>
      <c r="O40" s="40">
        <f>O41+O42</f>
        <v>2140</v>
      </c>
      <c r="P40" s="15"/>
      <c r="Q40" s="15"/>
    </row>
    <row r="41" spans="1:17" s="1" customFormat="1" ht="48.75" customHeight="1" x14ac:dyDescent="0.35">
      <c r="A41" s="36" t="s">
        <v>43</v>
      </c>
      <c r="B41" s="36" t="s">
        <v>130</v>
      </c>
      <c r="C41" s="36" t="s">
        <v>129</v>
      </c>
      <c r="D41" s="36" t="s">
        <v>131</v>
      </c>
      <c r="E41" s="36" t="s">
        <v>131</v>
      </c>
      <c r="F41" s="36" t="s">
        <v>136</v>
      </c>
      <c r="G41" s="36" t="s">
        <v>116</v>
      </c>
      <c r="H41" s="36" t="s">
        <v>243</v>
      </c>
      <c r="I41" s="36" t="s">
        <v>124</v>
      </c>
      <c r="J41" s="39" t="s">
        <v>240</v>
      </c>
      <c r="K41" s="56">
        <v>1650.8</v>
      </c>
      <c r="L41" s="56">
        <v>1797</v>
      </c>
      <c r="M41" s="38">
        <v>1847</v>
      </c>
      <c r="N41" s="38">
        <v>1855</v>
      </c>
      <c r="O41" s="38">
        <v>1840</v>
      </c>
      <c r="P41" s="15"/>
      <c r="Q41" s="15"/>
    </row>
    <row r="42" spans="1:17" s="1" customFormat="1" ht="30.75" x14ac:dyDescent="0.35">
      <c r="A42" s="36" t="s">
        <v>71</v>
      </c>
      <c r="B42" s="36" t="s">
        <v>130</v>
      </c>
      <c r="C42" s="36" t="s">
        <v>129</v>
      </c>
      <c r="D42" s="36" t="s">
        <v>131</v>
      </c>
      <c r="E42" s="36" t="s">
        <v>131</v>
      </c>
      <c r="F42" s="36" t="s">
        <v>144</v>
      </c>
      <c r="G42" s="36" t="s">
        <v>116</v>
      </c>
      <c r="H42" s="36" t="s">
        <v>243</v>
      </c>
      <c r="I42" s="36" t="s">
        <v>124</v>
      </c>
      <c r="J42" s="39" t="s">
        <v>176</v>
      </c>
      <c r="K42" s="56">
        <v>319.39999999999998</v>
      </c>
      <c r="L42" s="56">
        <v>229</v>
      </c>
      <c r="M42" s="38">
        <v>240</v>
      </c>
      <c r="N42" s="38">
        <v>270</v>
      </c>
      <c r="O42" s="38">
        <v>300</v>
      </c>
      <c r="P42" s="15"/>
      <c r="Q42" s="15"/>
    </row>
    <row r="43" spans="1:17" s="1" customFormat="1" ht="30.75" x14ac:dyDescent="0.35">
      <c r="A43" s="36" t="s">
        <v>27</v>
      </c>
      <c r="B43" s="36" t="s">
        <v>115</v>
      </c>
      <c r="C43" s="36" t="s">
        <v>129</v>
      </c>
      <c r="D43" s="36" t="s">
        <v>133</v>
      </c>
      <c r="E43" s="36" t="s">
        <v>116</v>
      </c>
      <c r="F43" s="36" t="s">
        <v>115</v>
      </c>
      <c r="G43" s="36" t="s">
        <v>116</v>
      </c>
      <c r="H43" s="36" t="s">
        <v>243</v>
      </c>
      <c r="I43" s="36" t="s">
        <v>115</v>
      </c>
      <c r="J43" s="39" t="s">
        <v>255</v>
      </c>
      <c r="K43" s="56">
        <v>1665.4</v>
      </c>
      <c r="L43" s="56">
        <v>1725.6</v>
      </c>
      <c r="M43" s="40">
        <f>M44+M45</f>
        <v>2093.1999999999998</v>
      </c>
      <c r="N43" s="40">
        <f>N44+N45</f>
        <v>2157</v>
      </c>
      <c r="O43" s="40">
        <f>O44+O45</f>
        <v>2224.6</v>
      </c>
      <c r="P43" s="15"/>
      <c r="Q43" s="15"/>
    </row>
    <row r="44" spans="1:17" s="1" customFormat="1" ht="61.5" x14ac:dyDescent="0.35">
      <c r="A44" s="36" t="s">
        <v>44</v>
      </c>
      <c r="B44" s="36" t="s">
        <v>130</v>
      </c>
      <c r="C44" s="36" t="s">
        <v>129</v>
      </c>
      <c r="D44" s="36" t="s">
        <v>133</v>
      </c>
      <c r="E44" s="36" t="s">
        <v>117</v>
      </c>
      <c r="F44" s="36" t="s">
        <v>115</v>
      </c>
      <c r="G44" s="36" t="s">
        <v>132</v>
      </c>
      <c r="H44" s="36" t="s">
        <v>243</v>
      </c>
      <c r="I44" s="36" t="s">
        <v>124</v>
      </c>
      <c r="J44" s="39" t="s">
        <v>205</v>
      </c>
      <c r="K44" s="56">
        <v>1433.4</v>
      </c>
      <c r="L44" s="56">
        <v>1501.6</v>
      </c>
      <c r="M44" s="38">
        <v>1869.2</v>
      </c>
      <c r="N44" s="38">
        <v>1933</v>
      </c>
      <c r="O44" s="38">
        <v>2000.6</v>
      </c>
      <c r="P44" s="15"/>
      <c r="Q44" s="15"/>
    </row>
    <row r="45" spans="1:17" s="1" customFormat="1" ht="61.5" x14ac:dyDescent="0.35">
      <c r="A45" s="36" t="s">
        <v>46</v>
      </c>
      <c r="B45" s="36" t="s">
        <v>39</v>
      </c>
      <c r="C45" s="36" t="s">
        <v>129</v>
      </c>
      <c r="D45" s="36" t="s">
        <v>133</v>
      </c>
      <c r="E45" s="36" t="s">
        <v>141</v>
      </c>
      <c r="F45" s="36" t="s">
        <v>115</v>
      </c>
      <c r="G45" s="36" t="s">
        <v>116</v>
      </c>
      <c r="H45" s="36" t="s">
        <v>243</v>
      </c>
      <c r="I45" s="36" t="s">
        <v>124</v>
      </c>
      <c r="J45" s="39" t="s">
        <v>2</v>
      </c>
      <c r="K45" s="56">
        <v>232</v>
      </c>
      <c r="L45" s="56">
        <v>224</v>
      </c>
      <c r="M45" s="38">
        <f t="shared" ref="M45:O45" si="7">M46</f>
        <v>224</v>
      </c>
      <c r="N45" s="38">
        <f t="shared" si="7"/>
        <v>224</v>
      </c>
      <c r="O45" s="38">
        <f t="shared" si="7"/>
        <v>224</v>
      </c>
      <c r="P45" s="15"/>
      <c r="Q45" s="15"/>
    </row>
    <row r="46" spans="1:17" s="1" customFormat="1" ht="123" x14ac:dyDescent="0.35">
      <c r="A46" s="36" t="s">
        <v>26</v>
      </c>
      <c r="B46" s="36" t="s">
        <v>39</v>
      </c>
      <c r="C46" s="36" t="s">
        <v>129</v>
      </c>
      <c r="D46" s="36" t="s">
        <v>133</v>
      </c>
      <c r="E46" s="36" t="s">
        <v>141</v>
      </c>
      <c r="F46" s="36" t="s">
        <v>29</v>
      </c>
      <c r="G46" s="36" t="s">
        <v>132</v>
      </c>
      <c r="H46" s="36" t="s">
        <v>243</v>
      </c>
      <c r="I46" s="36" t="s">
        <v>124</v>
      </c>
      <c r="J46" s="41" t="s">
        <v>168</v>
      </c>
      <c r="K46" s="56">
        <v>232</v>
      </c>
      <c r="L46" s="56">
        <v>224</v>
      </c>
      <c r="M46" s="40">
        <v>224</v>
      </c>
      <c r="N46" s="40">
        <v>224</v>
      </c>
      <c r="O46" s="40">
        <v>224</v>
      </c>
      <c r="P46" s="15"/>
      <c r="Q46" s="15"/>
    </row>
    <row r="47" spans="1:17" s="1" customFormat="1" ht="61.5" x14ac:dyDescent="0.35">
      <c r="A47" s="36" t="s">
        <v>59</v>
      </c>
      <c r="B47" s="36" t="s">
        <v>39</v>
      </c>
      <c r="C47" s="36" t="s">
        <v>129</v>
      </c>
      <c r="D47" s="36" t="s">
        <v>122</v>
      </c>
      <c r="E47" s="36" t="s">
        <v>116</v>
      </c>
      <c r="F47" s="36" t="s">
        <v>115</v>
      </c>
      <c r="G47" s="36" t="s">
        <v>116</v>
      </c>
      <c r="H47" s="36" t="s">
        <v>243</v>
      </c>
      <c r="I47" s="36" t="s">
        <v>115</v>
      </c>
      <c r="J47" s="39" t="s">
        <v>206</v>
      </c>
      <c r="K47" s="56">
        <v>56841</v>
      </c>
      <c r="L47" s="56">
        <v>63985.4</v>
      </c>
      <c r="M47" s="38">
        <f>M48+M55</f>
        <v>52876.1</v>
      </c>
      <c r="N47" s="38">
        <f t="shared" ref="N47:O47" si="8">N48+N55</f>
        <v>54376.1</v>
      </c>
      <c r="O47" s="38">
        <f t="shared" si="8"/>
        <v>54565.299999999996</v>
      </c>
      <c r="P47" s="24"/>
      <c r="Q47" s="15"/>
    </row>
    <row r="48" spans="1:17" s="1" customFormat="1" ht="123" x14ac:dyDescent="0.35">
      <c r="A48" s="36" t="s">
        <v>28</v>
      </c>
      <c r="B48" s="36" t="s">
        <v>39</v>
      </c>
      <c r="C48" s="36" t="s">
        <v>129</v>
      </c>
      <c r="D48" s="36" t="s">
        <v>122</v>
      </c>
      <c r="E48" s="36" t="s">
        <v>128</v>
      </c>
      <c r="F48" s="36" t="s">
        <v>115</v>
      </c>
      <c r="G48" s="36" t="s">
        <v>116</v>
      </c>
      <c r="H48" s="36" t="s">
        <v>243</v>
      </c>
      <c r="I48" s="36" t="s">
        <v>125</v>
      </c>
      <c r="J48" s="41" t="s">
        <v>156</v>
      </c>
      <c r="K48" s="56">
        <v>56417.9</v>
      </c>
      <c r="L48" s="56">
        <v>63660.2</v>
      </c>
      <c r="M48" s="38">
        <f>M49+M51+M53</f>
        <v>52867</v>
      </c>
      <c r="N48" s="38">
        <f t="shared" ref="N48:O48" si="9">N49+N51+N53</f>
        <v>54367</v>
      </c>
      <c r="O48" s="38">
        <f t="shared" si="9"/>
        <v>54556.2</v>
      </c>
      <c r="P48" s="15"/>
      <c r="Q48" s="15"/>
    </row>
    <row r="49" spans="1:19" s="1" customFormat="1" ht="92.25" x14ac:dyDescent="0.35">
      <c r="A49" s="36" t="s">
        <v>40</v>
      </c>
      <c r="B49" s="36" t="s">
        <v>39</v>
      </c>
      <c r="C49" s="36" t="s">
        <v>129</v>
      </c>
      <c r="D49" s="36" t="s">
        <v>122</v>
      </c>
      <c r="E49" s="36" t="s">
        <v>128</v>
      </c>
      <c r="F49" s="36" t="s">
        <v>120</v>
      </c>
      <c r="G49" s="36" t="s">
        <v>116</v>
      </c>
      <c r="H49" s="36" t="s">
        <v>243</v>
      </c>
      <c r="I49" s="36" t="s">
        <v>125</v>
      </c>
      <c r="J49" s="39" t="s">
        <v>155</v>
      </c>
      <c r="K49" s="56">
        <v>29449.1</v>
      </c>
      <c r="L49" s="56">
        <v>29100</v>
      </c>
      <c r="M49" s="38">
        <f>M50</f>
        <v>26000</v>
      </c>
      <c r="N49" s="38">
        <f t="shared" ref="N49:O49" si="10">N50</f>
        <v>28000</v>
      </c>
      <c r="O49" s="38">
        <f t="shared" si="10"/>
        <v>28000</v>
      </c>
      <c r="P49" s="15"/>
      <c r="Q49" s="15"/>
    </row>
    <row r="50" spans="1:19" s="1" customFormat="1" ht="123" x14ac:dyDescent="0.35">
      <c r="A50" s="36" t="s">
        <v>24</v>
      </c>
      <c r="B50" s="36" t="s">
        <v>39</v>
      </c>
      <c r="C50" s="36" t="s">
        <v>129</v>
      </c>
      <c r="D50" s="36" t="s">
        <v>122</v>
      </c>
      <c r="E50" s="36" t="s">
        <v>128</v>
      </c>
      <c r="F50" s="36" t="s">
        <v>146</v>
      </c>
      <c r="G50" s="36" t="s">
        <v>128</v>
      </c>
      <c r="H50" s="36" t="s">
        <v>243</v>
      </c>
      <c r="I50" s="36" t="s">
        <v>125</v>
      </c>
      <c r="J50" s="41" t="s">
        <v>169</v>
      </c>
      <c r="K50" s="56">
        <v>29449.1</v>
      </c>
      <c r="L50" s="56">
        <v>29100</v>
      </c>
      <c r="M50" s="40">
        <v>26000</v>
      </c>
      <c r="N50" s="40">
        <v>28000</v>
      </c>
      <c r="O50" s="40">
        <v>28000</v>
      </c>
      <c r="P50" s="15"/>
      <c r="Q50" s="15"/>
    </row>
    <row r="51" spans="1:19" s="1" customFormat="1" ht="123" x14ac:dyDescent="0.35">
      <c r="A51" s="36" t="s">
        <v>51</v>
      </c>
      <c r="B51" s="36" t="s">
        <v>39</v>
      </c>
      <c r="C51" s="36" t="s">
        <v>129</v>
      </c>
      <c r="D51" s="36" t="s">
        <v>122</v>
      </c>
      <c r="E51" s="36" t="s">
        <v>128</v>
      </c>
      <c r="F51" s="36" t="s">
        <v>127</v>
      </c>
      <c r="G51" s="36" t="s">
        <v>116</v>
      </c>
      <c r="H51" s="36" t="s">
        <v>243</v>
      </c>
      <c r="I51" s="36" t="s">
        <v>125</v>
      </c>
      <c r="J51" s="41" t="s">
        <v>220</v>
      </c>
      <c r="K51" s="56">
        <v>862.3</v>
      </c>
      <c r="L51" s="56">
        <v>10380</v>
      </c>
      <c r="M51" s="40">
        <f>M52</f>
        <v>2300</v>
      </c>
      <c r="N51" s="40">
        <f t="shared" ref="N51:O51" si="11">N52</f>
        <v>2500</v>
      </c>
      <c r="O51" s="40">
        <f t="shared" si="11"/>
        <v>2500</v>
      </c>
      <c r="P51" s="15"/>
      <c r="Q51" s="15"/>
    </row>
    <row r="52" spans="1:19" s="1" customFormat="1" ht="123" x14ac:dyDescent="0.35">
      <c r="A52" s="36" t="s">
        <v>55</v>
      </c>
      <c r="B52" s="36" t="s">
        <v>39</v>
      </c>
      <c r="C52" s="36">
        <v>1</v>
      </c>
      <c r="D52" s="36">
        <v>11</v>
      </c>
      <c r="E52" s="36" t="s">
        <v>128</v>
      </c>
      <c r="F52" s="36" t="s">
        <v>147</v>
      </c>
      <c r="G52" s="36" t="s">
        <v>128</v>
      </c>
      <c r="H52" s="36" t="s">
        <v>243</v>
      </c>
      <c r="I52" s="36" t="s">
        <v>125</v>
      </c>
      <c r="J52" s="39" t="s">
        <v>226</v>
      </c>
      <c r="K52" s="56">
        <v>862.3</v>
      </c>
      <c r="L52" s="56">
        <v>10380</v>
      </c>
      <c r="M52" s="40">
        <v>2300</v>
      </c>
      <c r="N52" s="40">
        <v>2500</v>
      </c>
      <c r="O52" s="40">
        <v>2500</v>
      </c>
      <c r="P52" s="15"/>
      <c r="Q52" s="15"/>
    </row>
    <row r="53" spans="1:19" s="1" customFormat="1" ht="123" x14ac:dyDescent="0.35">
      <c r="A53" s="36" t="s">
        <v>42</v>
      </c>
      <c r="B53" s="36" t="s">
        <v>39</v>
      </c>
      <c r="C53" s="36" t="s">
        <v>129</v>
      </c>
      <c r="D53" s="36" t="s">
        <v>122</v>
      </c>
      <c r="E53" s="36" t="s">
        <v>128</v>
      </c>
      <c r="F53" s="36" t="s">
        <v>136</v>
      </c>
      <c r="G53" s="36" t="s">
        <v>116</v>
      </c>
      <c r="H53" s="36" t="s">
        <v>243</v>
      </c>
      <c r="I53" s="36" t="s">
        <v>125</v>
      </c>
      <c r="J53" s="41" t="s">
        <v>221</v>
      </c>
      <c r="K53" s="56">
        <v>26106.5</v>
      </c>
      <c r="L53" s="56">
        <v>24180.2</v>
      </c>
      <c r="M53" s="38">
        <f>M54</f>
        <v>24567</v>
      </c>
      <c r="N53" s="38">
        <f t="shared" ref="N53:O53" si="12">N54</f>
        <v>23867</v>
      </c>
      <c r="O53" s="38">
        <f t="shared" si="12"/>
        <v>24056.2</v>
      </c>
      <c r="P53" s="15"/>
      <c r="Q53" s="15"/>
    </row>
    <row r="54" spans="1:19" s="1" customFormat="1" ht="92.25" x14ac:dyDescent="0.35">
      <c r="A54" s="36" t="s">
        <v>78</v>
      </c>
      <c r="B54" s="36" t="s">
        <v>39</v>
      </c>
      <c r="C54" s="36" t="s">
        <v>129</v>
      </c>
      <c r="D54" s="36" t="s">
        <v>122</v>
      </c>
      <c r="E54" s="36" t="s">
        <v>128</v>
      </c>
      <c r="F54" s="36" t="s">
        <v>148</v>
      </c>
      <c r="G54" s="36" t="s">
        <v>128</v>
      </c>
      <c r="H54" s="36" t="s">
        <v>243</v>
      </c>
      <c r="I54" s="36" t="s">
        <v>125</v>
      </c>
      <c r="J54" s="39" t="s">
        <v>170</v>
      </c>
      <c r="K54" s="56">
        <v>26106.5</v>
      </c>
      <c r="L54" s="56">
        <v>24180.2</v>
      </c>
      <c r="M54" s="40">
        <v>24567</v>
      </c>
      <c r="N54" s="40">
        <v>23867</v>
      </c>
      <c r="O54" s="40">
        <v>24056.2</v>
      </c>
      <c r="P54" s="21"/>
      <c r="Q54" s="21"/>
      <c r="R54" s="21"/>
      <c r="S54" s="21"/>
    </row>
    <row r="55" spans="1:19" s="1" customFormat="1" ht="43.5" customHeight="1" x14ac:dyDescent="0.35">
      <c r="A55" s="36" t="s">
        <v>79</v>
      </c>
      <c r="B55" s="36" t="s">
        <v>39</v>
      </c>
      <c r="C55" s="36" t="s">
        <v>129</v>
      </c>
      <c r="D55" s="36" t="s">
        <v>122</v>
      </c>
      <c r="E55" s="36" t="s">
        <v>141</v>
      </c>
      <c r="F55" s="36" t="s">
        <v>115</v>
      </c>
      <c r="G55" s="36" t="s">
        <v>116</v>
      </c>
      <c r="H55" s="36" t="s">
        <v>115</v>
      </c>
      <c r="I55" s="36" t="s">
        <v>125</v>
      </c>
      <c r="J55" s="39" t="s">
        <v>150</v>
      </c>
      <c r="K55" s="56">
        <v>20.2</v>
      </c>
      <c r="L55" s="56">
        <v>9.1</v>
      </c>
      <c r="M55" s="38">
        <f>M56</f>
        <v>9.1</v>
      </c>
      <c r="N55" s="38">
        <f t="shared" ref="N55:O55" si="13">N56</f>
        <v>9.1</v>
      </c>
      <c r="O55" s="38">
        <f t="shared" si="13"/>
        <v>9.1</v>
      </c>
      <c r="P55" s="15"/>
      <c r="Q55" s="15"/>
    </row>
    <row r="56" spans="1:19" s="1" customFormat="1" ht="92.25" x14ac:dyDescent="0.35">
      <c r="A56" s="36" t="s">
        <v>33</v>
      </c>
      <c r="B56" s="36" t="s">
        <v>39</v>
      </c>
      <c r="C56" s="36" t="s">
        <v>129</v>
      </c>
      <c r="D56" s="36" t="s">
        <v>122</v>
      </c>
      <c r="E56" s="36" t="s">
        <v>141</v>
      </c>
      <c r="F56" s="36" t="s">
        <v>120</v>
      </c>
      <c r="G56" s="36" t="s">
        <v>116</v>
      </c>
      <c r="H56" s="36" t="s">
        <v>243</v>
      </c>
      <c r="I56" s="36" t="s">
        <v>125</v>
      </c>
      <c r="J56" s="39" t="s">
        <v>203</v>
      </c>
      <c r="K56" s="56">
        <v>20.2</v>
      </c>
      <c r="L56" s="56">
        <v>9.1</v>
      </c>
      <c r="M56" s="38">
        <f>M57</f>
        <v>9.1</v>
      </c>
      <c r="N56" s="38">
        <f t="shared" ref="N56:O56" si="14">N57</f>
        <v>9.1</v>
      </c>
      <c r="O56" s="38">
        <f t="shared" si="14"/>
        <v>9.1</v>
      </c>
      <c r="P56" s="15"/>
      <c r="Q56" s="15"/>
    </row>
    <row r="57" spans="1:19" s="1" customFormat="1" ht="92.25" x14ac:dyDescent="0.35">
      <c r="A57" s="36" t="s">
        <v>41</v>
      </c>
      <c r="B57" s="36" t="s">
        <v>39</v>
      </c>
      <c r="C57" s="36" t="s">
        <v>129</v>
      </c>
      <c r="D57" s="36" t="s">
        <v>122</v>
      </c>
      <c r="E57" s="36" t="s">
        <v>141</v>
      </c>
      <c r="F57" s="36" t="s">
        <v>137</v>
      </c>
      <c r="G57" s="36" t="s">
        <v>128</v>
      </c>
      <c r="H57" s="36" t="s">
        <v>243</v>
      </c>
      <c r="I57" s="36" t="s">
        <v>125</v>
      </c>
      <c r="J57" s="39" t="s">
        <v>248</v>
      </c>
      <c r="K57" s="56">
        <v>20.2</v>
      </c>
      <c r="L57" s="56">
        <v>9.1</v>
      </c>
      <c r="M57" s="40">
        <v>9.1</v>
      </c>
      <c r="N57" s="40">
        <v>9.1</v>
      </c>
      <c r="O57" s="40">
        <v>9.1</v>
      </c>
      <c r="P57" s="15"/>
      <c r="Q57" s="15"/>
    </row>
    <row r="58" spans="1:19" s="1" customFormat="1" ht="123" x14ac:dyDescent="0.35">
      <c r="A58" s="36" t="s">
        <v>47</v>
      </c>
      <c r="B58" s="48" t="s">
        <v>39</v>
      </c>
      <c r="C58" s="48" t="s">
        <v>11</v>
      </c>
      <c r="D58" s="48" t="s">
        <v>122</v>
      </c>
      <c r="E58" s="48" t="s">
        <v>286</v>
      </c>
      <c r="F58" s="48" t="s">
        <v>144</v>
      </c>
      <c r="G58" s="48" t="s">
        <v>116</v>
      </c>
      <c r="H58" s="48" t="s">
        <v>243</v>
      </c>
      <c r="I58" s="48" t="s">
        <v>125</v>
      </c>
      <c r="J58" s="49" t="s">
        <v>287</v>
      </c>
      <c r="K58" s="64">
        <v>402.9</v>
      </c>
      <c r="L58" s="56">
        <v>316</v>
      </c>
      <c r="M58" s="40">
        <v>0</v>
      </c>
      <c r="N58" s="40">
        <v>0</v>
      </c>
      <c r="O58" s="40">
        <v>0</v>
      </c>
      <c r="P58" s="15"/>
      <c r="Q58" s="15"/>
    </row>
    <row r="59" spans="1:19" s="1" customFormat="1" ht="123" x14ac:dyDescent="0.35">
      <c r="A59" s="36" t="s">
        <v>52</v>
      </c>
      <c r="B59" s="48" t="s">
        <v>39</v>
      </c>
      <c r="C59" s="48" t="s">
        <v>11</v>
      </c>
      <c r="D59" s="48" t="s">
        <v>122</v>
      </c>
      <c r="E59" s="48" t="s">
        <v>286</v>
      </c>
      <c r="F59" s="48" t="s">
        <v>288</v>
      </c>
      <c r="G59" s="48" t="s">
        <v>8</v>
      </c>
      <c r="H59" s="48" t="s">
        <v>243</v>
      </c>
      <c r="I59" s="48" t="s">
        <v>125</v>
      </c>
      <c r="J59" s="49" t="s">
        <v>287</v>
      </c>
      <c r="K59" s="64">
        <v>402.9</v>
      </c>
      <c r="L59" s="56">
        <v>316</v>
      </c>
      <c r="M59" s="40">
        <v>0</v>
      </c>
      <c r="N59" s="40">
        <v>0</v>
      </c>
      <c r="O59" s="40">
        <v>0</v>
      </c>
      <c r="P59" s="15"/>
      <c r="Q59" s="15"/>
    </row>
    <row r="60" spans="1:19" s="1" customFormat="1" ht="30.75" x14ac:dyDescent="0.35">
      <c r="A60" s="36" t="s">
        <v>56</v>
      </c>
      <c r="B60" s="36" t="s">
        <v>17</v>
      </c>
      <c r="C60" s="36" t="s">
        <v>129</v>
      </c>
      <c r="D60" s="36" t="s">
        <v>118</v>
      </c>
      <c r="E60" s="36" t="s">
        <v>116</v>
      </c>
      <c r="F60" s="36" t="s">
        <v>115</v>
      </c>
      <c r="G60" s="36" t="s">
        <v>116</v>
      </c>
      <c r="H60" s="36" t="s">
        <v>243</v>
      </c>
      <c r="I60" s="36" t="s">
        <v>115</v>
      </c>
      <c r="J60" s="39" t="s">
        <v>209</v>
      </c>
      <c r="K60" s="56">
        <v>-6294.8</v>
      </c>
      <c r="L60" s="56">
        <v>6350</v>
      </c>
      <c r="M60" s="38">
        <f>M61</f>
        <v>5292.3</v>
      </c>
      <c r="N60" s="38">
        <f t="shared" ref="N60:O60" si="15">N61</f>
        <v>5300</v>
      </c>
      <c r="O60" s="38">
        <f t="shared" si="15"/>
        <v>5300</v>
      </c>
      <c r="P60" s="15"/>
      <c r="Q60" s="15"/>
    </row>
    <row r="61" spans="1:19" s="1" customFormat="1" ht="30.75" x14ac:dyDescent="0.35">
      <c r="A61" s="36" t="s">
        <v>49</v>
      </c>
      <c r="B61" s="36" t="s">
        <v>17</v>
      </c>
      <c r="C61" s="36" t="s">
        <v>129</v>
      </c>
      <c r="D61" s="36" t="s">
        <v>118</v>
      </c>
      <c r="E61" s="36" t="s">
        <v>132</v>
      </c>
      <c r="F61" s="36" t="s">
        <v>115</v>
      </c>
      <c r="G61" s="36" t="s">
        <v>132</v>
      </c>
      <c r="H61" s="36" t="s">
        <v>244</v>
      </c>
      <c r="I61" s="36" t="s">
        <v>115</v>
      </c>
      <c r="J61" s="39" t="s">
        <v>187</v>
      </c>
      <c r="K61" s="56">
        <v>-6294.8</v>
      </c>
      <c r="L61" s="56">
        <v>6350</v>
      </c>
      <c r="M61" s="38">
        <f>M62+M63+M64</f>
        <v>5292.3</v>
      </c>
      <c r="N61" s="38">
        <f t="shared" ref="N61:O61" si="16">N62+N63+N64</f>
        <v>5300</v>
      </c>
      <c r="O61" s="38">
        <f t="shared" si="16"/>
        <v>5300</v>
      </c>
      <c r="P61" s="15"/>
      <c r="Q61" s="15"/>
    </row>
    <row r="62" spans="1:19" s="1" customFormat="1" ht="61.5" x14ac:dyDescent="0.35">
      <c r="A62" s="36" t="s">
        <v>48</v>
      </c>
      <c r="B62" s="36" t="s">
        <v>17</v>
      </c>
      <c r="C62" s="36" t="s">
        <v>129</v>
      </c>
      <c r="D62" s="36" t="s">
        <v>118</v>
      </c>
      <c r="E62" s="36" t="s">
        <v>132</v>
      </c>
      <c r="F62" s="36" t="s">
        <v>120</v>
      </c>
      <c r="G62" s="36" t="s">
        <v>132</v>
      </c>
      <c r="H62" s="36" t="s">
        <v>244</v>
      </c>
      <c r="I62" s="36" t="s">
        <v>125</v>
      </c>
      <c r="J62" s="39" t="s">
        <v>189</v>
      </c>
      <c r="K62" s="56">
        <v>743.4</v>
      </c>
      <c r="L62" s="56">
        <v>900</v>
      </c>
      <c r="M62" s="40">
        <v>900</v>
      </c>
      <c r="N62" s="38">
        <v>900</v>
      </c>
      <c r="O62" s="38">
        <v>900</v>
      </c>
      <c r="P62" s="15"/>
      <c r="Q62" s="15"/>
    </row>
    <row r="63" spans="1:19" s="1" customFormat="1" ht="47.25" customHeight="1" x14ac:dyDescent="0.35">
      <c r="A63" s="36" t="s">
        <v>83</v>
      </c>
      <c r="B63" s="36" t="s">
        <v>17</v>
      </c>
      <c r="C63" s="36" t="s">
        <v>129</v>
      </c>
      <c r="D63" s="36" t="s">
        <v>118</v>
      </c>
      <c r="E63" s="36" t="s">
        <v>132</v>
      </c>
      <c r="F63" s="36" t="s">
        <v>136</v>
      </c>
      <c r="G63" s="36" t="s">
        <v>132</v>
      </c>
      <c r="H63" s="36" t="s">
        <v>244</v>
      </c>
      <c r="I63" s="36" t="s">
        <v>125</v>
      </c>
      <c r="J63" s="39" t="s">
        <v>193</v>
      </c>
      <c r="K63" s="56">
        <v>695.2</v>
      </c>
      <c r="L63" s="56">
        <v>550</v>
      </c>
      <c r="M63" s="40">
        <v>482.3</v>
      </c>
      <c r="N63" s="38">
        <v>480</v>
      </c>
      <c r="O63" s="38">
        <v>480</v>
      </c>
      <c r="P63" s="15"/>
      <c r="Q63" s="15"/>
    </row>
    <row r="64" spans="1:19" s="1" customFormat="1" ht="30.75" x14ac:dyDescent="0.35">
      <c r="A64" s="36" t="s">
        <v>30</v>
      </c>
      <c r="B64" s="36" t="s">
        <v>17</v>
      </c>
      <c r="C64" s="36" t="s">
        <v>129</v>
      </c>
      <c r="D64" s="36" t="s">
        <v>118</v>
      </c>
      <c r="E64" s="36" t="s">
        <v>132</v>
      </c>
      <c r="F64" s="36" t="s">
        <v>144</v>
      </c>
      <c r="G64" s="36" t="s">
        <v>132</v>
      </c>
      <c r="H64" s="36" t="s">
        <v>243</v>
      </c>
      <c r="I64" s="36" t="s">
        <v>125</v>
      </c>
      <c r="J64" s="39" t="s">
        <v>194</v>
      </c>
      <c r="K64" s="56">
        <v>-7733.4</v>
      </c>
      <c r="L64" s="56">
        <v>4900</v>
      </c>
      <c r="M64" s="40">
        <f>M65+M66</f>
        <v>3910</v>
      </c>
      <c r="N64" s="40">
        <f t="shared" ref="N64:O64" si="17">N65+N66</f>
        <v>3920</v>
      </c>
      <c r="O64" s="40">
        <f t="shared" si="17"/>
        <v>3920</v>
      </c>
      <c r="P64" s="15"/>
      <c r="Q64" s="15"/>
    </row>
    <row r="65" spans="1:17" s="1" customFormat="1" ht="120" customHeight="1" x14ac:dyDescent="0.35">
      <c r="A65" s="36" t="s">
        <v>50</v>
      </c>
      <c r="B65" s="36" t="s">
        <v>17</v>
      </c>
      <c r="C65" s="36" t="s">
        <v>129</v>
      </c>
      <c r="D65" s="36" t="s">
        <v>118</v>
      </c>
      <c r="E65" s="36" t="s">
        <v>132</v>
      </c>
      <c r="F65" s="36" t="s">
        <v>97</v>
      </c>
      <c r="G65" s="36" t="s">
        <v>132</v>
      </c>
      <c r="H65" s="36" t="s">
        <v>244</v>
      </c>
      <c r="I65" s="36" t="s">
        <v>125</v>
      </c>
      <c r="J65" s="39" t="s">
        <v>256</v>
      </c>
      <c r="K65" s="56">
        <v>-7748.1</v>
      </c>
      <c r="L65" s="56">
        <v>4700</v>
      </c>
      <c r="M65" s="40">
        <v>3800</v>
      </c>
      <c r="N65" s="40">
        <v>3810</v>
      </c>
      <c r="O65" s="40">
        <v>3810</v>
      </c>
      <c r="P65" s="15"/>
      <c r="Q65" s="15"/>
    </row>
    <row r="66" spans="1:17" s="1" customFormat="1" ht="120" customHeight="1" x14ac:dyDescent="0.35">
      <c r="A66" s="36" t="s">
        <v>58</v>
      </c>
      <c r="B66" s="36" t="s">
        <v>17</v>
      </c>
      <c r="C66" s="36" t="s">
        <v>129</v>
      </c>
      <c r="D66" s="36" t="s">
        <v>118</v>
      </c>
      <c r="E66" s="36" t="s">
        <v>132</v>
      </c>
      <c r="F66" s="36" t="s">
        <v>107</v>
      </c>
      <c r="G66" s="36" t="s">
        <v>132</v>
      </c>
      <c r="H66" s="36" t="s">
        <v>244</v>
      </c>
      <c r="I66" s="36" t="s">
        <v>125</v>
      </c>
      <c r="J66" s="39" t="s">
        <v>213</v>
      </c>
      <c r="K66" s="56">
        <v>14.7</v>
      </c>
      <c r="L66" s="56">
        <v>200</v>
      </c>
      <c r="M66" s="40">
        <v>110</v>
      </c>
      <c r="N66" s="40">
        <v>110</v>
      </c>
      <c r="O66" s="40">
        <v>110</v>
      </c>
      <c r="P66" s="15"/>
      <c r="Q66" s="15"/>
    </row>
    <row r="67" spans="1:17" s="1" customFormat="1" ht="61.5" x14ac:dyDescent="0.35">
      <c r="A67" s="36" t="s">
        <v>60</v>
      </c>
      <c r="B67" s="36" t="s">
        <v>115</v>
      </c>
      <c r="C67" s="36" t="s">
        <v>129</v>
      </c>
      <c r="D67" s="36" t="s">
        <v>36</v>
      </c>
      <c r="E67" s="36" t="s">
        <v>116</v>
      </c>
      <c r="F67" s="36" t="s">
        <v>115</v>
      </c>
      <c r="G67" s="36" t="s">
        <v>116</v>
      </c>
      <c r="H67" s="36" t="s">
        <v>243</v>
      </c>
      <c r="I67" s="36" t="s">
        <v>115</v>
      </c>
      <c r="J67" s="39" t="s">
        <v>160</v>
      </c>
      <c r="K67" s="56">
        <v>6804.1</v>
      </c>
      <c r="L67" s="56">
        <v>6241.6</v>
      </c>
      <c r="M67" s="38">
        <f>M68+M71</f>
        <v>6168.4</v>
      </c>
      <c r="N67" s="38">
        <f>N68+N71</f>
        <v>6168.4</v>
      </c>
      <c r="O67" s="38">
        <f>O68+O71</f>
        <v>6168.4</v>
      </c>
      <c r="P67" s="15"/>
      <c r="Q67" s="15"/>
    </row>
    <row r="68" spans="1:17" s="1" customFormat="1" ht="30.75" x14ac:dyDescent="0.35">
      <c r="A68" s="36" t="s">
        <v>62</v>
      </c>
      <c r="B68" s="36" t="s">
        <v>115</v>
      </c>
      <c r="C68" s="36" t="s">
        <v>129</v>
      </c>
      <c r="D68" s="36" t="s">
        <v>36</v>
      </c>
      <c r="E68" s="36" t="s">
        <v>132</v>
      </c>
      <c r="F68" s="36" t="s">
        <v>115</v>
      </c>
      <c r="G68" s="36" t="s">
        <v>116</v>
      </c>
      <c r="H68" s="36" t="s">
        <v>243</v>
      </c>
      <c r="I68" s="36" t="s">
        <v>135</v>
      </c>
      <c r="J68" s="39" t="s">
        <v>186</v>
      </c>
      <c r="K68" s="56">
        <v>5283</v>
      </c>
      <c r="L68" s="56">
        <v>6241.6</v>
      </c>
      <c r="M68" s="38">
        <f>M69+M70</f>
        <v>6153.4</v>
      </c>
      <c r="N68" s="38">
        <f t="shared" ref="N68:O68" si="18">N69+N70</f>
        <v>6153.4</v>
      </c>
      <c r="O68" s="38">
        <f t="shared" si="18"/>
        <v>6153.4</v>
      </c>
      <c r="P68" s="15"/>
      <c r="Q68" s="15"/>
    </row>
    <row r="69" spans="1:17" s="12" customFormat="1" ht="61.5" x14ac:dyDescent="0.35">
      <c r="A69" s="36" t="s">
        <v>66</v>
      </c>
      <c r="B69" s="36" t="s">
        <v>39</v>
      </c>
      <c r="C69" s="36" t="s">
        <v>129</v>
      </c>
      <c r="D69" s="36" t="s">
        <v>36</v>
      </c>
      <c r="E69" s="36" t="s">
        <v>132</v>
      </c>
      <c r="F69" s="36" t="s">
        <v>19</v>
      </c>
      <c r="G69" s="36" t="s">
        <v>128</v>
      </c>
      <c r="H69" s="36" t="s">
        <v>243</v>
      </c>
      <c r="I69" s="36" t="s">
        <v>135</v>
      </c>
      <c r="J69" s="39" t="s">
        <v>182</v>
      </c>
      <c r="K69" s="56">
        <v>5058.7</v>
      </c>
      <c r="L69" s="56">
        <f>5688.4-210.4+145.4-3.8</f>
        <v>5619.5999999999995</v>
      </c>
      <c r="M69" s="40">
        <v>5588.4</v>
      </c>
      <c r="N69" s="40">
        <v>5588.4</v>
      </c>
      <c r="O69" s="40">
        <v>5588.4</v>
      </c>
      <c r="P69" s="17"/>
      <c r="Q69" s="17"/>
    </row>
    <row r="70" spans="1:17" s="12" customFormat="1" ht="61.5" x14ac:dyDescent="0.35">
      <c r="A70" s="36" t="s">
        <v>63</v>
      </c>
      <c r="B70" s="36" t="s">
        <v>113</v>
      </c>
      <c r="C70" s="36" t="s">
        <v>129</v>
      </c>
      <c r="D70" s="36" t="s">
        <v>36</v>
      </c>
      <c r="E70" s="36" t="s">
        <v>132</v>
      </c>
      <c r="F70" s="36" t="s">
        <v>19</v>
      </c>
      <c r="G70" s="36" t="s">
        <v>128</v>
      </c>
      <c r="H70" s="36" t="s">
        <v>245</v>
      </c>
      <c r="I70" s="36" t="s">
        <v>135</v>
      </c>
      <c r="J70" s="39" t="s">
        <v>182</v>
      </c>
      <c r="K70" s="56">
        <v>224.3</v>
      </c>
      <c r="L70" s="56">
        <v>553.1</v>
      </c>
      <c r="M70" s="40">
        <v>565</v>
      </c>
      <c r="N70" s="38">
        <v>565</v>
      </c>
      <c r="O70" s="38">
        <v>565</v>
      </c>
      <c r="P70" s="17"/>
      <c r="Q70" s="17"/>
    </row>
    <row r="71" spans="1:17" s="1" customFormat="1" ht="30.75" x14ac:dyDescent="0.35">
      <c r="A71" s="36" t="s">
        <v>67</v>
      </c>
      <c r="B71" s="36" t="s">
        <v>115</v>
      </c>
      <c r="C71" s="36" t="s">
        <v>129</v>
      </c>
      <c r="D71" s="36" t="s">
        <v>36</v>
      </c>
      <c r="E71" s="36" t="s">
        <v>126</v>
      </c>
      <c r="F71" s="36" t="s">
        <v>10</v>
      </c>
      <c r="G71" s="36" t="s">
        <v>116</v>
      </c>
      <c r="H71" s="36" t="s">
        <v>243</v>
      </c>
      <c r="I71" s="36" t="s">
        <v>135</v>
      </c>
      <c r="J71" s="39" t="s">
        <v>211</v>
      </c>
      <c r="K71" s="56">
        <v>1521.1</v>
      </c>
      <c r="L71" s="56">
        <v>68.900000000000006</v>
      </c>
      <c r="M71" s="38">
        <f>M73</f>
        <v>15</v>
      </c>
      <c r="N71" s="38">
        <f>N73</f>
        <v>15</v>
      </c>
      <c r="O71" s="38">
        <f>O73</f>
        <v>15</v>
      </c>
      <c r="P71" s="15"/>
      <c r="Q71" s="15"/>
    </row>
    <row r="72" spans="1:17" s="1" customFormat="1" ht="61.5" x14ac:dyDescent="0.35">
      <c r="A72" s="36" t="s">
        <v>64</v>
      </c>
      <c r="B72" s="48" t="s">
        <v>289</v>
      </c>
      <c r="C72" s="48" t="s">
        <v>11</v>
      </c>
      <c r="D72" s="48" t="s">
        <v>36</v>
      </c>
      <c r="E72" s="48" t="s">
        <v>126</v>
      </c>
      <c r="F72" s="48" t="s">
        <v>290</v>
      </c>
      <c r="G72" s="48" t="s">
        <v>116</v>
      </c>
      <c r="H72" s="48" t="s">
        <v>243</v>
      </c>
      <c r="I72" s="48" t="s">
        <v>135</v>
      </c>
      <c r="J72" s="49" t="s">
        <v>291</v>
      </c>
      <c r="K72" s="56">
        <v>107.8</v>
      </c>
      <c r="L72" s="56">
        <v>0</v>
      </c>
      <c r="M72" s="38">
        <v>0</v>
      </c>
      <c r="N72" s="38">
        <v>0</v>
      </c>
      <c r="O72" s="38">
        <v>0</v>
      </c>
      <c r="P72" s="15"/>
      <c r="Q72" s="15"/>
    </row>
    <row r="73" spans="1:17" s="1" customFormat="1" ht="30.75" x14ac:dyDescent="0.35">
      <c r="A73" s="36" t="s">
        <v>69</v>
      </c>
      <c r="B73" s="36" t="s">
        <v>39</v>
      </c>
      <c r="C73" s="36" t="s">
        <v>129</v>
      </c>
      <c r="D73" s="36" t="s">
        <v>36</v>
      </c>
      <c r="E73" s="36" t="s">
        <v>126</v>
      </c>
      <c r="F73" s="36" t="s">
        <v>19</v>
      </c>
      <c r="G73" s="36" t="s">
        <v>128</v>
      </c>
      <c r="H73" s="36" t="s">
        <v>243</v>
      </c>
      <c r="I73" s="36" t="s">
        <v>135</v>
      </c>
      <c r="J73" s="39" t="s">
        <v>153</v>
      </c>
      <c r="K73" s="56">
        <v>1413.3</v>
      </c>
      <c r="L73" s="56">
        <v>68.900000000000006</v>
      </c>
      <c r="M73" s="40">
        <v>15</v>
      </c>
      <c r="N73" s="40">
        <v>15</v>
      </c>
      <c r="O73" s="38">
        <v>15</v>
      </c>
      <c r="P73" s="15"/>
      <c r="Q73" s="15"/>
    </row>
    <row r="74" spans="1:17" s="1" customFormat="1" ht="30.75" x14ac:dyDescent="0.35">
      <c r="A74" s="36" t="s">
        <v>85</v>
      </c>
      <c r="B74" s="36" t="s">
        <v>39</v>
      </c>
      <c r="C74" s="36" t="s">
        <v>129</v>
      </c>
      <c r="D74" s="36" t="s">
        <v>123</v>
      </c>
      <c r="E74" s="36" t="s">
        <v>116</v>
      </c>
      <c r="F74" s="36" t="s">
        <v>115</v>
      </c>
      <c r="G74" s="36" t="s">
        <v>116</v>
      </c>
      <c r="H74" s="36" t="s">
        <v>243</v>
      </c>
      <c r="I74" s="36" t="s">
        <v>115</v>
      </c>
      <c r="J74" s="39" t="s">
        <v>192</v>
      </c>
      <c r="K74" s="56">
        <v>32806.300000000003</v>
      </c>
      <c r="L74" s="56">
        <f>L76+L79</f>
        <v>25750</v>
      </c>
      <c r="M74" s="38">
        <f>M75+M79+M77</f>
        <v>18450</v>
      </c>
      <c r="N74" s="38">
        <f>N75+N79+N77</f>
        <v>18130</v>
      </c>
      <c r="O74" s="38">
        <f>O75+O79+O77</f>
        <v>18030</v>
      </c>
      <c r="P74" s="15"/>
      <c r="Q74" s="15"/>
    </row>
    <row r="75" spans="1:17" s="1" customFormat="1" ht="30.75" x14ac:dyDescent="0.35">
      <c r="A75" s="36" t="s">
        <v>74</v>
      </c>
      <c r="B75" s="36" t="s">
        <v>39</v>
      </c>
      <c r="C75" s="36" t="s">
        <v>129</v>
      </c>
      <c r="D75" s="36" t="s">
        <v>123</v>
      </c>
      <c r="E75" s="36" t="s">
        <v>132</v>
      </c>
      <c r="F75" s="36" t="s">
        <v>115</v>
      </c>
      <c r="G75" s="36" t="s">
        <v>116</v>
      </c>
      <c r="H75" s="36" t="s">
        <v>243</v>
      </c>
      <c r="I75" s="36" t="s">
        <v>139</v>
      </c>
      <c r="J75" s="39" t="s">
        <v>253</v>
      </c>
      <c r="K75" s="56">
        <v>32523.4</v>
      </c>
      <c r="L75" s="56">
        <v>24200</v>
      </c>
      <c r="M75" s="40">
        <f>M76</f>
        <v>18000</v>
      </c>
      <c r="N75" s="40">
        <f>N76</f>
        <v>18000</v>
      </c>
      <c r="O75" s="40">
        <f>O76</f>
        <v>18000</v>
      </c>
      <c r="P75" s="15"/>
      <c r="Q75" s="15"/>
    </row>
    <row r="76" spans="1:17" s="1" customFormat="1" ht="30.75" x14ac:dyDescent="0.35">
      <c r="A76" s="36" t="s">
        <v>82</v>
      </c>
      <c r="B76" s="36" t="s">
        <v>39</v>
      </c>
      <c r="C76" s="36" t="s">
        <v>129</v>
      </c>
      <c r="D76" s="36" t="s">
        <v>123</v>
      </c>
      <c r="E76" s="36" t="s">
        <v>132</v>
      </c>
      <c r="F76" s="36" t="s">
        <v>145</v>
      </c>
      <c r="G76" s="36" t="s">
        <v>128</v>
      </c>
      <c r="H76" s="36" t="s">
        <v>243</v>
      </c>
      <c r="I76" s="36" t="s">
        <v>139</v>
      </c>
      <c r="J76" s="39" t="s">
        <v>0</v>
      </c>
      <c r="K76" s="56">
        <v>32523.4</v>
      </c>
      <c r="L76" s="56">
        <v>24200</v>
      </c>
      <c r="M76" s="40">
        <v>18000</v>
      </c>
      <c r="N76" s="40">
        <v>18000</v>
      </c>
      <c r="O76" s="40">
        <v>18000</v>
      </c>
      <c r="P76" s="15"/>
      <c r="Q76" s="15"/>
    </row>
    <row r="77" spans="1:17" s="1" customFormat="1" ht="123" x14ac:dyDescent="0.35">
      <c r="A77" s="36" t="s">
        <v>89</v>
      </c>
      <c r="B77" s="36" t="s">
        <v>39</v>
      </c>
      <c r="C77" s="36" t="s">
        <v>129</v>
      </c>
      <c r="D77" s="36" t="s">
        <v>123</v>
      </c>
      <c r="E77" s="36" t="s">
        <v>126</v>
      </c>
      <c r="F77" s="36" t="s">
        <v>115</v>
      </c>
      <c r="G77" s="36" t="s">
        <v>116</v>
      </c>
      <c r="H77" s="36" t="s">
        <v>243</v>
      </c>
      <c r="I77" s="36" t="s">
        <v>139</v>
      </c>
      <c r="J77" s="39" t="s">
        <v>195</v>
      </c>
      <c r="K77" s="56">
        <v>0</v>
      </c>
      <c r="L77" s="56">
        <v>0</v>
      </c>
      <c r="M77" s="40">
        <f>M78</f>
        <v>300</v>
      </c>
      <c r="N77" s="40">
        <f t="shared" ref="N77:O77" si="19">N78</f>
        <v>30</v>
      </c>
      <c r="O77" s="40">
        <f t="shared" si="19"/>
        <v>30</v>
      </c>
      <c r="P77" s="15"/>
      <c r="Q77" s="15"/>
    </row>
    <row r="78" spans="1:17" s="1" customFormat="1" ht="153.75" x14ac:dyDescent="0.35">
      <c r="A78" s="36" t="s">
        <v>80</v>
      </c>
      <c r="B78" s="36" t="s">
        <v>39</v>
      </c>
      <c r="C78" s="36" t="s">
        <v>129</v>
      </c>
      <c r="D78" s="36" t="s">
        <v>123</v>
      </c>
      <c r="E78" s="36" t="s">
        <v>126</v>
      </c>
      <c r="F78" s="36" t="s">
        <v>94</v>
      </c>
      <c r="G78" s="36" t="s">
        <v>128</v>
      </c>
      <c r="H78" s="36" t="s">
        <v>243</v>
      </c>
      <c r="I78" s="36" t="s">
        <v>139</v>
      </c>
      <c r="J78" s="39" t="s">
        <v>219</v>
      </c>
      <c r="K78" s="56">
        <v>0</v>
      </c>
      <c r="L78" s="56">
        <v>0</v>
      </c>
      <c r="M78" s="40">
        <v>300</v>
      </c>
      <c r="N78" s="40">
        <v>30</v>
      </c>
      <c r="O78" s="40">
        <v>30</v>
      </c>
      <c r="P78" s="15"/>
      <c r="Q78" s="15"/>
    </row>
    <row r="79" spans="1:17" s="1" customFormat="1" ht="61.5" x14ac:dyDescent="0.35">
      <c r="A79" s="36" t="s">
        <v>90</v>
      </c>
      <c r="B79" s="36" t="s">
        <v>39</v>
      </c>
      <c r="C79" s="36" t="s">
        <v>129</v>
      </c>
      <c r="D79" s="36" t="s">
        <v>123</v>
      </c>
      <c r="E79" s="36" t="s">
        <v>131</v>
      </c>
      <c r="F79" s="36" t="s">
        <v>115</v>
      </c>
      <c r="G79" s="36" t="s">
        <v>116</v>
      </c>
      <c r="H79" s="36" t="s">
        <v>243</v>
      </c>
      <c r="I79" s="36" t="s">
        <v>18</v>
      </c>
      <c r="J79" s="39" t="s">
        <v>235</v>
      </c>
      <c r="K79" s="56">
        <v>282.89999999999998</v>
      </c>
      <c r="L79" s="56">
        <v>1550</v>
      </c>
      <c r="M79" s="38">
        <f>M80+M82</f>
        <v>150</v>
      </c>
      <c r="N79" s="38">
        <f>N80+N82</f>
        <v>100</v>
      </c>
      <c r="O79" s="38">
        <f>O80+O82</f>
        <v>0</v>
      </c>
      <c r="P79" s="15"/>
      <c r="Q79" s="15"/>
    </row>
    <row r="80" spans="1:17" s="1" customFormat="1" ht="61.5" x14ac:dyDescent="0.35">
      <c r="A80" s="36" t="s">
        <v>92</v>
      </c>
      <c r="B80" s="36" t="s">
        <v>39</v>
      </c>
      <c r="C80" s="36" t="s">
        <v>129</v>
      </c>
      <c r="D80" s="36" t="s">
        <v>123</v>
      </c>
      <c r="E80" s="36" t="s">
        <v>131</v>
      </c>
      <c r="F80" s="36" t="s">
        <v>120</v>
      </c>
      <c r="G80" s="36" t="s">
        <v>116</v>
      </c>
      <c r="H80" s="36" t="s">
        <v>243</v>
      </c>
      <c r="I80" s="36" t="s">
        <v>18</v>
      </c>
      <c r="J80" s="39" t="s">
        <v>204</v>
      </c>
      <c r="K80" s="56">
        <v>136.69999999999999</v>
      </c>
      <c r="L80" s="56">
        <v>650</v>
      </c>
      <c r="M80" s="38">
        <f>M81</f>
        <v>100</v>
      </c>
      <c r="N80" s="38">
        <f>N81</f>
        <v>50</v>
      </c>
      <c r="O80" s="38">
        <f>O81</f>
        <v>0</v>
      </c>
      <c r="P80" s="15"/>
      <c r="Q80" s="15"/>
    </row>
    <row r="81" spans="1:17" s="1" customFormat="1" ht="92.25" x14ac:dyDescent="0.35">
      <c r="A81" s="36" t="s">
        <v>86</v>
      </c>
      <c r="B81" s="36" t="s">
        <v>39</v>
      </c>
      <c r="C81" s="36" t="s">
        <v>129</v>
      </c>
      <c r="D81" s="36" t="s">
        <v>123</v>
      </c>
      <c r="E81" s="36" t="s">
        <v>131</v>
      </c>
      <c r="F81" s="36" t="s">
        <v>146</v>
      </c>
      <c r="G81" s="36" t="s">
        <v>128</v>
      </c>
      <c r="H81" s="36" t="s">
        <v>243</v>
      </c>
      <c r="I81" s="36" t="s">
        <v>18</v>
      </c>
      <c r="J81" s="39" t="s">
        <v>249</v>
      </c>
      <c r="K81" s="56">
        <v>136.69999999999999</v>
      </c>
      <c r="L81" s="56">
        <v>650</v>
      </c>
      <c r="M81" s="40">
        <v>100</v>
      </c>
      <c r="N81" s="40">
        <v>50</v>
      </c>
      <c r="O81" s="40">
        <v>0</v>
      </c>
      <c r="P81" s="15"/>
      <c r="Q81" s="15"/>
    </row>
    <row r="82" spans="1:17" s="1" customFormat="1" ht="92.25" x14ac:dyDescent="0.35">
      <c r="A82" s="36" t="s">
        <v>267</v>
      </c>
      <c r="B82" s="36" t="s">
        <v>39</v>
      </c>
      <c r="C82" s="36" t="s">
        <v>129</v>
      </c>
      <c r="D82" s="36" t="s">
        <v>123</v>
      </c>
      <c r="E82" s="36" t="s">
        <v>131</v>
      </c>
      <c r="F82" s="36" t="s">
        <v>127</v>
      </c>
      <c r="G82" s="36" t="s">
        <v>116</v>
      </c>
      <c r="H82" s="36" t="s">
        <v>243</v>
      </c>
      <c r="I82" s="36" t="s">
        <v>18</v>
      </c>
      <c r="J82" s="39" t="s">
        <v>223</v>
      </c>
      <c r="K82" s="56">
        <v>146.19999999999999</v>
      </c>
      <c r="L82" s="56">
        <v>900</v>
      </c>
      <c r="M82" s="38">
        <f>M83</f>
        <v>50</v>
      </c>
      <c r="N82" s="38">
        <f>N83</f>
        <v>50</v>
      </c>
      <c r="O82" s="38">
        <f>O83</f>
        <v>0</v>
      </c>
      <c r="P82" s="15"/>
      <c r="Q82" s="15"/>
    </row>
    <row r="83" spans="1:17" s="1" customFormat="1" ht="92.25" x14ac:dyDescent="0.35">
      <c r="A83" s="36" t="s">
        <v>268</v>
      </c>
      <c r="B83" s="36" t="s">
        <v>39</v>
      </c>
      <c r="C83" s="36" t="s">
        <v>129</v>
      </c>
      <c r="D83" s="36" t="s">
        <v>123</v>
      </c>
      <c r="E83" s="36" t="s">
        <v>131</v>
      </c>
      <c r="F83" s="36" t="s">
        <v>147</v>
      </c>
      <c r="G83" s="36" t="s">
        <v>128</v>
      </c>
      <c r="H83" s="36" t="s">
        <v>243</v>
      </c>
      <c r="I83" s="36" t="s">
        <v>18</v>
      </c>
      <c r="J83" s="39" t="s">
        <v>222</v>
      </c>
      <c r="K83" s="56">
        <v>146.19999999999999</v>
      </c>
      <c r="L83" s="56">
        <v>900</v>
      </c>
      <c r="M83" s="40">
        <v>50</v>
      </c>
      <c r="N83" s="40">
        <v>50</v>
      </c>
      <c r="O83" s="40">
        <v>0</v>
      </c>
      <c r="P83" s="15"/>
      <c r="Q83" s="15"/>
    </row>
    <row r="84" spans="1:17" s="1" customFormat="1" ht="30.75" x14ac:dyDescent="0.35">
      <c r="A84" s="36" t="s">
        <v>269</v>
      </c>
      <c r="B84" s="36" t="s">
        <v>115</v>
      </c>
      <c r="C84" s="36" t="s">
        <v>129</v>
      </c>
      <c r="D84" s="36" t="s">
        <v>119</v>
      </c>
      <c r="E84" s="36" t="s">
        <v>116</v>
      </c>
      <c r="F84" s="36" t="s">
        <v>115</v>
      </c>
      <c r="G84" s="36" t="s">
        <v>116</v>
      </c>
      <c r="H84" s="36" t="s">
        <v>243</v>
      </c>
      <c r="I84" s="36" t="s">
        <v>115</v>
      </c>
      <c r="J84" s="39" t="s">
        <v>180</v>
      </c>
      <c r="K84" s="56">
        <v>43.7</v>
      </c>
      <c r="L84" s="56">
        <v>61</v>
      </c>
      <c r="M84" s="40">
        <f>M85</f>
        <v>45.4</v>
      </c>
      <c r="N84" s="40">
        <f t="shared" ref="N84:O84" si="20">N85</f>
        <v>48</v>
      </c>
      <c r="O84" s="40">
        <f t="shared" si="20"/>
        <v>48.1</v>
      </c>
      <c r="P84" s="15"/>
      <c r="Q84" s="15"/>
    </row>
    <row r="85" spans="1:17" s="1" customFormat="1" ht="61.5" x14ac:dyDescent="0.35">
      <c r="A85" s="36" t="s">
        <v>270</v>
      </c>
      <c r="B85" s="36" t="s">
        <v>115</v>
      </c>
      <c r="C85" s="36" t="s">
        <v>129</v>
      </c>
      <c r="D85" s="36" t="s">
        <v>119</v>
      </c>
      <c r="E85" s="36" t="s">
        <v>126</v>
      </c>
      <c r="F85" s="36" t="s">
        <v>115</v>
      </c>
      <c r="G85" s="36" t="s">
        <v>116</v>
      </c>
      <c r="H85" s="36" t="s">
        <v>243</v>
      </c>
      <c r="I85" s="36" t="s">
        <v>140</v>
      </c>
      <c r="J85" s="39" t="s">
        <v>1</v>
      </c>
      <c r="K85" s="56">
        <v>43.7</v>
      </c>
      <c r="L85" s="56">
        <v>61</v>
      </c>
      <c r="M85" s="40">
        <f>M86</f>
        <v>45.4</v>
      </c>
      <c r="N85" s="40">
        <f>N86</f>
        <v>48</v>
      </c>
      <c r="O85" s="40">
        <f>O86</f>
        <v>48.1</v>
      </c>
      <c r="P85" s="15"/>
      <c r="Q85" s="15"/>
    </row>
    <row r="86" spans="1:17" s="1" customFormat="1" ht="61.5" x14ac:dyDescent="0.35">
      <c r="A86" s="36" t="s">
        <v>271</v>
      </c>
      <c r="B86" s="36" t="s">
        <v>39</v>
      </c>
      <c r="C86" s="36" t="s">
        <v>129</v>
      </c>
      <c r="D86" s="36" t="s">
        <v>119</v>
      </c>
      <c r="E86" s="36" t="s">
        <v>126</v>
      </c>
      <c r="F86" s="36" t="s">
        <v>145</v>
      </c>
      <c r="G86" s="36" t="s">
        <v>128</v>
      </c>
      <c r="H86" s="36" t="s">
        <v>243</v>
      </c>
      <c r="I86" s="36" t="s">
        <v>140</v>
      </c>
      <c r="J86" s="39" t="s">
        <v>173</v>
      </c>
      <c r="K86" s="56">
        <v>43.7</v>
      </c>
      <c r="L86" s="56">
        <v>61</v>
      </c>
      <c r="M86" s="40">
        <v>45.4</v>
      </c>
      <c r="N86" s="40">
        <v>48</v>
      </c>
      <c r="O86" s="40">
        <v>48.1</v>
      </c>
      <c r="P86" s="15"/>
      <c r="Q86" s="15"/>
    </row>
    <row r="87" spans="1:17" s="1" customFormat="1" ht="30.75" x14ac:dyDescent="0.35">
      <c r="A87" s="36" t="s">
        <v>272</v>
      </c>
      <c r="B87" s="36" t="s">
        <v>115</v>
      </c>
      <c r="C87" s="36" t="s">
        <v>129</v>
      </c>
      <c r="D87" s="36" t="s">
        <v>121</v>
      </c>
      <c r="E87" s="36" t="s">
        <v>116</v>
      </c>
      <c r="F87" s="36" t="s">
        <v>115</v>
      </c>
      <c r="G87" s="36" t="s">
        <v>116</v>
      </c>
      <c r="H87" s="36" t="s">
        <v>243</v>
      </c>
      <c r="I87" s="36" t="s">
        <v>115</v>
      </c>
      <c r="J87" s="39" t="s">
        <v>179</v>
      </c>
      <c r="K87" s="56">
        <v>4431.7</v>
      </c>
      <c r="L87" s="56">
        <v>3230.3</v>
      </c>
      <c r="M87" s="40">
        <f>M102+M105+M107</f>
        <v>1593.6</v>
      </c>
      <c r="N87" s="40">
        <f t="shared" ref="N87:O87" si="21">N102+N105+N107</f>
        <v>1593.6</v>
      </c>
      <c r="O87" s="40">
        <f t="shared" si="21"/>
        <v>1593.6</v>
      </c>
      <c r="P87" s="24"/>
      <c r="Q87" s="15"/>
    </row>
    <row r="88" spans="1:17" s="1" customFormat="1" ht="123" x14ac:dyDescent="0.35">
      <c r="A88" s="36" t="s">
        <v>273</v>
      </c>
      <c r="B88" s="48" t="s">
        <v>7</v>
      </c>
      <c r="C88" s="48" t="s">
        <v>11</v>
      </c>
      <c r="D88" s="48" t="s">
        <v>121</v>
      </c>
      <c r="E88" s="48" t="s">
        <v>117</v>
      </c>
      <c r="F88" s="48" t="s">
        <v>120</v>
      </c>
      <c r="G88" s="48" t="s">
        <v>9</v>
      </c>
      <c r="H88" s="48" t="s">
        <v>243</v>
      </c>
      <c r="I88" s="65">
        <v>140</v>
      </c>
      <c r="J88" s="49" t="s">
        <v>322</v>
      </c>
      <c r="K88" s="64">
        <v>0.3</v>
      </c>
      <c r="L88" s="56">
        <v>1</v>
      </c>
      <c r="M88" s="40">
        <v>0</v>
      </c>
      <c r="N88" s="40">
        <v>0</v>
      </c>
      <c r="O88" s="40">
        <v>0</v>
      </c>
      <c r="P88" s="24"/>
      <c r="Q88" s="15"/>
    </row>
    <row r="89" spans="1:17" s="1" customFormat="1" ht="92.25" x14ac:dyDescent="0.35">
      <c r="A89" s="36" t="s">
        <v>274</v>
      </c>
      <c r="B89" s="48" t="s">
        <v>7</v>
      </c>
      <c r="C89" s="48" t="s">
        <v>11</v>
      </c>
      <c r="D89" s="48" t="s">
        <v>121</v>
      </c>
      <c r="E89" s="48" t="s">
        <v>131</v>
      </c>
      <c r="F89" s="48" t="s">
        <v>10</v>
      </c>
      <c r="G89" s="48" t="s">
        <v>9</v>
      </c>
      <c r="H89" s="48" t="s">
        <v>244</v>
      </c>
      <c r="I89" s="65">
        <v>140</v>
      </c>
      <c r="J89" s="49" t="s">
        <v>321</v>
      </c>
      <c r="K89" s="64">
        <v>3</v>
      </c>
      <c r="L89" s="56">
        <v>0</v>
      </c>
      <c r="M89" s="40">
        <v>0</v>
      </c>
      <c r="N89" s="40">
        <v>0</v>
      </c>
      <c r="O89" s="40">
        <v>0</v>
      </c>
      <c r="P89" s="24"/>
      <c r="Q89" s="15"/>
    </row>
    <row r="90" spans="1:17" s="1" customFormat="1" ht="92.25" x14ac:dyDescent="0.35">
      <c r="A90" s="36" t="s">
        <v>275</v>
      </c>
      <c r="B90" s="48" t="s">
        <v>292</v>
      </c>
      <c r="C90" s="48" t="s">
        <v>11</v>
      </c>
      <c r="D90" s="48" t="s">
        <v>121</v>
      </c>
      <c r="E90" s="48" t="s">
        <v>133</v>
      </c>
      <c r="F90" s="48" t="s">
        <v>120</v>
      </c>
      <c r="G90" s="48" t="s">
        <v>9</v>
      </c>
      <c r="H90" s="48" t="s">
        <v>243</v>
      </c>
      <c r="I90" s="65">
        <v>140</v>
      </c>
      <c r="J90" s="49" t="s">
        <v>320</v>
      </c>
      <c r="K90" s="56">
        <v>163.6</v>
      </c>
      <c r="L90" s="56">
        <v>90</v>
      </c>
      <c r="M90" s="40">
        <v>0</v>
      </c>
      <c r="N90" s="40">
        <v>0</v>
      </c>
      <c r="O90" s="40">
        <v>0</v>
      </c>
      <c r="P90" s="24"/>
      <c r="Q90" s="15"/>
    </row>
    <row r="91" spans="1:17" s="1" customFormat="1" ht="92.25" x14ac:dyDescent="0.35">
      <c r="A91" s="36" t="s">
        <v>276</v>
      </c>
      <c r="B91" s="48" t="s">
        <v>17</v>
      </c>
      <c r="C91" s="48" t="s">
        <v>11</v>
      </c>
      <c r="D91" s="48" t="s">
        <v>121</v>
      </c>
      <c r="E91" s="48" t="s">
        <v>20</v>
      </c>
      <c r="F91" s="48" t="s">
        <v>120</v>
      </c>
      <c r="G91" s="48" t="s">
        <v>9</v>
      </c>
      <c r="H91" s="48" t="s">
        <v>244</v>
      </c>
      <c r="I91" s="65">
        <v>140</v>
      </c>
      <c r="J91" s="49" t="s">
        <v>319</v>
      </c>
      <c r="K91" s="64">
        <v>6</v>
      </c>
      <c r="L91" s="56">
        <v>0</v>
      </c>
      <c r="M91" s="40">
        <v>0</v>
      </c>
      <c r="N91" s="40">
        <v>0</v>
      </c>
      <c r="O91" s="40">
        <v>0</v>
      </c>
      <c r="P91" s="24"/>
      <c r="Q91" s="15"/>
    </row>
    <row r="92" spans="1:17" s="1" customFormat="1" ht="61.5" x14ac:dyDescent="0.35">
      <c r="A92" s="36" t="s">
        <v>277</v>
      </c>
      <c r="B92" s="48" t="s">
        <v>305</v>
      </c>
      <c r="C92" s="48" t="s">
        <v>11</v>
      </c>
      <c r="D92" s="48" t="s">
        <v>121</v>
      </c>
      <c r="E92" s="48" t="s">
        <v>20</v>
      </c>
      <c r="F92" s="48" t="s">
        <v>136</v>
      </c>
      <c r="G92" s="48" t="s">
        <v>9</v>
      </c>
      <c r="H92" s="48" t="s">
        <v>243</v>
      </c>
      <c r="I92" s="65">
        <v>140</v>
      </c>
      <c r="J92" s="49" t="s">
        <v>318</v>
      </c>
      <c r="K92" s="64">
        <v>5.6</v>
      </c>
      <c r="L92" s="56">
        <v>0</v>
      </c>
      <c r="M92" s="40">
        <v>0</v>
      </c>
      <c r="N92" s="40">
        <v>0</v>
      </c>
      <c r="O92" s="40">
        <v>0</v>
      </c>
      <c r="P92" s="24"/>
      <c r="Q92" s="15"/>
    </row>
    <row r="93" spans="1:17" s="1" customFormat="1" ht="92.25" x14ac:dyDescent="0.35">
      <c r="A93" s="36" t="s">
        <v>87</v>
      </c>
      <c r="B93" s="48" t="s">
        <v>17</v>
      </c>
      <c r="C93" s="48" t="s">
        <v>11</v>
      </c>
      <c r="D93" s="48" t="s">
        <v>121</v>
      </c>
      <c r="E93" s="48" t="s">
        <v>20</v>
      </c>
      <c r="F93" s="48" t="s">
        <v>145</v>
      </c>
      <c r="G93" s="48" t="s">
        <v>9</v>
      </c>
      <c r="H93" s="48" t="s">
        <v>243</v>
      </c>
      <c r="I93" s="65">
        <v>140</v>
      </c>
      <c r="J93" s="49" t="s">
        <v>317</v>
      </c>
      <c r="K93" s="64">
        <v>120</v>
      </c>
      <c r="L93" s="56">
        <v>0</v>
      </c>
      <c r="M93" s="40">
        <v>0</v>
      </c>
      <c r="N93" s="40">
        <v>0</v>
      </c>
      <c r="O93" s="40">
        <v>0</v>
      </c>
      <c r="P93" s="24"/>
      <c r="Q93" s="15"/>
    </row>
    <row r="94" spans="1:17" s="1" customFormat="1" ht="92.25" x14ac:dyDescent="0.35">
      <c r="A94" s="36" t="s">
        <v>99</v>
      </c>
      <c r="B94" s="48" t="s">
        <v>315</v>
      </c>
      <c r="C94" s="48" t="s">
        <v>11</v>
      </c>
      <c r="D94" s="48" t="s">
        <v>121</v>
      </c>
      <c r="E94" s="48" t="s">
        <v>20</v>
      </c>
      <c r="F94" s="48" t="s">
        <v>145</v>
      </c>
      <c r="G94" s="48" t="s">
        <v>9</v>
      </c>
      <c r="H94" s="48" t="s">
        <v>243</v>
      </c>
      <c r="I94" s="65">
        <v>140</v>
      </c>
      <c r="J94" s="49" t="s">
        <v>316</v>
      </c>
      <c r="K94" s="64">
        <v>5</v>
      </c>
      <c r="L94" s="56">
        <v>0</v>
      </c>
      <c r="M94" s="40">
        <v>0</v>
      </c>
      <c r="N94" s="40">
        <v>0</v>
      </c>
      <c r="O94" s="40">
        <v>0</v>
      </c>
      <c r="P94" s="24"/>
      <c r="Q94" s="15"/>
    </row>
    <row r="95" spans="1:17" s="1" customFormat="1" ht="92.25" x14ac:dyDescent="0.35">
      <c r="A95" s="36" t="s">
        <v>278</v>
      </c>
      <c r="B95" s="48" t="s">
        <v>292</v>
      </c>
      <c r="C95" s="48" t="s">
        <v>11</v>
      </c>
      <c r="D95" s="48" t="s">
        <v>121</v>
      </c>
      <c r="E95" s="48" t="s">
        <v>43</v>
      </c>
      <c r="F95" s="48" t="s">
        <v>10</v>
      </c>
      <c r="G95" s="48" t="s">
        <v>9</v>
      </c>
      <c r="H95" s="48" t="s">
        <v>243</v>
      </c>
      <c r="I95" s="65">
        <v>140</v>
      </c>
      <c r="J95" s="49" t="s">
        <v>314</v>
      </c>
      <c r="K95" s="64">
        <v>3</v>
      </c>
      <c r="L95" s="56">
        <v>1.5</v>
      </c>
      <c r="M95" s="40">
        <v>0</v>
      </c>
      <c r="N95" s="40">
        <v>0</v>
      </c>
      <c r="O95" s="40">
        <v>0</v>
      </c>
      <c r="P95" s="24"/>
      <c r="Q95" s="15"/>
    </row>
    <row r="96" spans="1:17" s="1" customFormat="1" ht="30.75" x14ac:dyDescent="0.35">
      <c r="A96" s="36" t="s">
        <v>279</v>
      </c>
      <c r="B96" s="48" t="s">
        <v>10</v>
      </c>
      <c r="C96" s="48" t="s">
        <v>11</v>
      </c>
      <c r="D96" s="48" t="s">
        <v>121</v>
      </c>
      <c r="E96" s="48" t="s">
        <v>27</v>
      </c>
      <c r="F96" s="48" t="s">
        <v>10</v>
      </c>
      <c r="G96" s="48" t="s">
        <v>9</v>
      </c>
      <c r="H96" s="48" t="s">
        <v>243</v>
      </c>
      <c r="I96" s="65">
        <v>140</v>
      </c>
      <c r="J96" s="49" t="s">
        <v>313</v>
      </c>
      <c r="K96" s="56">
        <v>998.7</v>
      </c>
      <c r="L96" s="56">
        <v>708.7</v>
      </c>
      <c r="M96" s="40">
        <v>0</v>
      </c>
      <c r="N96" s="40">
        <v>0</v>
      </c>
      <c r="O96" s="40">
        <v>0</v>
      </c>
      <c r="P96" s="24"/>
      <c r="Q96" s="15"/>
    </row>
    <row r="97" spans="1:17" s="1" customFormat="1" ht="92.25" x14ac:dyDescent="0.35">
      <c r="A97" s="36" t="s">
        <v>88</v>
      </c>
      <c r="B97" s="48" t="s">
        <v>292</v>
      </c>
      <c r="C97" s="48" t="s">
        <v>11</v>
      </c>
      <c r="D97" s="48" t="s">
        <v>121</v>
      </c>
      <c r="E97" s="48" t="s">
        <v>27</v>
      </c>
      <c r="F97" s="48" t="s">
        <v>311</v>
      </c>
      <c r="G97" s="48" t="s">
        <v>9</v>
      </c>
      <c r="H97" s="48" t="s">
        <v>243</v>
      </c>
      <c r="I97" s="65">
        <v>140</v>
      </c>
      <c r="J97" s="49" t="s">
        <v>312</v>
      </c>
      <c r="K97" s="56">
        <v>239.5</v>
      </c>
      <c r="L97" s="56">
        <v>200</v>
      </c>
      <c r="M97" s="40">
        <v>0</v>
      </c>
      <c r="N97" s="40">
        <v>0</v>
      </c>
      <c r="O97" s="40">
        <v>0</v>
      </c>
      <c r="P97" s="24"/>
      <c r="Q97" s="15"/>
    </row>
    <row r="98" spans="1:17" s="1" customFormat="1" ht="61.5" x14ac:dyDescent="0.35">
      <c r="A98" s="36" t="s">
        <v>98</v>
      </c>
      <c r="B98" s="48" t="s">
        <v>292</v>
      </c>
      <c r="C98" s="48" t="s">
        <v>11</v>
      </c>
      <c r="D98" s="48" t="s">
        <v>121</v>
      </c>
      <c r="E98" s="48" t="s">
        <v>27</v>
      </c>
      <c r="F98" s="48" t="s">
        <v>136</v>
      </c>
      <c r="G98" s="48" t="s">
        <v>9</v>
      </c>
      <c r="H98" s="48" t="s">
        <v>244</v>
      </c>
      <c r="I98" s="65">
        <v>140</v>
      </c>
      <c r="J98" s="49" t="s">
        <v>310</v>
      </c>
      <c r="K98" s="56">
        <v>759.2</v>
      </c>
      <c r="L98" s="56">
        <v>508.7</v>
      </c>
      <c r="M98" s="40">
        <v>0</v>
      </c>
      <c r="N98" s="40">
        <v>0</v>
      </c>
      <c r="O98" s="40">
        <v>0</v>
      </c>
      <c r="P98" s="24"/>
      <c r="Q98" s="15"/>
    </row>
    <row r="99" spans="1:17" s="1" customFormat="1" ht="123" x14ac:dyDescent="0.35">
      <c r="A99" s="36" t="s">
        <v>81</v>
      </c>
      <c r="B99" s="48" t="s">
        <v>309</v>
      </c>
      <c r="C99" s="48" t="s">
        <v>11</v>
      </c>
      <c r="D99" s="48" t="s">
        <v>121</v>
      </c>
      <c r="E99" s="48" t="s">
        <v>26</v>
      </c>
      <c r="F99" s="48" t="s">
        <v>145</v>
      </c>
      <c r="G99" s="48" t="s">
        <v>8</v>
      </c>
      <c r="H99" s="48" t="s">
        <v>244</v>
      </c>
      <c r="I99" s="65">
        <v>140</v>
      </c>
      <c r="J99" s="49" t="s">
        <v>308</v>
      </c>
      <c r="K99" s="64">
        <v>65</v>
      </c>
      <c r="L99" s="56">
        <v>175</v>
      </c>
      <c r="M99" s="40">
        <v>0</v>
      </c>
      <c r="N99" s="40">
        <v>0</v>
      </c>
      <c r="O99" s="40">
        <v>0</v>
      </c>
      <c r="P99" s="24"/>
      <c r="Q99" s="15"/>
    </row>
    <row r="100" spans="1:17" s="1" customFormat="1" ht="123" x14ac:dyDescent="0.35">
      <c r="A100" s="36" t="s">
        <v>280</v>
      </c>
      <c r="B100" s="48" t="s">
        <v>307</v>
      </c>
      <c r="C100" s="48" t="s">
        <v>11</v>
      </c>
      <c r="D100" s="48" t="s">
        <v>121</v>
      </c>
      <c r="E100" s="48" t="s">
        <v>26</v>
      </c>
      <c r="F100" s="48" t="s">
        <v>145</v>
      </c>
      <c r="G100" s="48" t="s">
        <v>8</v>
      </c>
      <c r="H100" s="48" t="s">
        <v>244</v>
      </c>
      <c r="I100" s="65">
        <v>140</v>
      </c>
      <c r="J100" s="49" t="s">
        <v>308</v>
      </c>
      <c r="K100" s="64">
        <v>35</v>
      </c>
      <c r="L100" s="56">
        <v>175</v>
      </c>
      <c r="M100" s="40">
        <v>0</v>
      </c>
      <c r="N100" s="40">
        <v>0</v>
      </c>
      <c r="O100" s="40">
        <v>0</v>
      </c>
      <c r="P100" s="24"/>
      <c r="Q100" s="15"/>
    </row>
    <row r="101" spans="1:17" s="1" customFormat="1" ht="61.5" x14ac:dyDescent="0.35">
      <c r="A101" s="36" t="s">
        <v>281</v>
      </c>
      <c r="B101" s="48" t="s">
        <v>305</v>
      </c>
      <c r="C101" s="48" t="s">
        <v>11</v>
      </c>
      <c r="D101" s="48" t="s">
        <v>121</v>
      </c>
      <c r="E101" s="48" t="s">
        <v>28</v>
      </c>
      <c r="F101" s="48" t="s">
        <v>136</v>
      </c>
      <c r="G101" s="48" t="s">
        <v>8</v>
      </c>
      <c r="H101" s="48" t="s">
        <v>243</v>
      </c>
      <c r="I101" s="65">
        <v>140</v>
      </c>
      <c r="J101" s="49" t="s">
        <v>306</v>
      </c>
      <c r="K101" s="64">
        <v>800</v>
      </c>
      <c r="L101" s="56">
        <v>106</v>
      </c>
      <c r="M101" s="40">
        <v>0</v>
      </c>
      <c r="N101" s="40">
        <v>0</v>
      </c>
      <c r="O101" s="40">
        <v>0</v>
      </c>
      <c r="P101" s="24"/>
      <c r="Q101" s="15"/>
    </row>
    <row r="102" spans="1:17" s="1" customFormat="1" ht="92.25" x14ac:dyDescent="0.35">
      <c r="A102" s="36" t="s">
        <v>72</v>
      </c>
      <c r="B102" s="36" t="s">
        <v>115</v>
      </c>
      <c r="C102" s="36" t="s">
        <v>129</v>
      </c>
      <c r="D102" s="36" t="s">
        <v>121</v>
      </c>
      <c r="E102" s="36" t="s">
        <v>24</v>
      </c>
      <c r="F102" s="36" t="s">
        <v>115</v>
      </c>
      <c r="G102" s="36" t="s">
        <v>116</v>
      </c>
      <c r="H102" s="36" t="s">
        <v>243</v>
      </c>
      <c r="I102" s="44">
        <v>140</v>
      </c>
      <c r="J102" s="39" t="s">
        <v>224</v>
      </c>
      <c r="K102" s="56">
        <v>483.5</v>
      </c>
      <c r="L102" s="56">
        <v>582.79999999999995</v>
      </c>
      <c r="M102" s="45">
        <f>M103</f>
        <v>462</v>
      </c>
      <c r="N102" s="45">
        <f>N103</f>
        <v>462</v>
      </c>
      <c r="O102" s="45">
        <f>O103</f>
        <v>462</v>
      </c>
      <c r="P102" s="15"/>
      <c r="Q102" s="15"/>
    </row>
    <row r="103" spans="1:17" s="1" customFormat="1" ht="123" x14ac:dyDescent="0.35">
      <c r="A103" s="36" t="s">
        <v>23</v>
      </c>
      <c r="B103" s="36" t="s">
        <v>39</v>
      </c>
      <c r="C103" s="36" t="s">
        <v>129</v>
      </c>
      <c r="D103" s="36" t="s">
        <v>121</v>
      </c>
      <c r="E103" s="36" t="s">
        <v>24</v>
      </c>
      <c r="F103" s="36" t="s">
        <v>144</v>
      </c>
      <c r="G103" s="36" t="s">
        <v>128</v>
      </c>
      <c r="H103" s="36" t="s">
        <v>243</v>
      </c>
      <c r="I103" s="44">
        <v>140</v>
      </c>
      <c r="J103" s="39" t="s">
        <v>154</v>
      </c>
      <c r="K103" s="56">
        <v>483.5</v>
      </c>
      <c r="L103" s="56">
        <v>582.79999999999995</v>
      </c>
      <c r="M103" s="46">
        <v>462</v>
      </c>
      <c r="N103" s="46">
        <v>462</v>
      </c>
      <c r="O103" s="46">
        <v>462</v>
      </c>
      <c r="P103" s="15"/>
      <c r="Q103" s="15"/>
    </row>
    <row r="104" spans="1:17" s="1" customFormat="1" ht="92.25" x14ac:dyDescent="0.35">
      <c r="A104" s="36" t="s">
        <v>84</v>
      </c>
      <c r="B104" s="48" t="s">
        <v>292</v>
      </c>
      <c r="C104" s="48" t="s">
        <v>11</v>
      </c>
      <c r="D104" s="48" t="s">
        <v>121</v>
      </c>
      <c r="E104" s="48" t="s">
        <v>33</v>
      </c>
      <c r="F104" s="48" t="s">
        <v>10</v>
      </c>
      <c r="G104" s="48" t="s">
        <v>9</v>
      </c>
      <c r="H104" s="48" t="s">
        <v>243</v>
      </c>
      <c r="I104" s="65">
        <v>140</v>
      </c>
      <c r="J104" s="49" t="s">
        <v>293</v>
      </c>
      <c r="K104" s="56">
        <v>47</v>
      </c>
      <c r="L104" s="56">
        <v>18</v>
      </c>
      <c r="M104" s="46">
        <v>0</v>
      </c>
      <c r="N104" s="46">
        <v>0</v>
      </c>
      <c r="O104" s="46">
        <v>0</v>
      </c>
      <c r="P104" s="15"/>
      <c r="Q104" s="15"/>
    </row>
    <row r="105" spans="1:17" s="1" customFormat="1" ht="61.5" x14ac:dyDescent="0.35">
      <c r="A105" s="36" t="s">
        <v>328</v>
      </c>
      <c r="B105" s="36" t="s">
        <v>39</v>
      </c>
      <c r="C105" s="36" t="s">
        <v>129</v>
      </c>
      <c r="D105" s="36" t="s">
        <v>121</v>
      </c>
      <c r="E105" s="36" t="s">
        <v>30</v>
      </c>
      <c r="F105" s="36" t="s">
        <v>115</v>
      </c>
      <c r="G105" s="36" t="s">
        <v>126</v>
      </c>
      <c r="H105" s="36" t="s">
        <v>243</v>
      </c>
      <c r="I105" s="44">
        <v>140</v>
      </c>
      <c r="J105" s="39" t="s">
        <v>171</v>
      </c>
      <c r="K105" s="56">
        <v>53</v>
      </c>
      <c r="L105" s="56">
        <v>47.9</v>
      </c>
      <c r="M105" s="40">
        <f>M106</f>
        <v>58.3</v>
      </c>
      <c r="N105" s="40">
        <f t="shared" ref="N105:O105" si="22">N106</f>
        <v>58.3</v>
      </c>
      <c r="O105" s="40">
        <f t="shared" si="22"/>
        <v>58.3</v>
      </c>
      <c r="P105" s="15"/>
      <c r="Q105" s="15"/>
    </row>
    <row r="106" spans="1:17" s="1" customFormat="1" ht="92.25" x14ac:dyDescent="0.35">
      <c r="A106" s="36" t="s">
        <v>329</v>
      </c>
      <c r="B106" s="36" t="s">
        <v>39</v>
      </c>
      <c r="C106" s="36" t="s">
        <v>129</v>
      </c>
      <c r="D106" s="36" t="s">
        <v>121</v>
      </c>
      <c r="E106" s="36" t="s">
        <v>30</v>
      </c>
      <c r="F106" s="36" t="s">
        <v>136</v>
      </c>
      <c r="G106" s="36" t="s">
        <v>126</v>
      </c>
      <c r="H106" s="36" t="s">
        <v>243</v>
      </c>
      <c r="I106" s="44">
        <v>140</v>
      </c>
      <c r="J106" s="39" t="s">
        <v>218</v>
      </c>
      <c r="K106" s="56">
        <v>53</v>
      </c>
      <c r="L106" s="56">
        <v>47.9</v>
      </c>
      <c r="M106" s="40">
        <v>58.3</v>
      </c>
      <c r="N106" s="40">
        <v>58.3</v>
      </c>
      <c r="O106" s="40">
        <v>58.3</v>
      </c>
      <c r="P106" s="15"/>
      <c r="Q106" s="15"/>
    </row>
    <row r="107" spans="1:17" s="2" customFormat="1" ht="61.5" x14ac:dyDescent="0.35">
      <c r="A107" s="36" t="s">
        <v>330</v>
      </c>
      <c r="B107" s="36" t="s">
        <v>115</v>
      </c>
      <c r="C107" s="36" t="s">
        <v>129</v>
      </c>
      <c r="D107" s="36" t="s">
        <v>121</v>
      </c>
      <c r="E107" s="36" t="s">
        <v>23</v>
      </c>
      <c r="F107" s="36" t="s">
        <v>115</v>
      </c>
      <c r="G107" s="36" t="s">
        <v>116</v>
      </c>
      <c r="H107" s="36" t="s">
        <v>243</v>
      </c>
      <c r="I107" s="36" t="s">
        <v>140</v>
      </c>
      <c r="J107" s="39" t="s">
        <v>172</v>
      </c>
      <c r="K107" s="56">
        <v>1643</v>
      </c>
      <c r="L107" s="56">
        <v>1499.4</v>
      </c>
      <c r="M107" s="40">
        <f>SUM(M108:M108)</f>
        <v>1073.3</v>
      </c>
      <c r="N107" s="40">
        <f>SUM(N108:N108)</f>
        <v>1073.3</v>
      </c>
      <c r="O107" s="40">
        <f>SUM(O108:O108)</f>
        <v>1073.3</v>
      </c>
      <c r="P107" s="17"/>
      <c r="Q107" s="17"/>
    </row>
    <row r="108" spans="1:17" s="2" customFormat="1" ht="61.5" x14ac:dyDescent="0.35">
      <c r="A108" s="36" t="s">
        <v>331</v>
      </c>
      <c r="B108" s="36" t="s">
        <v>39</v>
      </c>
      <c r="C108" s="36" t="s">
        <v>129</v>
      </c>
      <c r="D108" s="36" t="s">
        <v>121</v>
      </c>
      <c r="E108" s="36" t="s">
        <v>23</v>
      </c>
      <c r="F108" s="36" t="s">
        <v>145</v>
      </c>
      <c r="G108" s="36" t="s">
        <v>128</v>
      </c>
      <c r="H108" s="36" t="s">
        <v>243</v>
      </c>
      <c r="I108" s="36" t="s">
        <v>140</v>
      </c>
      <c r="J108" s="39" t="s">
        <v>172</v>
      </c>
      <c r="K108" s="56">
        <v>1643</v>
      </c>
      <c r="L108" s="56">
        <v>1499.4</v>
      </c>
      <c r="M108" s="40">
        <v>1073.3</v>
      </c>
      <c r="N108" s="40">
        <v>1073.3</v>
      </c>
      <c r="O108" s="40">
        <v>1073.3</v>
      </c>
      <c r="P108" s="17"/>
      <c r="Q108" s="17"/>
    </row>
    <row r="109" spans="1:17" s="12" customFormat="1" ht="30.75" x14ac:dyDescent="0.35">
      <c r="A109" s="36" t="s">
        <v>332</v>
      </c>
      <c r="B109" s="48" t="s">
        <v>10</v>
      </c>
      <c r="C109" s="48" t="s">
        <v>11</v>
      </c>
      <c r="D109" s="48" t="s">
        <v>75</v>
      </c>
      <c r="E109" s="48" t="s">
        <v>116</v>
      </c>
      <c r="F109" s="48" t="s">
        <v>10</v>
      </c>
      <c r="G109" s="48" t="s">
        <v>116</v>
      </c>
      <c r="H109" s="48" t="s">
        <v>243</v>
      </c>
      <c r="I109" s="48" t="s">
        <v>10</v>
      </c>
      <c r="J109" s="69" t="s">
        <v>323</v>
      </c>
      <c r="K109" s="64">
        <v>15.4</v>
      </c>
      <c r="L109" s="56">
        <v>2</v>
      </c>
      <c r="M109" s="40">
        <v>0</v>
      </c>
      <c r="N109" s="40">
        <v>0</v>
      </c>
      <c r="O109" s="40">
        <v>0</v>
      </c>
      <c r="P109" s="17"/>
      <c r="Q109" s="17"/>
    </row>
    <row r="110" spans="1:17" s="12" customFormat="1" ht="30.75" x14ac:dyDescent="0.35">
      <c r="A110" s="36" t="s">
        <v>333</v>
      </c>
      <c r="B110" s="48" t="s">
        <v>39</v>
      </c>
      <c r="C110" s="48" t="s">
        <v>11</v>
      </c>
      <c r="D110" s="48" t="s">
        <v>75</v>
      </c>
      <c r="E110" s="48" t="s">
        <v>9</v>
      </c>
      <c r="F110" s="48" t="s">
        <v>145</v>
      </c>
      <c r="G110" s="48" t="s">
        <v>8</v>
      </c>
      <c r="H110" s="48" t="s">
        <v>324</v>
      </c>
      <c r="I110" s="48" t="s">
        <v>105</v>
      </c>
      <c r="J110" s="69" t="s">
        <v>325</v>
      </c>
      <c r="K110" s="56">
        <v>-11</v>
      </c>
      <c r="L110" s="56">
        <v>0</v>
      </c>
      <c r="M110" s="40">
        <v>0</v>
      </c>
      <c r="N110" s="40">
        <v>0</v>
      </c>
      <c r="O110" s="40">
        <v>0</v>
      </c>
      <c r="P110" s="17"/>
      <c r="Q110" s="17"/>
    </row>
    <row r="111" spans="1:17" s="12" customFormat="1" ht="30.75" x14ac:dyDescent="0.35">
      <c r="A111" s="36" t="s">
        <v>334</v>
      </c>
      <c r="B111" s="48" t="s">
        <v>39</v>
      </c>
      <c r="C111" s="48" t="s">
        <v>11</v>
      </c>
      <c r="D111" s="48" t="s">
        <v>75</v>
      </c>
      <c r="E111" s="48" t="s">
        <v>8</v>
      </c>
      <c r="F111" s="48" t="s">
        <v>145</v>
      </c>
      <c r="G111" s="48" t="s">
        <v>8</v>
      </c>
      <c r="H111" s="48" t="s">
        <v>243</v>
      </c>
      <c r="I111" s="48" t="s">
        <v>105</v>
      </c>
      <c r="J111" s="69" t="s">
        <v>326</v>
      </c>
      <c r="K111" s="56">
        <v>26.4</v>
      </c>
      <c r="L111" s="56">
        <v>2</v>
      </c>
      <c r="M111" s="40">
        <v>0</v>
      </c>
      <c r="N111" s="40">
        <v>0</v>
      </c>
      <c r="O111" s="40">
        <v>0</v>
      </c>
      <c r="P111" s="17"/>
      <c r="Q111" s="17"/>
    </row>
    <row r="112" spans="1:17" s="2" customFormat="1" ht="40.5" customHeight="1" x14ac:dyDescent="0.35">
      <c r="A112" s="36" t="s">
        <v>335</v>
      </c>
      <c r="B112" s="36" t="s">
        <v>115</v>
      </c>
      <c r="C112" s="36" t="s">
        <v>142</v>
      </c>
      <c r="D112" s="36" t="s">
        <v>116</v>
      </c>
      <c r="E112" s="36" t="s">
        <v>116</v>
      </c>
      <c r="F112" s="36" t="s">
        <v>115</v>
      </c>
      <c r="G112" s="36" t="s">
        <v>116</v>
      </c>
      <c r="H112" s="36" t="s">
        <v>243</v>
      </c>
      <c r="I112" s="36" t="s">
        <v>115</v>
      </c>
      <c r="J112" s="39" t="s">
        <v>252</v>
      </c>
      <c r="K112" s="56">
        <v>828183.7</v>
      </c>
      <c r="L112" s="56">
        <v>836138.9</v>
      </c>
      <c r="M112" s="40">
        <f>M113</f>
        <v>601303.19999999995</v>
      </c>
      <c r="N112" s="40">
        <v>394828.5</v>
      </c>
      <c r="O112" s="40">
        <v>373873.9</v>
      </c>
      <c r="P112" s="25"/>
      <c r="Q112" s="17"/>
    </row>
    <row r="113" spans="1:18" s="2" customFormat="1" ht="85.5" customHeight="1" x14ac:dyDescent="0.35">
      <c r="A113" s="36" t="s">
        <v>32</v>
      </c>
      <c r="B113" s="36" t="s">
        <v>34</v>
      </c>
      <c r="C113" s="36" t="s">
        <v>142</v>
      </c>
      <c r="D113" s="36" t="s">
        <v>126</v>
      </c>
      <c r="E113" s="36" t="s">
        <v>116</v>
      </c>
      <c r="F113" s="36" t="s">
        <v>115</v>
      </c>
      <c r="G113" s="36" t="s">
        <v>116</v>
      </c>
      <c r="H113" s="36" t="s">
        <v>243</v>
      </c>
      <c r="I113" s="36" t="s">
        <v>115</v>
      </c>
      <c r="J113" s="39" t="s">
        <v>188</v>
      </c>
      <c r="K113" s="56">
        <v>798297.8</v>
      </c>
      <c r="L113" s="56">
        <v>838728.4</v>
      </c>
      <c r="M113" s="40">
        <f>M114+M117+M125</f>
        <v>601303.19999999995</v>
      </c>
      <c r="N113" s="40">
        <f>N114+N117+N125</f>
        <v>394828.5</v>
      </c>
      <c r="O113" s="40">
        <f>O114+O117+O125</f>
        <v>373873.9</v>
      </c>
      <c r="P113" s="17"/>
      <c r="Q113" s="17"/>
    </row>
    <row r="114" spans="1:18" s="12" customFormat="1" ht="30.75" x14ac:dyDescent="0.35">
      <c r="A114" s="36" t="s">
        <v>336</v>
      </c>
      <c r="B114" s="42" t="s">
        <v>34</v>
      </c>
      <c r="C114" s="42" t="s">
        <v>142</v>
      </c>
      <c r="D114" s="42" t="s">
        <v>126</v>
      </c>
      <c r="E114" s="42" t="s">
        <v>116</v>
      </c>
      <c r="F114" s="42" t="s">
        <v>10</v>
      </c>
      <c r="G114" s="42" t="s">
        <v>116</v>
      </c>
      <c r="H114" s="42" t="s">
        <v>243</v>
      </c>
      <c r="I114" s="42" t="s">
        <v>259</v>
      </c>
      <c r="J114" s="47" t="s">
        <v>260</v>
      </c>
      <c r="K114" s="57">
        <v>0</v>
      </c>
      <c r="L114" s="57">
        <v>0</v>
      </c>
      <c r="M114" s="46">
        <f>M115</f>
        <v>199999</v>
      </c>
      <c r="N114" s="46">
        <f t="shared" ref="N114:O115" si="23">N115</f>
        <v>0</v>
      </c>
      <c r="O114" s="46">
        <f t="shared" si="23"/>
        <v>0</v>
      </c>
      <c r="P114" s="17"/>
      <c r="Q114" s="17"/>
    </row>
    <row r="115" spans="1:18" s="12" customFormat="1" ht="61.5" x14ac:dyDescent="0.35">
      <c r="A115" s="36" t="s">
        <v>337</v>
      </c>
      <c r="B115" s="42" t="s">
        <v>34</v>
      </c>
      <c r="C115" s="42" t="s">
        <v>142</v>
      </c>
      <c r="D115" s="42" t="s">
        <v>126</v>
      </c>
      <c r="E115" s="42" t="s">
        <v>119</v>
      </c>
      <c r="F115" s="42" t="s">
        <v>258</v>
      </c>
      <c r="G115" s="42" t="s">
        <v>116</v>
      </c>
      <c r="H115" s="42" t="s">
        <v>243</v>
      </c>
      <c r="I115" s="42" t="s">
        <v>259</v>
      </c>
      <c r="J115" s="47" t="s">
        <v>261</v>
      </c>
      <c r="K115" s="57">
        <v>0</v>
      </c>
      <c r="L115" s="57">
        <v>0</v>
      </c>
      <c r="M115" s="46">
        <f>M116</f>
        <v>199999</v>
      </c>
      <c r="N115" s="46">
        <f t="shared" si="23"/>
        <v>0</v>
      </c>
      <c r="O115" s="46">
        <f t="shared" si="23"/>
        <v>0</v>
      </c>
      <c r="P115" s="17"/>
      <c r="Q115" s="17"/>
    </row>
    <row r="116" spans="1:18" s="12" customFormat="1" ht="228.75" customHeight="1" x14ac:dyDescent="0.35">
      <c r="A116" s="36" t="s">
        <v>338</v>
      </c>
      <c r="B116" s="42" t="s">
        <v>34</v>
      </c>
      <c r="C116" s="42" t="s">
        <v>142</v>
      </c>
      <c r="D116" s="42" t="s">
        <v>126</v>
      </c>
      <c r="E116" s="42" t="s">
        <v>119</v>
      </c>
      <c r="F116" s="42" t="s">
        <v>258</v>
      </c>
      <c r="G116" s="42" t="s">
        <v>8</v>
      </c>
      <c r="H116" s="42" t="s">
        <v>243</v>
      </c>
      <c r="I116" s="42" t="s">
        <v>259</v>
      </c>
      <c r="J116" s="47" t="s">
        <v>257</v>
      </c>
      <c r="K116" s="57">
        <v>0</v>
      </c>
      <c r="L116" s="57">
        <v>0</v>
      </c>
      <c r="M116" s="46">
        <v>199999</v>
      </c>
      <c r="N116" s="46">
        <v>0</v>
      </c>
      <c r="O116" s="46">
        <v>0</v>
      </c>
      <c r="P116" s="17"/>
      <c r="Q116" s="17"/>
    </row>
    <row r="117" spans="1:18" s="12" customFormat="1" ht="61.5" x14ac:dyDescent="0.35">
      <c r="A117" s="36" t="s">
        <v>339</v>
      </c>
      <c r="B117" s="48" t="s">
        <v>34</v>
      </c>
      <c r="C117" s="48" t="s">
        <v>142</v>
      </c>
      <c r="D117" s="48" t="s">
        <v>126</v>
      </c>
      <c r="E117" s="48" t="s">
        <v>70</v>
      </c>
      <c r="F117" s="48" t="s">
        <v>10</v>
      </c>
      <c r="G117" s="48" t="s">
        <v>116</v>
      </c>
      <c r="H117" s="48" t="s">
        <v>243</v>
      </c>
      <c r="I117" s="48" t="s">
        <v>10</v>
      </c>
      <c r="J117" s="49" t="s">
        <v>262</v>
      </c>
      <c r="K117" s="58">
        <v>430270.3</v>
      </c>
      <c r="L117" s="58">
        <v>435665.7</v>
      </c>
      <c r="M117" s="46">
        <f>M119+M123</f>
        <v>39376.800000000003</v>
      </c>
      <c r="N117" s="46">
        <f t="shared" ref="N117:O117" si="24">N119+N123</f>
        <v>32795.700000000004</v>
      </c>
      <c r="O117" s="46">
        <f t="shared" si="24"/>
        <v>12358.5</v>
      </c>
      <c r="P117" s="17"/>
      <c r="Q117" s="17"/>
    </row>
    <row r="118" spans="1:18" s="12" customFormat="1" ht="153.75" x14ac:dyDescent="0.35">
      <c r="A118" s="36" t="s">
        <v>340</v>
      </c>
      <c r="B118" s="48" t="s">
        <v>34</v>
      </c>
      <c r="C118" s="48" t="s">
        <v>142</v>
      </c>
      <c r="D118" s="48" t="s">
        <v>126</v>
      </c>
      <c r="E118" s="48" t="s">
        <v>20</v>
      </c>
      <c r="F118" s="48" t="s">
        <v>300</v>
      </c>
      <c r="G118" s="48" t="s">
        <v>8</v>
      </c>
      <c r="H118" s="48" t="s">
        <v>243</v>
      </c>
      <c r="I118" s="48" t="s">
        <v>134</v>
      </c>
      <c r="J118" s="49" t="s">
        <v>301</v>
      </c>
      <c r="K118" s="64">
        <v>4442.6000000000004</v>
      </c>
      <c r="L118" s="58">
        <v>4060.7</v>
      </c>
      <c r="M118" s="46">
        <v>0</v>
      </c>
      <c r="N118" s="46">
        <v>0</v>
      </c>
      <c r="O118" s="46">
        <v>0</v>
      </c>
      <c r="P118" s="17"/>
      <c r="Q118" s="17"/>
    </row>
    <row r="119" spans="1:18" s="12" customFormat="1" ht="30.75" x14ac:dyDescent="0.35">
      <c r="A119" s="36" t="s">
        <v>341</v>
      </c>
      <c r="B119" s="48" t="s">
        <v>34</v>
      </c>
      <c r="C119" s="48" t="s">
        <v>142</v>
      </c>
      <c r="D119" s="48" t="s">
        <v>126</v>
      </c>
      <c r="E119" s="48" t="s">
        <v>20</v>
      </c>
      <c r="F119" s="48" t="s">
        <v>263</v>
      </c>
      <c r="G119" s="48" t="s">
        <v>116</v>
      </c>
      <c r="H119" s="48" t="s">
        <v>243</v>
      </c>
      <c r="I119" s="48" t="s">
        <v>259</v>
      </c>
      <c r="J119" s="49" t="s">
        <v>264</v>
      </c>
      <c r="K119" s="58">
        <v>131.4</v>
      </c>
      <c r="L119" s="58">
        <v>24.4</v>
      </c>
      <c r="M119" s="46">
        <f>M121</f>
        <v>21.9</v>
      </c>
      <c r="N119" s="46">
        <f>N121</f>
        <v>21.9</v>
      </c>
      <c r="O119" s="46">
        <f>O121</f>
        <v>0</v>
      </c>
      <c r="P119" s="17"/>
      <c r="Q119" s="17"/>
    </row>
    <row r="120" spans="1:18" s="12" customFormat="1" ht="30.75" x14ac:dyDescent="0.35">
      <c r="A120" s="36" t="s">
        <v>342</v>
      </c>
      <c r="B120" s="48" t="s">
        <v>34</v>
      </c>
      <c r="C120" s="48" t="s">
        <v>142</v>
      </c>
      <c r="D120" s="48" t="s">
        <v>126</v>
      </c>
      <c r="E120" s="48" t="s">
        <v>20</v>
      </c>
      <c r="F120" s="48" t="s">
        <v>263</v>
      </c>
      <c r="G120" s="48" t="s">
        <v>8</v>
      </c>
      <c r="H120" s="48" t="s">
        <v>243</v>
      </c>
      <c r="I120" s="48" t="s">
        <v>134</v>
      </c>
      <c r="J120" s="49" t="s">
        <v>302</v>
      </c>
      <c r="K120" s="64">
        <v>131.4</v>
      </c>
      <c r="L120" s="58">
        <v>24.4</v>
      </c>
      <c r="M120" s="46"/>
      <c r="N120" s="46"/>
      <c r="O120" s="46"/>
      <c r="P120" s="17"/>
      <c r="Q120" s="17"/>
    </row>
    <row r="121" spans="1:18" s="12" customFormat="1" ht="153.75" x14ac:dyDescent="0.35">
      <c r="A121" s="36" t="s">
        <v>343</v>
      </c>
      <c r="B121" s="48" t="s">
        <v>34</v>
      </c>
      <c r="C121" s="48" t="s">
        <v>142</v>
      </c>
      <c r="D121" s="48" t="s">
        <v>126</v>
      </c>
      <c r="E121" s="48" t="s">
        <v>20</v>
      </c>
      <c r="F121" s="48" t="s">
        <v>263</v>
      </c>
      <c r="G121" s="48" t="s">
        <v>8</v>
      </c>
      <c r="H121" s="48" t="s">
        <v>243</v>
      </c>
      <c r="I121" s="48" t="s">
        <v>259</v>
      </c>
      <c r="J121" s="49" t="s">
        <v>265</v>
      </c>
      <c r="K121" s="58"/>
      <c r="L121" s="58"/>
      <c r="M121" s="46">
        <v>21.9</v>
      </c>
      <c r="N121" s="46">
        <v>21.9</v>
      </c>
      <c r="O121" s="46">
        <v>0</v>
      </c>
      <c r="P121" s="17"/>
      <c r="Q121" s="17"/>
    </row>
    <row r="122" spans="1:18" s="12" customFormat="1" ht="184.5" x14ac:dyDescent="0.35">
      <c r="A122" s="36" t="s">
        <v>344</v>
      </c>
      <c r="B122" s="48" t="s">
        <v>34</v>
      </c>
      <c r="C122" s="48" t="s">
        <v>142</v>
      </c>
      <c r="D122" s="48" t="s">
        <v>126</v>
      </c>
      <c r="E122" s="48" t="s">
        <v>20</v>
      </c>
      <c r="F122" s="48" t="s">
        <v>303</v>
      </c>
      <c r="G122" s="48" t="s">
        <v>8</v>
      </c>
      <c r="H122" s="48" t="s">
        <v>243</v>
      </c>
      <c r="I122" s="48" t="s">
        <v>134</v>
      </c>
      <c r="J122" s="49" t="s">
        <v>304</v>
      </c>
      <c r="K122" s="64">
        <v>5327.6</v>
      </c>
      <c r="L122" s="58">
        <v>3150.6</v>
      </c>
      <c r="M122" s="46">
        <v>0</v>
      </c>
      <c r="N122" s="46">
        <v>0</v>
      </c>
      <c r="O122" s="46">
        <v>0</v>
      </c>
      <c r="P122" s="17"/>
      <c r="Q122" s="17"/>
    </row>
    <row r="123" spans="1:18" s="2" customFormat="1" ht="30.75" x14ac:dyDescent="0.35">
      <c r="A123" s="36" t="s">
        <v>12</v>
      </c>
      <c r="B123" s="36" t="s">
        <v>34</v>
      </c>
      <c r="C123" s="36" t="s">
        <v>142</v>
      </c>
      <c r="D123" s="36" t="s">
        <v>126</v>
      </c>
      <c r="E123" s="36" t="s">
        <v>71</v>
      </c>
      <c r="F123" s="36" t="s">
        <v>21</v>
      </c>
      <c r="G123" s="36" t="s">
        <v>116</v>
      </c>
      <c r="H123" s="36" t="s">
        <v>243</v>
      </c>
      <c r="I123" s="36" t="s">
        <v>115</v>
      </c>
      <c r="J123" s="39" t="s">
        <v>232</v>
      </c>
      <c r="K123" s="56">
        <v>420368.7</v>
      </c>
      <c r="L123" s="56">
        <f>435930-7500</f>
        <v>428430</v>
      </c>
      <c r="M123" s="40">
        <f>M124</f>
        <v>39354.9</v>
      </c>
      <c r="N123" s="40">
        <f t="shared" ref="N123:O123" si="25">N124</f>
        <v>32773.800000000003</v>
      </c>
      <c r="O123" s="40">
        <f t="shared" si="25"/>
        <v>12358.5</v>
      </c>
      <c r="P123" s="17"/>
      <c r="Q123" s="17"/>
    </row>
    <row r="124" spans="1:18" s="2" customFormat="1" ht="30.75" x14ac:dyDescent="0.35">
      <c r="A124" s="36" t="s">
        <v>345</v>
      </c>
      <c r="B124" s="36" t="s">
        <v>34</v>
      </c>
      <c r="C124" s="36" t="s">
        <v>142</v>
      </c>
      <c r="D124" s="36" t="s">
        <v>126</v>
      </c>
      <c r="E124" s="36" t="s">
        <v>71</v>
      </c>
      <c r="F124" s="36" t="s">
        <v>21</v>
      </c>
      <c r="G124" s="36" t="s">
        <v>128</v>
      </c>
      <c r="H124" s="36" t="s">
        <v>243</v>
      </c>
      <c r="I124" s="36" t="s">
        <v>259</v>
      </c>
      <c r="J124" s="39" t="s">
        <v>208</v>
      </c>
      <c r="K124" s="56">
        <v>420368.7</v>
      </c>
      <c r="L124" s="56"/>
      <c r="M124" s="40">
        <v>39354.9</v>
      </c>
      <c r="N124" s="40">
        <v>32773.800000000003</v>
      </c>
      <c r="O124" s="40">
        <v>12358.5</v>
      </c>
      <c r="P124" s="17"/>
      <c r="Q124" s="17"/>
    </row>
    <row r="125" spans="1:18" s="2" customFormat="1" ht="30.75" x14ac:dyDescent="0.35">
      <c r="A125" s="36" t="s">
        <v>346</v>
      </c>
      <c r="B125" s="36" t="s">
        <v>34</v>
      </c>
      <c r="C125" s="36" t="s">
        <v>142</v>
      </c>
      <c r="D125" s="36" t="s">
        <v>126</v>
      </c>
      <c r="E125" s="36" t="s">
        <v>27</v>
      </c>
      <c r="F125" s="36" t="s">
        <v>115</v>
      </c>
      <c r="G125" s="36" t="s">
        <v>116</v>
      </c>
      <c r="H125" s="36" t="s">
        <v>243</v>
      </c>
      <c r="I125" s="36" t="s">
        <v>259</v>
      </c>
      <c r="J125" s="39" t="s">
        <v>162</v>
      </c>
      <c r="K125" s="56">
        <v>365103.5</v>
      </c>
      <c r="L125" s="56">
        <v>395160.2</v>
      </c>
      <c r="M125" s="40">
        <f>M126+M131</f>
        <v>361927.4</v>
      </c>
      <c r="N125" s="40">
        <f t="shared" ref="N125:O125" si="26">N126+N131</f>
        <v>362032.8</v>
      </c>
      <c r="O125" s="40">
        <f t="shared" si="26"/>
        <v>361515.4</v>
      </c>
      <c r="P125" s="17"/>
      <c r="Q125" s="17"/>
    </row>
    <row r="126" spans="1:18" s="2" customFormat="1" ht="61.5" x14ac:dyDescent="0.35">
      <c r="A126" s="36" t="s">
        <v>347</v>
      </c>
      <c r="B126" s="36" t="s">
        <v>34</v>
      </c>
      <c r="C126" s="36" t="s">
        <v>142</v>
      </c>
      <c r="D126" s="36" t="s">
        <v>126</v>
      </c>
      <c r="E126" s="36" t="s">
        <v>27</v>
      </c>
      <c r="F126" s="36" t="s">
        <v>31</v>
      </c>
      <c r="G126" s="36" t="s">
        <v>116</v>
      </c>
      <c r="H126" s="36" t="s">
        <v>243</v>
      </c>
      <c r="I126" s="36" t="s">
        <v>259</v>
      </c>
      <c r="J126" s="39" t="s">
        <v>207</v>
      </c>
      <c r="K126" s="56">
        <v>358701.8</v>
      </c>
      <c r="L126" s="56">
        <v>392755</v>
      </c>
      <c r="M126" s="40">
        <f>M127</f>
        <v>361918.4</v>
      </c>
      <c r="N126" s="40">
        <f>N127</f>
        <v>362023.3</v>
      </c>
      <c r="O126" s="40">
        <f>O127</f>
        <v>361515.4</v>
      </c>
      <c r="P126" s="18"/>
      <c r="Q126" s="18"/>
      <c r="R126" s="3"/>
    </row>
    <row r="127" spans="1:18" s="2" customFormat="1" ht="61.5" x14ac:dyDescent="0.35">
      <c r="A127" s="36" t="s">
        <v>348</v>
      </c>
      <c r="B127" s="36" t="s">
        <v>34</v>
      </c>
      <c r="C127" s="36" t="s">
        <v>142</v>
      </c>
      <c r="D127" s="36" t="s">
        <v>126</v>
      </c>
      <c r="E127" s="36" t="s">
        <v>27</v>
      </c>
      <c r="F127" s="36" t="s">
        <v>31</v>
      </c>
      <c r="G127" s="36" t="s">
        <v>128</v>
      </c>
      <c r="H127" s="36" t="s">
        <v>243</v>
      </c>
      <c r="I127" s="36" t="s">
        <v>259</v>
      </c>
      <c r="J127" s="39" t="s">
        <v>5</v>
      </c>
      <c r="K127" s="56">
        <v>358701.8</v>
      </c>
      <c r="L127" s="56">
        <v>392755</v>
      </c>
      <c r="M127" s="40">
        <v>361918.4</v>
      </c>
      <c r="N127" s="38">
        <v>362023.3</v>
      </c>
      <c r="O127" s="38">
        <v>361515.4</v>
      </c>
      <c r="P127" s="18"/>
      <c r="Q127" s="18"/>
      <c r="R127" s="3"/>
    </row>
    <row r="128" spans="1:18" s="12" customFormat="1" ht="184.5" x14ac:dyDescent="0.35">
      <c r="A128" s="36" t="s">
        <v>349</v>
      </c>
      <c r="B128" s="48" t="s">
        <v>34</v>
      </c>
      <c r="C128" s="48" t="s">
        <v>142</v>
      </c>
      <c r="D128" s="48" t="s">
        <v>126</v>
      </c>
      <c r="E128" s="48" t="s">
        <v>27</v>
      </c>
      <c r="F128" s="48" t="s">
        <v>298</v>
      </c>
      <c r="G128" s="48" t="s">
        <v>8</v>
      </c>
      <c r="H128" s="48" t="s">
        <v>243</v>
      </c>
      <c r="I128" s="48" t="s">
        <v>134</v>
      </c>
      <c r="J128" s="49" t="s">
        <v>299</v>
      </c>
      <c r="K128" s="64">
        <v>1748.4</v>
      </c>
      <c r="L128" s="56">
        <v>1854.2</v>
      </c>
      <c r="M128" s="40">
        <v>0</v>
      </c>
      <c r="N128" s="38">
        <v>0</v>
      </c>
      <c r="O128" s="38">
        <v>0</v>
      </c>
      <c r="P128" s="18"/>
      <c r="Q128" s="18"/>
      <c r="R128" s="3"/>
    </row>
    <row r="129" spans="1:18" s="12" customFormat="1" ht="92.25" x14ac:dyDescent="0.35">
      <c r="A129" s="36" t="s">
        <v>350</v>
      </c>
      <c r="B129" s="48" t="s">
        <v>34</v>
      </c>
      <c r="C129" s="48" t="s">
        <v>142</v>
      </c>
      <c r="D129" s="48" t="s">
        <v>126</v>
      </c>
      <c r="E129" s="48" t="s">
        <v>27</v>
      </c>
      <c r="F129" s="48" t="s">
        <v>296</v>
      </c>
      <c r="G129" s="48" t="s">
        <v>8</v>
      </c>
      <c r="H129" s="48" t="s">
        <v>243</v>
      </c>
      <c r="I129" s="48" t="s">
        <v>134</v>
      </c>
      <c r="J129" s="49" t="s">
        <v>297</v>
      </c>
      <c r="K129" s="64">
        <v>4166.5</v>
      </c>
      <c r="L129" s="56">
        <v>0</v>
      </c>
      <c r="M129" s="40">
        <v>0</v>
      </c>
      <c r="N129" s="38">
        <v>0</v>
      </c>
      <c r="O129" s="38">
        <v>0</v>
      </c>
      <c r="P129" s="18"/>
      <c r="Q129" s="18"/>
      <c r="R129" s="3"/>
    </row>
    <row r="130" spans="1:18" s="12" customFormat="1" ht="92.25" x14ac:dyDescent="0.35">
      <c r="A130" s="36" t="s">
        <v>351</v>
      </c>
      <c r="B130" s="48" t="s">
        <v>34</v>
      </c>
      <c r="C130" s="48" t="s">
        <v>142</v>
      </c>
      <c r="D130" s="48" t="s">
        <v>126</v>
      </c>
      <c r="E130" s="48" t="s">
        <v>28</v>
      </c>
      <c r="F130" s="48" t="s">
        <v>294</v>
      </c>
      <c r="G130" s="48" t="s">
        <v>8</v>
      </c>
      <c r="H130" s="48" t="s">
        <v>243</v>
      </c>
      <c r="I130" s="48" t="s">
        <v>134</v>
      </c>
      <c r="J130" s="49" t="s">
        <v>295</v>
      </c>
      <c r="K130" s="72">
        <v>479.4</v>
      </c>
      <c r="L130" s="56">
        <v>542.4</v>
      </c>
      <c r="M130" s="40">
        <v>0</v>
      </c>
      <c r="N130" s="38">
        <v>0</v>
      </c>
      <c r="O130" s="38">
        <v>0</v>
      </c>
      <c r="P130" s="18"/>
      <c r="Q130" s="18"/>
      <c r="R130" s="3"/>
    </row>
    <row r="131" spans="1:18" s="2" customFormat="1" ht="146.25" customHeight="1" x14ac:dyDescent="0.35">
      <c r="A131" s="36" t="s">
        <v>294</v>
      </c>
      <c r="B131" s="36" t="s">
        <v>34</v>
      </c>
      <c r="C131" s="36" t="s">
        <v>142</v>
      </c>
      <c r="D131" s="36" t="s">
        <v>126</v>
      </c>
      <c r="E131" s="36" t="s">
        <v>27</v>
      </c>
      <c r="F131" s="36" t="s">
        <v>125</v>
      </c>
      <c r="G131" s="36" t="s">
        <v>128</v>
      </c>
      <c r="H131" s="36" t="s">
        <v>243</v>
      </c>
      <c r="I131" s="36" t="s">
        <v>259</v>
      </c>
      <c r="J131" s="39" t="s">
        <v>196</v>
      </c>
      <c r="K131" s="73">
        <v>7.4</v>
      </c>
      <c r="L131" s="56">
        <v>8.6</v>
      </c>
      <c r="M131" s="40">
        <f>M132</f>
        <v>9</v>
      </c>
      <c r="N131" s="40">
        <f t="shared" ref="N131:O131" si="27">N132</f>
        <v>9.5</v>
      </c>
      <c r="O131" s="40">
        <f t="shared" si="27"/>
        <v>0</v>
      </c>
      <c r="P131" s="18"/>
      <c r="Q131" s="18"/>
      <c r="R131" s="3"/>
    </row>
    <row r="132" spans="1:18" s="2" customFormat="1" ht="119.25" customHeight="1" x14ac:dyDescent="0.35">
      <c r="A132" s="36" t="s">
        <v>309</v>
      </c>
      <c r="B132" s="36" t="s">
        <v>34</v>
      </c>
      <c r="C132" s="36" t="s">
        <v>142</v>
      </c>
      <c r="D132" s="36" t="s">
        <v>126</v>
      </c>
      <c r="E132" s="36" t="s">
        <v>28</v>
      </c>
      <c r="F132" s="36" t="s">
        <v>125</v>
      </c>
      <c r="G132" s="36" t="s">
        <v>128</v>
      </c>
      <c r="H132" s="36" t="s">
        <v>243</v>
      </c>
      <c r="I132" s="36" t="s">
        <v>259</v>
      </c>
      <c r="J132" s="39" t="s">
        <v>266</v>
      </c>
      <c r="K132" s="73">
        <v>7.4</v>
      </c>
      <c r="L132" s="56">
        <v>8.6</v>
      </c>
      <c r="M132" s="40">
        <v>9</v>
      </c>
      <c r="N132" s="38">
        <v>9.5</v>
      </c>
      <c r="O132" s="38">
        <v>0</v>
      </c>
      <c r="P132" s="18"/>
      <c r="Q132" s="18"/>
      <c r="R132" s="3"/>
    </row>
    <row r="133" spans="1:18" s="2" customFormat="1" ht="51.75" hidden="1" customHeight="1" x14ac:dyDescent="0.35">
      <c r="A133" s="36" t="s">
        <v>125</v>
      </c>
      <c r="B133" s="36" t="s">
        <v>34</v>
      </c>
      <c r="C133" s="36" t="s">
        <v>142</v>
      </c>
      <c r="D133" s="36" t="s">
        <v>126</v>
      </c>
      <c r="E133" s="36" t="s">
        <v>42</v>
      </c>
      <c r="F133" s="36" t="s">
        <v>115</v>
      </c>
      <c r="G133" s="36" t="s">
        <v>116</v>
      </c>
      <c r="H133" s="36" t="s">
        <v>243</v>
      </c>
      <c r="I133" s="36" t="s">
        <v>134</v>
      </c>
      <c r="J133" s="39" t="s">
        <v>238</v>
      </c>
      <c r="K133" s="73"/>
      <c r="L133" s="56"/>
      <c r="M133" s="40">
        <f>M134</f>
        <v>0</v>
      </c>
      <c r="N133" s="40">
        <f t="shared" ref="N133:O133" si="28">N134</f>
        <v>0</v>
      </c>
      <c r="O133" s="40">
        <f t="shared" si="28"/>
        <v>0</v>
      </c>
      <c r="P133" s="18"/>
      <c r="Q133" s="18"/>
      <c r="R133" s="3"/>
    </row>
    <row r="134" spans="1:18" s="2" customFormat="1" ht="70.5" hidden="1" customHeight="1" x14ac:dyDescent="0.35">
      <c r="A134" s="36" t="s">
        <v>352</v>
      </c>
      <c r="B134" s="36" t="s">
        <v>34</v>
      </c>
      <c r="C134" s="36" t="s">
        <v>142</v>
      </c>
      <c r="D134" s="36" t="s">
        <v>126</v>
      </c>
      <c r="E134" s="36" t="s">
        <v>48</v>
      </c>
      <c r="F134" s="36" t="s">
        <v>21</v>
      </c>
      <c r="G134" s="36" t="s">
        <v>128</v>
      </c>
      <c r="H134" s="36" t="s">
        <v>243</v>
      </c>
      <c r="I134" s="36" t="s">
        <v>134</v>
      </c>
      <c r="J134" s="39" t="s">
        <v>157</v>
      </c>
      <c r="K134" s="73"/>
      <c r="L134" s="56"/>
      <c r="M134" s="40">
        <v>0</v>
      </c>
      <c r="N134" s="40">
        <v>0</v>
      </c>
      <c r="O134" s="40">
        <v>0</v>
      </c>
      <c r="P134" s="18"/>
      <c r="Q134" s="18"/>
      <c r="R134" s="3"/>
    </row>
    <row r="135" spans="1:18" s="2" customFormat="1" ht="84" hidden="1" customHeight="1" x14ac:dyDescent="0.35">
      <c r="A135" s="36" t="s">
        <v>353</v>
      </c>
      <c r="B135" s="36" t="s">
        <v>34</v>
      </c>
      <c r="C135" s="36" t="s">
        <v>142</v>
      </c>
      <c r="D135" s="36" t="s">
        <v>117</v>
      </c>
      <c r="E135" s="36" t="s">
        <v>116</v>
      </c>
      <c r="F135" s="36" t="s">
        <v>115</v>
      </c>
      <c r="G135" s="36" t="s">
        <v>116</v>
      </c>
      <c r="H135" s="36" t="s">
        <v>243</v>
      </c>
      <c r="I135" s="36" t="s">
        <v>115</v>
      </c>
      <c r="J135" s="39" t="s">
        <v>158</v>
      </c>
      <c r="K135" s="73"/>
      <c r="L135" s="56"/>
      <c r="M135" s="40">
        <f>M136</f>
        <v>0</v>
      </c>
      <c r="N135" s="40">
        <f t="shared" ref="N135:O135" si="29">N136</f>
        <v>0</v>
      </c>
      <c r="O135" s="40">
        <f t="shared" si="29"/>
        <v>0</v>
      </c>
      <c r="P135" s="18"/>
      <c r="Q135" s="18"/>
      <c r="R135" s="3"/>
    </row>
    <row r="136" spans="1:18" s="2" customFormat="1" ht="86.25" hidden="1" customHeight="1" x14ac:dyDescent="0.35">
      <c r="A136" s="36" t="s">
        <v>354</v>
      </c>
      <c r="B136" s="36" t="s">
        <v>34</v>
      </c>
      <c r="C136" s="36" t="s">
        <v>142</v>
      </c>
      <c r="D136" s="36" t="s">
        <v>117</v>
      </c>
      <c r="E136" s="36" t="s">
        <v>128</v>
      </c>
      <c r="F136" s="36" t="s">
        <v>104</v>
      </c>
      <c r="G136" s="36" t="s">
        <v>128</v>
      </c>
      <c r="H136" s="36" t="s">
        <v>243</v>
      </c>
      <c r="I136" s="36" t="s">
        <v>105</v>
      </c>
      <c r="J136" s="39" t="s">
        <v>4</v>
      </c>
      <c r="K136" s="73"/>
      <c r="L136" s="56"/>
      <c r="M136" s="40">
        <f>M137</f>
        <v>0</v>
      </c>
      <c r="N136" s="40">
        <f t="shared" ref="N136:O136" si="30">N137</f>
        <v>0</v>
      </c>
      <c r="O136" s="40">
        <f t="shared" si="30"/>
        <v>0</v>
      </c>
      <c r="P136" s="18"/>
      <c r="Q136" s="18"/>
      <c r="R136" s="3"/>
    </row>
    <row r="137" spans="1:18" s="2" customFormat="1" ht="119.25" hidden="1" customHeight="1" x14ac:dyDescent="0.35">
      <c r="A137" s="36" t="s">
        <v>355</v>
      </c>
      <c r="B137" s="36" t="s">
        <v>34</v>
      </c>
      <c r="C137" s="36" t="s">
        <v>142</v>
      </c>
      <c r="D137" s="36" t="s">
        <v>117</v>
      </c>
      <c r="E137" s="36" t="s">
        <v>128</v>
      </c>
      <c r="F137" s="36" t="s">
        <v>104</v>
      </c>
      <c r="G137" s="36" t="s">
        <v>128</v>
      </c>
      <c r="H137" s="36" t="s">
        <v>241</v>
      </c>
      <c r="I137" s="36" t="s">
        <v>105</v>
      </c>
      <c r="J137" s="39" t="s">
        <v>225</v>
      </c>
      <c r="K137" s="73"/>
      <c r="L137" s="56"/>
      <c r="M137" s="40">
        <v>0</v>
      </c>
      <c r="N137" s="40">
        <v>0</v>
      </c>
      <c r="O137" s="40">
        <v>0</v>
      </c>
      <c r="P137" s="18"/>
      <c r="Q137" s="18"/>
      <c r="R137" s="3"/>
    </row>
    <row r="138" spans="1:18" s="2" customFormat="1" ht="74.25" hidden="1" customHeight="1" x14ac:dyDescent="0.35">
      <c r="A138" s="36" t="s">
        <v>356</v>
      </c>
      <c r="B138" s="36" t="s">
        <v>34</v>
      </c>
      <c r="C138" s="36" t="s">
        <v>142</v>
      </c>
      <c r="D138" s="36" t="s">
        <v>76</v>
      </c>
      <c r="E138" s="36" t="s">
        <v>116</v>
      </c>
      <c r="F138" s="36" t="s">
        <v>115</v>
      </c>
      <c r="G138" s="36" t="s">
        <v>116</v>
      </c>
      <c r="H138" s="36" t="s">
        <v>243</v>
      </c>
      <c r="I138" s="36" t="s">
        <v>115</v>
      </c>
      <c r="J138" s="39" t="s">
        <v>163</v>
      </c>
      <c r="K138" s="73"/>
      <c r="L138" s="56"/>
      <c r="M138" s="40">
        <f>M139</f>
        <v>0</v>
      </c>
      <c r="N138" s="40">
        <f t="shared" ref="N138:O138" si="31">N139</f>
        <v>0</v>
      </c>
      <c r="O138" s="40">
        <f t="shared" si="31"/>
        <v>0</v>
      </c>
      <c r="P138" s="18"/>
      <c r="Q138" s="18"/>
      <c r="R138" s="3"/>
    </row>
    <row r="139" spans="1:18" s="2" customFormat="1" ht="75.75" hidden="1" customHeight="1" x14ac:dyDescent="0.35">
      <c r="A139" s="36" t="s">
        <v>357</v>
      </c>
      <c r="B139" s="36" t="s">
        <v>34</v>
      </c>
      <c r="C139" s="36" t="s">
        <v>142</v>
      </c>
      <c r="D139" s="36" t="s">
        <v>76</v>
      </c>
      <c r="E139" s="36" t="s">
        <v>128</v>
      </c>
      <c r="F139" s="36" t="s">
        <v>104</v>
      </c>
      <c r="G139" s="36" t="s">
        <v>128</v>
      </c>
      <c r="H139" s="36" t="s">
        <v>243</v>
      </c>
      <c r="I139" s="36" t="s">
        <v>105</v>
      </c>
      <c r="J139" s="39" t="s">
        <v>234</v>
      </c>
      <c r="K139" s="73"/>
      <c r="L139" s="56"/>
      <c r="M139" s="40">
        <f>M140</f>
        <v>0</v>
      </c>
      <c r="N139" s="40">
        <f t="shared" ref="N139:O139" si="32">N140</f>
        <v>0</v>
      </c>
      <c r="O139" s="40">
        <f t="shared" si="32"/>
        <v>0</v>
      </c>
      <c r="P139" s="18"/>
      <c r="Q139" s="18"/>
      <c r="R139" s="3"/>
    </row>
    <row r="140" spans="1:18" s="2" customFormat="1" ht="124.5" hidden="1" customHeight="1" x14ac:dyDescent="0.35">
      <c r="A140" s="36" t="s">
        <v>95</v>
      </c>
      <c r="B140" s="36" t="s">
        <v>34</v>
      </c>
      <c r="C140" s="36" t="s">
        <v>142</v>
      </c>
      <c r="D140" s="36" t="s">
        <v>76</v>
      </c>
      <c r="E140" s="36" t="s">
        <v>128</v>
      </c>
      <c r="F140" s="36" t="s">
        <v>104</v>
      </c>
      <c r="G140" s="36" t="s">
        <v>128</v>
      </c>
      <c r="H140" s="36" t="s">
        <v>241</v>
      </c>
      <c r="I140" s="36" t="s">
        <v>105</v>
      </c>
      <c r="J140" s="39" t="s">
        <v>214</v>
      </c>
      <c r="K140" s="73"/>
      <c r="L140" s="56"/>
      <c r="M140" s="40">
        <v>0</v>
      </c>
      <c r="N140" s="40">
        <v>0</v>
      </c>
      <c r="O140" s="40">
        <v>0</v>
      </c>
      <c r="P140" s="18"/>
      <c r="Q140" s="18"/>
      <c r="R140" s="3"/>
    </row>
    <row r="141" spans="1:18" s="2" customFormat="1" ht="43.5" hidden="1" customHeight="1" x14ac:dyDescent="0.35">
      <c r="A141" s="36" t="s">
        <v>101</v>
      </c>
      <c r="B141" s="36" t="s">
        <v>34</v>
      </c>
      <c r="C141" s="36" t="s">
        <v>142</v>
      </c>
      <c r="D141" s="36" t="s">
        <v>141</v>
      </c>
      <c r="E141" s="36" t="s">
        <v>116</v>
      </c>
      <c r="F141" s="36" t="s">
        <v>115</v>
      </c>
      <c r="G141" s="36" t="s">
        <v>116</v>
      </c>
      <c r="H141" s="36" t="s">
        <v>243</v>
      </c>
      <c r="I141" s="36" t="s">
        <v>115</v>
      </c>
      <c r="J141" s="39" t="s">
        <v>177</v>
      </c>
      <c r="K141" s="73"/>
      <c r="L141" s="56"/>
      <c r="M141" s="40">
        <f>M142</f>
        <v>0</v>
      </c>
      <c r="N141" s="40">
        <f t="shared" ref="N141:O141" si="33">N142</f>
        <v>0</v>
      </c>
      <c r="O141" s="40">
        <f t="shared" si="33"/>
        <v>0</v>
      </c>
      <c r="P141" s="18"/>
      <c r="Q141" s="18"/>
      <c r="R141" s="3"/>
    </row>
    <row r="142" spans="1:18" s="2" customFormat="1" ht="35.25" hidden="1" customHeight="1" x14ac:dyDescent="0.35">
      <c r="A142" s="36" t="s">
        <v>102</v>
      </c>
      <c r="B142" s="36" t="s">
        <v>34</v>
      </c>
      <c r="C142" s="36" t="s">
        <v>142</v>
      </c>
      <c r="D142" s="36" t="s">
        <v>141</v>
      </c>
      <c r="E142" s="36" t="s">
        <v>128</v>
      </c>
      <c r="F142" s="36" t="s">
        <v>136</v>
      </c>
      <c r="G142" s="36" t="s">
        <v>128</v>
      </c>
      <c r="H142" s="36" t="s">
        <v>243</v>
      </c>
      <c r="I142" s="36" t="s">
        <v>105</v>
      </c>
      <c r="J142" s="39" t="s">
        <v>151</v>
      </c>
      <c r="K142" s="73"/>
      <c r="L142" s="56"/>
      <c r="M142" s="40">
        <f>M143</f>
        <v>0</v>
      </c>
      <c r="N142" s="40">
        <f>N146</f>
        <v>0</v>
      </c>
      <c r="O142" s="40">
        <f>O146</f>
        <v>0</v>
      </c>
      <c r="P142" s="18"/>
      <c r="Q142" s="18"/>
      <c r="R142" s="3"/>
    </row>
    <row r="143" spans="1:18" s="2" customFormat="1" ht="105.75" hidden="1" customHeight="1" x14ac:dyDescent="0.35">
      <c r="A143" s="36" t="s">
        <v>135</v>
      </c>
      <c r="B143" s="36" t="s">
        <v>34</v>
      </c>
      <c r="C143" s="36" t="s">
        <v>142</v>
      </c>
      <c r="D143" s="36" t="s">
        <v>141</v>
      </c>
      <c r="E143" s="36" t="s">
        <v>128</v>
      </c>
      <c r="F143" s="36" t="s">
        <v>136</v>
      </c>
      <c r="G143" s="36" t="s">
        <v>128</v>
      </c>
      <c r="H143" s="36" t="s">
        <v>241</v>
      </c>
      <c r="I143" s="36" t="s">
        <v>105</v>
      </c>
      <c r="J143" s="39" t="s">
        <v>149</v>
      </c>
      <c r="K143" s="73"/>
      <c r="L143" s="56"/>
      <c r="M143" s="40">
        <v>0</v>
      </c>
      <c r="N143" s="38">
        <v>0</v>
      </c>
      <c r="O143" s="38">
        <v>0</v>
      </c>
      <c r="P143" s="18"/>
      <c r="Q143" s="18"/>
      <c r="R143" s="3"/>
    </row>
    <row r="144" spans="1:18" s="2" customFormat="1" ht="119.25" hidden="1" customHeight="1" x14ac:dyDescent="0.35">
      <c r="A144" s="36" t="s">
        <v>96</v>
      </c>
      <c r="B144" s="36" t="s">
        <v>115</v>
      </c>
      <c r="C144" s="36" t="s">
        <v>142</v>
      </c>
      <c r="D144" s="36" t="s">
        <v>143</v>
      </c>
      <c r="E144" s="36" t="s">
        <v>116</v>
      </c>
      <c r="F144" s="36" t="s">
        <v>115</v>
      </c>
      <c r="G144" s="36" t="s">
        <v>116</v>
      </c>
      <c r="H144" s="36" t="s">
        <v>243</v>
      </c>
      <c r="I144" s="36" t="s">
        <v>115</v>
      </c>
      <c r="J144" s="50" t="s">
        <v>3</v>
      </c>
      <c r="K144" s="59"/>
      <c r="L144" s="68"/>
      <c r="M144" s="40">
        <f>M145</f>
        <v>0</v>
      </c>
      <c r="N144" s="40">
        <f t="shared" ref="N144:O145" si="34">N145</f>
        <v>0</v>
      </c>
      <c r="O144" s="40">
        <f t="shared" si="34"/>
        <v>0</v>
      </c>
      <c r="P144" s="18"/>
      <c r="Q144" s="18"/>
      <c r="R144" s="3"/>
    </row>
    <row r="145" spans="1:18" s="2" customFormat="1" ht="105.75" hidden="1" customHeight="1" x14ac:dyDescent="0.35">
      <c r="A145" s="36" t="s">
        <v>103</v>
      </c>
      <c r="B145" s="36" t="s">
        <v>115</v>
      </c>
      <c r="C145" s="36" t="s">
        <v>142</v>
      </c>
      <c r="D145" s="36" t="s">
        <v>143</v>
      </c>
      <c r="E145" s="36" t="s">
        <v>116</v>
      </c>
      <c r="F145" s="36" t="s">
        <v>115</v>
      </c>
      <c r="G145" s="36" t="s">
        <v>128</v>
      </c>
      <c r="H145" s="36" t="s">
        <v>243</v>
      </c>
      <c r="I145" s="36" t="s">
        <v>115</v>
      </c>
      <c r="J145" s="50" t="s">
        <v>201</v>
      </c>
      <c r="K145" s="59"/>
      <c r="L145" s="68"/>
      <c r="M145" s="38">
        <f>M146</f>
        <v>0</v>
      </c>
      <c r="N145" s="38">
        <f t="shared" si="34"/>
        <v>0</v>
      </c>
      <c r="O145" s="38">
        <f t="shared" si="34"/>
        <v>0</v>
      </c>
      <c r="P145" s="18"/>
      <c r="Q145" s="18"/>
      <c r="R145" s="3"/>
    </row>
    <row r="146" spans="1:18" s="2" customFormat="1" ht="105.75" hidden="1" customHeight="1" x14ac:dyDescent="0.35">
      <c r="A146" s="36" t="s">
        <v>106</v>
      </c>
      <c r="B146" s="66" t="s">
        <v>34</v>
      </c>
      <c r="C146" s="66" t="s">
        <v>142</v>
      </c>
      <c r="D146" s="66" t="s">
        <v>143</v>
      </c>
      <c r="E146" s="66" t="s">
        <v>116</v>
      </c>
      <c r="F146" s="66" t="s">
        <v>120</v>
      </c>
      <c r="G146" s="66" t="s">
        <v>128</v>
      </c>
      <c r="H146" s="66" t="s">
        <v>243</v>
      </c>
      <c r="I146" s="66" t="s">
        <v>134</v>
      </c>
      <c r="J146" s="67" t="s">
        <v>6</v>
      </c>
      <c r="K146" s="60"/>
      <c r="L146" s="68"/>
      <c r="M146" s="40">
        <v>0</v>
      </c>
      <c r="N146" s="40">
        <v>0</v>
      </c>
      <c r="O146" s="40">
        <v>0</v>
      </c>
      <c r="P146" s="18"/>
      <c r="Q146" s="18"/>
      <c r="R146" s="3"/>
    </row>
    <row r="147" spans="1:18" s="12" customFormat="1" ht="105.75" customHeight="1" x14ac:dyDescent="0.35">
      <c r="A147" s="36" t="s">
        <v>108</v>
      </c>
      <c r="B147" s="48" t="s">
        <v>34</v>
      </c>
      <c r="C147" s="48" t="s">
        <v>142</v>
      </c>
      <c r="D147" s="48" t="s">
        <v>126</v>
      </c>
      <c r="E147" s="48" t="s">
        <v>42</v>
      </c>
      <c r="F147" s="48" t="s">
        <v>10</v>
      </c>
      <c r="G147" s="48" t="s">
        <v>116</v>
      </c>
      <c r="H147" s="48" t="s">
        <v>243</v>
      </c>
      <c r="I147" s="48" t="s">
        <v>134</v>
      </c>
      <c r="J147" s="49" t="s">
        <v>238</v>
      </c>
      <c r="K147" s="72">
        <f>K149</f>
        <v>2924</v>
      </c>
      <c r="L147" s="68">
        <v>7902.6</v>
      </c>
      <c r="M147" s="40">
        <v>0</v>
      </c>
      <c r="N147" s="40">
        <v>0</v>
      </c>
      <c r="O147" s="40">
        <v>0</v>
      </c>
      <c r="P147" s="18"/>
      <c r="Q147" s="18"/>
      <c r="R147" s="3"/>
    </row>
    <row r="148" spans="1:18" s="12" customFormat="1" ht="123" x14ac:dyDescent="0.35">
      <c r="A148" s="36" t="s">
        <v>93</v>
      </c>
      <c r="B148" s="48" t="s">
        <v>34</v>
      </c>
      <c r="C148" s="48" t="s">
        <v>142</v>
      </c>
      <c r="D148" s="48" t="s">
        <v>126</v>
      </c>
      <c r="E148" s="48" t="s">
        <v>47</v>
      </c>
      <c r="F148" s="48" t="s">
        <v>21</v>
      </c>
      <c r="G148" s="48" t="s">
        <v>8</v>
      </c>
      <c r="H148" s="48" t="s">
        <v>243</v>
      </c>
      <c r="I148" s="48" t="s">
        <v>259</v>
      </c>
      <c r="J148" s="49" t="s">
        <v>327</v>
      </c>
      <c r="K148" s="72">
        <v>0</v>
      </c>
      <c r="L148" s="68">
        <v>5000</v>
      </c>
      <c r="M148" s="40">
        <v>0</v>
      </c>
      <c r="N148" s="40">
        <v>0</v>
      </c>
      <c r="O148" s="40">
        <v>0</v>
      </c>
      <c r="P148" s="18"/>
      <c r="Q148" s="18"/>
      <c r="R148" s="3"/>
    </row>
    <row r="149" spans="1:18" s="12" customFormat="1" ht="105.75" customHeight="1" x14ac:dyDescent="0.35">
      <c r="A149" s="36" t="s">
        <v>109</v>
      </c>
      <c r="B149" s="48" t="s">
        <v>34</v>
      </c>
      <c r="C149" s="48" t="s">
        <v>142</v>
      </c>
      <c r="D149" s="48" t="s">
        <v>126</v>
      </c>
      <c r="E149" s="48" t="s">
        <v>48</v>
      </c>
      <c r="F149" s="48" t="s">
        <v>21</v>
      </c>
      <c r="G149" s="48" t="s">
        <v>8</v>
      </c>
      <c r="H149" s="48" t="s">
        <v>243</v>
      </c>
      <c r="I149" s="48" t="s">
        <v>134</v>
      </c>
      <c r="J149" s="49" t="s">
        <v>157</v>
      </c>
      <c r="K149" s="72">
        <v>2924</v>
      </c>
      <c r="L149" s="68">
        <v>2902.6</v>
      </c>
      <c r="M149" s="40">
        <v>0</v>
      </c>
      <c r="N149" s="40">
        <v>0</v>
      </c>
      <c r="O149" s="40">
        <v>0</v>
      </c>
      <c r="P149" s="18"/>
      <c r="Q149" s="18"/>
      <c r="R149" s="3"/>
    </row>
    <row r="150" spans="1:18" s="12" customFormat="1" ht="105.75" customHeight="1" x14ac:dyDescent="0.35">
      <c r="A150" s="36" t="s">
        <v>111</v>
      </c>
      <c r="B150" s="48" t="s">
        <v>10</v>
      </c>
      <c r="C150" s="48" t="s">
        <v>142</v>
      </c>
      <c r="D150" s="48" t="s">
        <v>117</v>
      </c>
      <c r="E150" s="48" t="s">
        <v>116</v>
      </c>
      <c r="F150" s="48" t="s">
        <v>10</v>
      </c>
      <c r="G150" s="48" t="s">
        <v>116</v>
      </c>
      <c r="H150" s="48" t="s">
        <v>243</v>
      </c>
      <c r="I150" s="48" t="s">
        <v>10</v>
      </c>
      <c r="J150" s="49" t="s">
        <v>158</v>
      </c>
      <c r="K150" s="72">
        <f t="shared" ref="K150" si="35">K151</f>
        <v>20</v>
      </c>
      <c r="L150" s="68">
        <v>300</v>
      </c>
      <c r="M150" s="40">
        <v>0</v>
      </c>
      <c r="N150" s="40">
        <v>0</v>
      </c>
      <c r="O150" s="40">
        <v>0</v>
      </c>
      <c r="P150" s="18"/>
      <c r="Q150" s="18"/>
      <c r="R150" s="3"/>
    </row>
    <row r="151" spans="1:18" s="12" customFormat="1" ht="105.75" customHeight="1" x14ac:dyDescent="0.35">
      <c r="A151" s="36" t="s">
        <v>110</v>
      </c>
      <c r="B151" s="48" t="s">
        <v>39</v>
      </c>
      <c r="C151" s="48" t="s">
        <v>142</v>
      </c>
      <c r="D151" s="48" t="s">
        <v>117</v>
      </c>
      <c r="E151" s="48" t="s">
        <v>8</v>
      </c>
      <c r="F151" s="48" t="s">
        <v>104</v>
      </c>
      <c r="G151" s="48" t="s">
        <v>8</v>
      </c>
      <c r="H151" s="48" t="s">
        <v>241</v>
      </c>
      <c r="I151" s="48" t="s">
        <v>105</v>
      </c>
      <c r="J151" s="49" t="s">
        <v>225</v>
      </c>
      <c r="K151" s="72">
        <v>20</v>
      </c>
      <c r="L151" s="68">
        <v>300</v>
      </c>
      <c r="M151" s="40">
        <v>0</v>
      </c>
      <c r="N151" s="40">
        <v>0</v>
      </c>
      <c r="O151" s="40">
        <v>0</v>
      </c>
      <c r="P151" s="18"/>
      <c r="Q151" s="18"/>
      <c r="R151" s="3"/>
    </row>
    <row r="152" spans="1:18" s="12" customFormat="1" ht="105.75" customHeight="1" x14ac:dyDescent="0.35">
      <c r="A152" s="36" t="s">
        <v>112</v>
      </c>
      <c r="B152" s="48" t="s">
        <v>10</v>
      </c>
      <c r="C152" s="48" t="s">
        <v>142</v>
      </c>
      <c r="D152" s="48" t="s">
        <v>76</v>
      </c>
      <c r="E152" s="48" t="s">
        <v>116</v>
      </c>
      <c r="F152" s="48" t="s">
        <v>10</v>
      </c>
      <c r="G152" s="48" t="s">
        <v>116</v>
      </c>
      <c r="H152" s="48" t="s">
        <v>243</v>
      </c>
      <c r="I152" s="48" t="s">
        <v>10</v>
      </c>
      <c r="J152" s="49" t="s">
        <v>163</v>
      </c>
      <c r="K152" s="72">
        <f>K153+K154</f>
        <v>30025</v>
      </c>
      <c r="L152" s="68">
        <v>30</v>
      </c>
      <c r="M152" s="40">
        <v>0</v>
      </c>
      <c r="N152" s="40">
        <v>0</v>
      </c>
      <c r="O152" s="40">
        <v>0</v>
      </c>
      <c r="P152" s="18"/>
      <c r="Q152" s="18"/>
      <c r="R152" s="3"/>
    </row>
    <row r="153" spans="1:18" s="12" customFormat="1" ht="105.75" customHeight="1" x14ac:dyDescent="0.35">
      <c r="A153" s="36" t="s">
        <v>140</v>
      </c>
      <c r="B153" s="48" t="s">
        <v>34</v>
      </c>
      <c r="C153" s="48" t="s">
        <v>142</v>
      </c>
      <c r="D153" s="48" t="s">
        <v>76</v>
      </c>
      <c r="E153" s="48" t="s">
        <v>8</v>
      </c>
      <c r="F153" s="48" t="s">
        <v>104</v>
      </c>
      <c r="G153" s="48" t="s">
        <v>8</v>
      </c>
      <c r="H153" s="48" t="s">
        <v>243</v>
      </c>
      <c r="I153" s="48" t="s">
        <v>105</v>
      </c>
      <c r="J153" s="49" t="s">
        <v>234</v>
      </c>
      <c r="K153" s="72">
        <v>30000</v>
      </c>
      <c r="L153" s="68">
        <v>30</v>
      </c>
      <c r="M153" s="40">
        <v>0</v>
      </c>
      <c r="N153" s="40">
        <v>0</v>
      </c>
      <c r="O153" s="40">
        <v>0</v>
      </c>
      <c r="P153" s="18"/>
      <c r="Q153" s="18"/>
      <c r="R153" s="3"/>
    </row>
    <row r="154" spans="1:18" s="12" customFormat="1" ht="105.75" customHeight="1" x14ac:dyDescent="0.35">
      <c r="A154" s="36" t="s">
        <v>358</v>
      </c>
      <c r="B154" s="48" t="s">
        <v>39</v>
      </c>
      <c r="C154" s="48" t="s">
        <v>142</v>
      </c>
      <c r="D154" s="48" t="s">
        <v>76</v>
      </c>
      <c r="E154" s="48" t="s">
        <v>8</v>
      </c>
      <c r="F154" s="48" t="s">
        <v>104</v>
      </c>
      <c r="G154" s="48" t="s">
        <v>8</v>
      </c>
      <c r="H154" s="48" t="s">
        <v>241</v>
      </c>
      <c r="I154" s="48" t="s">
        <v>105</v>
      </c>
      <c r="J154" s="49" t="s">
        <v>214</v>
      </c>
      <c r="K154" s="72">
        <v>25</v>
      </c>
      <c r="L154" s="68">
        <v>30</v>
      </c>
      <c r="M154" s="40">
        <v>0</v>
      </c>
      <c r="N154" s="40">
        <v>0</v>
      </c>
      <c r="O154" s="40">
        <v>0</v>
      </c>
      <c r="P154" s="18"/>
      <c r="Q154" s="18"/>
      <c r="R154" s="3"/>
    </row>
    <row r="155" spans="1:18" s="12" customFormat="1" ht="105.75" customHeight="1" x14ac:dyDescent="0.35">
      <c r="A155" s="36" t="s">
        <v>359</v>
      </c>
      <c r="B155" s="48" t="s">
        <v>10</v>
      </c>
      <c r="C155" s="48" t="s">
        <v>142</v>
      </c>
      <c r="D155" s="48" t="s">
        <v>141</v>
      </c>
      <c r="E155" s="48" t="s">
        <v>116</v>
      </c>
      <c r="F155" s="48" t="s">
        <v>10</v>
      </c>
      <c r="G155" s="48" t="s">
        <v>116</v>
      </c>
      <c r="H155" s="48" t="s">
        <v>243</v>
      </c>
      <c r="I155" s="48" t="s">
        <v>10</v>
      </c>
      <c r="J155" s="49" t="s">
        <v>177</v>
      </c>
      <c r="K155" s="72">
        <f t="shared" ref="K155" si="36">K156</f>
        <v>189.6</v>
      </c>
      <c r="L155" s="68">
        <v>127</v>
      </c>
      <c r="M155" s="40">
        <v>0</v>
      </c>
      <c r="N155" s="40">
        <v>0</v>
      </c>
      <c r="O155" s="40">
        <v>0</v>
      </c>
      <c r="P155" s="18"/>
      <c r="Q155" s="18"/>
      <c r="R155" s="3"/>
    </row>
    <row r="156" spans="1:18" s="12" customFormat="1" ht="105.75" customHeight="1" x14ac:dyDescent="0.35">
      <c r="A156" s="36" t="s">
        <v>360</v>
      </c>
      <c r="B156" s="48" t="s">
        <v>39</v>
      </c>
      <c r="C156" s="48" t="s">
        <v>142</v>
      </c>
      <c r="D156" s="48" t="s">
        <v>141</v>
      </c>
      <c r="E156" s="48" t="s">
        <v>8</v>
      </c>
      <c r="F156" s="48" t="s">
        <v>136</v>
      </c>
      <c r="G156" s="48" t="s">
        <v>8</v>
      </c>
      <c r="H156" s="48" t="s">
        <v>241</v>
      </c>
      <c r="I156" s="48" t="s">
        <v>105</v>
      </c>
      <c r="J156" s="49" t="s">
        <v>149</v>
      </c>
      <c r="K156" s="72">
        <v>189.6</v>
      </c>
      <c r="L156" s="68">
        <v>127</v>
      </c>
      <c r="M156" s="40">
        <v>0</v>
      </c>
      <c r="N156" s="40">
        <v>0</v>
      </c>
      <c r="O156" s="40">
        <v>0</v>
      </c>
      <c r="P156" s="18"/>
      <c r="Q156" s="18"/>
      <c r="R156" s="3"/>
    </row>
    <row r="157" spans="1:18" s="12" customFormat="1" ht="105.75" customHeight="1" x14ac:dyDescent="0.35">
      <c r="A157" s="36" t="s">
        <v>361</v>
      </c>
      <c r="B157" s="48" t="s">
        <v>10</v>
      </c>
      <c r="C157" s="48" t="s">
        <v>142</v>
      </c>
      <c r="D157" s="48" t="s">
        <v>143</v>
      </c>
      <c r="E157" s="48" t="s">
        <v>116</v>
      </c>
      <c r="F157" s="48" t="s">
        <v>10</v>
      </c>
      <c r="G157" s="48" t="s">
        <v>116</v>
      </c>
      <c r="H157" s="48" t="s">
        <v>243</v>
      </c>
      <c r="I157" s="48" t="s">
        <v>10</v>
      </c>
      <c r="J157" s="70" t="s">
        <v>3</v>
      </c>
      <c r="K157" s="72">
        <f t="shared" ref="K157" si="37">K158</f>
        <v>-348.7</v>
      </c>
      <c r="L157" s="68">
        <v>-3046.5</v>
      </c>
      <c r="M157" s="40">
        <v>0</v>
      </c>
      <c r="N157" s="40">
        <v>0</v>
      </c>
      <c r="O157" s="40">
        <v>0</v>
      </c>
      <c r="P157" s="18"/>
      <c r="Q157" s="18"/>
      <c r="R157" s="3"/>
    </row>
    <row r="158" spans="1:18" s="12" customFormat="1" ht="105.75" customHeight="1" x14ac:dyDescent="0.35">
      <c r="A158" s="36" t="s">
        <v>362</v>
      </c>
      <c r="B158" s="48" t="s">
        <v>34</v>
      </c>
      <c r="C158" s="48" t="s">
        <v>142</v>
      </c>
      <c r="D158" s="48" t="s">
        <v>143</v>
      </c>
      <c r="E158" s="48" t="s">
        <v>116</v>
      </c>
      <c r="F158" s="48" t="s">
        <v>120</v>
      </c>
      <c r="G158" s="48" t="s">
        <v>8</v>
      </c>
      <c r="H158" s="48" t="s">
        <v>243</v>
      </c>
      <c r="I158" s="48" t="s">
        <v>134</v>
      </c>
      <c r="J158" s="71" t="s">
        <v>6</v>
      </c>
      <c r="K158" s="72">
        <v>-348.7</v>
      </c>
      <c r="L158" s="68">
        <v>-3046.5</v>
      </c>
      <c r="M158" s="40">
        <v>0</v>
      </c>
      <c r="N158" s="40">
        <v>0</v>
      </c>
      <c r="O158" s="40">
        <v>0</v>
      </c>
      <c r="P158" s="18"/>
      <c r="Q158" s="18"/>
      <c r="R158" s="3"/>
    </row>
    <row r="159" spans="1:18" s="1" customFormat="1" ht="30.75" x14ac:dyDescent="0.35">
      <c r="A159" s="75" t="s">
        <v>242</v>
      </c>
      <c r="B159" s="76"/>
      <c r="C159" s="76"/>
      <c r="D159" s="76"/>
      <c r="E159" s="76"/>
      <c r="F159" s="76"/>
      <c r="G159" s="76"/>
      <c r="H159" s="76"/>
      <c r="I159" s="76"/>
      <c r="J159" s="77"/>
      <c r="K159" s="61">
        <f>K112+K14+0.1</f>
        <v>1918492.8999999997</v>
      </c>
      <c r="L159" s="61">
        <f>L112+L14+0.1</f>
        <v>1946808</v>
      </c>
      <c r="M159" s="40">
        <f>M112+M14</f>
        <v>2255307.9</v>
      </c>
      <c r="N159" s="40">
        <f>N112+N14</f>
        <v>2155738.9000000004</v>
      </c>
      <c r="O159" s="40">
        <f>O112+O14</f>
        <v>2152319.4000000004</v>
      </c>
      <c r="P159" s="15"/>
      <c r="Q159" s="15"/>
    </row>
    <row r="160" spans="1:18" ht="19.5" customHeight="1" x14ac:dyDescent="0.45">
      <c r="A160" s="51"/>
      <c r="B160" s="52"/>
      <c r="C160" s="52"/>
      <c r="D160" s="52"/>
      <c r="E160" s="52"/>
      <c r="F160" s="52"/>
      <c r="G160" s="52"/>
      <c r="H160" s="52"/>
      <c r="I160" s="52"/>
      <c r="J160" s="53"/>
      <c r="K160" s="53"/>
      <c r="L160" s="53"/>
      <c r="M160" s="54"/>
      <c r="N160" s="54"/>
      <c r="O160" s="54"/>
    </row>
    <row r="161" spans="1:15" ht="24.95" customHeight="1" x14ac:dyDescent="0.4">
      <c r="A161" s="10"/>
      <c r="B161" s="7"/>
      <c r="C161" s="7"/>
      <c r="D161" s="7"/>
      <c r="E161" s="7"/>
      <c r="F161" s="7"/>
      <c r="G161" s="7"/>
      <c r="H161" s="7"/>
      <c r="I161" s="7"/>
      <c r="J161" s="8"/>
      <c r="K161" s="8"/>
      <c r="L161" s="8"/>
      <c r="M161" s="26"/>
      <c r="N161" s="11"/>
      <c r="O161" s="11"/>
    </row>
    <row r="162" spans="1:15" ht="26.25" x14ac:dyDescent="0.4">
      <c r="A162" s="10"/>
      <c r="B162" s="7"/>
      <c r="C162" s="7"/>
      <c r="D162" s="7"/>
      <c r="E162" s="7"/>
      <c r="F162" s="7"/>
      <c r="G162" s="7"/>
      <c r="H162" s="7"/>
      <c r="I162" s="7"/>
      <c r="J162" s="8"/>
      <c r="K162" s="8"/>
      <c r="L162" s="8"/>
      <c r="M162" s="11"/>
      <c r="N162" s="11"/>
      <c r="O162" s="11"/>
    </row>
    <row r="163" spans="1:15" ht="26.25" x14ac:dyDescent="0.4">
      <c r="A163" s="10"/>
      <c r="B163" s="7"/>
      <c r="C163" s="7"/>
      <c r="D163" s="7"/>
      <c r="E163" s="7"/>
      <c r="F163" s="7"/>
      <c r="G163" s="7"/>
      <c r="H163" s="7"/>
      <c r="I163" s="7"/>
      <c r="J163" s="8"/>
      <c r="K163" s="8"/>
      <c r="L163" s="8"/>
      <c r="M163" s="11"/>
      <c r="N163" s="11"/>
      <c r="O163" s="11"/>
    </row>
    <row r="164" spans="1:15" ht="26.25" x14ac:dyDescent="0.4">
      <c r="A164" s="10"/>
      <c r="B164" s="7"/>
      <c r="C164" s="7"/>
      <c r="D164" s="7"/>
      <c r="E164" s="7"/>
      <c r="F164" s="7"/>
      <c r="G164" s="7"/>
      <c r="H164" s="7"/>
      <c r="I164" s="7"/>
      <c r="J164" s="8"/>
      <c r="K164" s="8"/>
      <c r="L164" s="8"/>
      <c r="M164" s="11"/>
      <c r="N164" s="11"/>
      <c r="O164" s="11"/>
    </row>
    <row r="165" spans="1:15" ht="26.25" x14ac:dyDescent="0.4">
      <c r="A165" s="10"/>
      <c r="B165" s="7"/>
      <c r="C165" s="7"/>
      <c r="D165" s="7"/>
      <c r="E165" s="7"/>
      <c r="F165" s="7"/>
      <c r="G165" s="7"/>
      <c r="H165" s="7"/>
      <c r="I165" s="7"/>
      <c r="J165" s="8"/>
      <c r="K165" s="8"/>
      <c r="L165" s="8"/>
      <c r="M165" s="11"/>
      <c r="N165" s="11"/>
      <c r="O165" s="11"/>
    </row>
    <row r="166" spans="1:15" ht="26.25" x14ac:dyDescent="0.4">
      <c r="A166" s="10"/>
      <c r="B166" s="7"/>
      <c r="C166" s="7"/>
      <c r="D166" s="7"/>
      <c r="E166" s="7"/>
      <c r="F166" s="7"/>
      <c r="G166" s="7"/>
      <c r="H166" s="7"/>
      <c r="I166" s="7"/>
      <c r="J166" s="8"/>
      <c r="K166" s="8"/>
      <c r="L166" s="8"/>
      <c r="M166" s="11"/>
      <c r="N166" s="11"/>
      <c r="O166" s="11"/>
    </row>
    <row r="167" spans="1:15" ht="26.25" x14ac:dyDescent="0.4">
      <c r="A167" s="10"/>
      <c r="B167" s="7"/>
      <c r="C167" s="7"/>
      <c r="D167" s="7"/>
      <c r="E167" s="7"/>
      <c r="F167" s="7"/>
      <c r="G167" s="7"/>
      <c r="H167" s="7"/>
      <c r="I167" s="7"/>
      <c r="J167" s="8"/>
      <c r="K167" s="8"/>
      <c r="L167" s="8"/>
      <c r="M167" s="11"/>
      <c r="N167" s="11"/>
      <c r="O167" s="11"/>
    </row>
    <row r="168" spans="1:15" ht="26.25" x14ac:dyDescent="0.4">
      <c r="A168" s="10"/>
      <c r="B168" s="7"/>
      <c r="C168" s="7"/>
      <c r="D168" s="7"/>
      <c r="E168" s="7"/>
      <c r="F168" s="7"/>
      <c r="G168" s="7"/>
      <c r="H168" s="7"/>
      <c r="I168" s="7"/>
      <c r="J168" s="8"/>
      <c r="K168" s="8"/>
      <c r="L168" s="8"/>
      <c r="M168" s="11"/>
      <c r="N168" s="11"/>
      <c r="O168" s="11"/>
    </row>
    <row r="169" spans="1:15" ht="26.25" x14ac:dyDescent="0.4">
      <c r="A169" s="10"/>
      <c r="B169" s="7"/>
      <c r="C169" s="7"/>
      <c r="D169" s="7"/>
      <c r="E169" s="7"/>
      <c r="F169" s="7"/>
      <c r="G169" s="7"/>
      <c r="H169" s="7"/>
      <c r="I169" s="7"/>
      <c r="J169" s="8"/>
      <c r="K169" s="8"/>
      <c r="L169" s="8"/>
      <c r="M169" s="11"/>
      <c r="N169" s="11"/>
      <c r="O169" s="11"/>
    </row>
    <row r="170" spans="1:15" ht="26.25" x14ac:dyDescent="0.4">
      <c r="A170" s="10"/>
      <c r="B170" s="7"/>
      <c r="C170" s="7"/>
      <c r="D170" s="7"/>
      <c r="E170" s="7"/>
      <c r="F170" s="7"/>
      <c r="G170" s="7"/>
      <c r="H170" s="7"/>
      <c r="I170" s="7"/>
      <c r="J170" s="8"/>
      <c r="K170" s="8"/>
      <c r="L170" s="8"/>
      <c r="M170" s="11"/>
      <c r="N170" s="11"/>
      <c r="O170" s="11"/>
    </row>
    <row r="171" spans="1:15" ht="26.25" x14ac:dyDescent="0.4">
      <c r="A171" s="10"/>
      <c r="B171" s="7"/>
      <c r="C171" s="7"/>
      <c r="D171" s="7"/>
      <c r="E171" s="7"/>
      <c r="F171" s="7"/>
      <c r="G171" s="7"/>
      <c r="H171" s="7"/>
      <c r="I171" s="7"/>
      <c r="J171" s="8"/>
      <c r="K171" s="8"/>
      <c r="L171" s="8"/>
      <c r="M171" s="11"/>
      <c r="N171" s="11"/>
      <c r="O171" s="11"/>
    </row>
    <row r="172" spans="1:15" ht="26.25" x14ac:dyDescent="0.4">
      <c r="A172" s="10"/>
      <c r="B172" s="7"/>
      <c r="C172" s="7"/>
      <c r="D172" s="7"/>
      <c r="E172" s="7"/>
      <c r="F172" s="7"/>
      <c r="G172" s="7"/>
      <c r="H172" s="7"/>
      <c r="I172" s="7"/>
      <c r="J172" s="8"/>
      <c r="K172" s="8"/>
      <c r="L172" s="8"/>
      <c r="M172" s="11"/>
      <c r="N172" s="11"/>
      <c r="O172" s="11"/>
    </row>
    <row r="173" spans="1:15" ht="26.25" x14ac:dyDescent="0.4">
      <c r="A173" s="7"/>
      <c r="B173" s="7"/>
      <c r="C173" s="7"/>
      <c r="D173" s="7"/>
      <c r="E173" s="7"/>
      <c r="F173" s="7"/>
      <c r="G173" s="7"/>
      <c r="H173" s="7"/>
      <c r="I173" s="7"/>
      <c r="J173" s="8"/>
      <c r="K173" s="8"/>
      <c r="L173" s="8"/>
      <c r="M173" s="11"/>
      <c r="N173" s="11"/>
      <c r="O173" s="11"/>
    </row>
    <row r="174" spans="1:15" ht="26.25" x14ac:dyDescent="0.4">
      <c r="A174" s="7"/>
      <c r="B174" s="7"/>
      <c r="C174" s="7"/>
      <c r="D174" s="7"/>
      <c r="E174" s="7"/>
      <c r="F174" s="7"/>
      <c r="G174" s="7"/>
      <c r="H174" s="7"/>
      <c r="I174" s="7"/>
      <c r="J174" s="8"/>
      <c r="K174" s="8"/>
      <c r="L174" s="8"/>
      <c r="M174" s="11"/>
      <c r="N174" s="11"/>
      <c r="O174" s="11"/>
    </row>
    <row r="175" spans="1:15" ht="26.25" x14ac:dyDescent="0.4">
      <c r="A175" s="7"/>
      <c r="B175" s="7"/>
      <c r="C175" s="7"/>
      <c r="D175" s="7"/>
      <c r="E175" s="7"/>
      <c r="F175" s="7"/>
      <c r="G175" s="7"/>
      <c r="H175" s="7"/>
      <c r="I175" s="7"/>
      <c r="J175" s="8"/>
      <c r="K175" s="8"/>
      <c r="L175" s="8"/>
      <c r="M175" s="11"/>
      <c r="N175" s="11"/>
      <c r="O175" s="11"/>
    </row>
  </sheetData>
  <mergeCells count="16">
    <mergeCell ref="M2:O2"/>
    <mergeCell ref="A159:J159"/>
    <mergeCell ref="O11:O12"/>
    <mergeCell ref="M11:M12"/>
    <mergeCell ref="A10:O10"/>
    <mergeCell ref="M3:O3"/>
    <mergeCell ref="M5:O5"/>
    <mergeCell ref="B11:I11"/>
    <mergeCell ref="A11:A12"/>
    <mergeCell ref="J11:J12"/>
    <mergeCell ref="N11:N12"/>
    <mergeCell ref="M9:O9"/>
    <mergeCell ref="M4:O4"/>
    <mergeCell ref="K11:K12"/>
    <mergeCell ref="L11:L12"/>
    <mergeCell ref="G8:J8"/>
  </mergeCells>
  <pageMargins left="0.39361110329627991" right="0.39361110329627991" top="0.98416668176651001" bottom="0.98416668176651001" header="0.51180553436279297" footer="0.51180553436279297"/>
  <pageSetup paperSize="9" scale="1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2018-2020</vt:lpstr>
      <vt:lpstr>'доходы 2018-2020'!Заголовки_для_печати</vt:lpstr>
      <vt:lpstr>'доходы 2018-2020'!Область_печати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perepelica</dc:creator>
  <cp:lastModifiedBy>User5</cp:lastModifiedBy>
  <cp:revision>9</cp:revision>
  <cp:lastPrinted>2019-11-11T12:19:17Z</cp:lastPrinted>
  <dcterms:created xsi:type="dcterms:W3CDTF">2004-12-16T09:43:57Z</dcterms:created>
  <dcterms:modified xsi:type="dcterms:W3CDTF">2019-11-11T12:23:36Z</dcterms:modified>
  <cp:version>0906.0100.01</cp:version>
</cp:coreProperties>
</file>