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360" yWindow="696" windowWidth="14940" windowHeight="8736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25725"/>
</workbook>
</file>

<file path=xl/calcChain.xml><?xml version="1.0" encoding="utf-8"?>
<calcChain xmlns="http://schemas.openxmlformats.org/spreadsheetml/2006/main">
  <c r="I120" i="1"/>
  <c r="J120"/>
  <c r="K120"/>
  <c r="L120"/>
  <c r="M120"/>
  <c r="N120"/>
  <c r="O120"/>
  <c r="P120"/>
  <c r="H120"/>
  <c r="P124"/>
  <c r="P125"/>
  <c r="P126"/>
  <c r="O124"/>
  <c r="O125"/>
  <c r="O126"/>
  <c r="N124"/>
  <c r="N125"/>
  <c r="N126"/>
  <c r="P167" l="1"/>
  <c r="P168"/>
  <c r="O226"/>
  <c r="O227"/>
  <c r="O228"/>
  <c r="O229"/>
  <c r="O230"/>
  <c r="O231"/>
  <c r="P244" l="1"/>
  <c r="P245"/>
  <c r="P246"/>
  <c r="P247"/>
  <c r="P248"/>
  <c r="O244"/>
  <c r="O245"/>
  <c r="O246"/>
  <c r="O247"/>
  <c r="O248"/>
  <c r="O249"/>
  <c r="N244"/>
  <c r="N245"/>
  <c r="N246"/>
  <c r="N247"/>
  <c r="N248"/>
  <c r="J187"/>
  <c r="N34"/>
  <c r="N35"/>
  <c r="N36"/>
  <c r="P216"/>
  <c r="O216"/>
  <c r="N216"/>
  <c r="P73" l="1"/>
  <c r="P74"/>
  <c r="P75"/>
  <c r="O73"/>
  <c r="O74"/>
  <c r="O75"/>
  <c r="N73"/>
  <c r="N74"/>
  <c r="N75"/>
  <c r="E71"/>
  <c r="F71"/>
  <c r="G71"/>
  <c r="H71"/>
  <c r="I71"/>
  <c r="J71"/>
  <c r="D71"/>
  <c r="E67"/>
  <c r="E66" s="1"/>
  <c r="F67"/>
  <c r="G67"/>
  <c r="G66" s="1"/>
  <c r="H67"/>
  <c r="I67"/>
  <c r="I66" s="1"/>
  <c r="J67"/>
  <c r="K67"/>
  <c r="K66" s="1"/>
  <c r="L67"/>
  <c r="L66" s="1"/>
  <c r="M67"/>
  <c r="M66" s="1"/>
  <c r="D67"/>
  <c r="D66" s="1"/>
  <c r="J66" l="1"/>
  <c r="F66"/>
  <c r="H66"/>
  <c r="P164"/>
  <c r="P163"/>
  <c r="P162"/>
  <c r="P161"/>
  <c r="P160"/>
  <c r="P159"/>
  <c r="P158"/>
  <c r="P157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19"/>
  <c r="P118"/>
  <c r="P117"/>
  <c r="P116"/>
  <c r="P115"/>
  <c r="P112"/>
  <c r="P111"/>
  <c r="P110"/>
  <c r="P109"/>
  <c r="P108"/>
  <c r="P107"/>
  <c r="P106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O262"/>
  <c r="O261" s="1"/>
  <c r="O260" s="1"/>
  <c r="O259"/>
  <c r="O257"/>
  <c r="O255"/>
  <c r="O254"/>
  <c r="O253"/>
  <c r="O252"/>
  <c r="O251"/>
  <c r="O250"/>
  <c r="O243"/>
  <c r="O242"/>
  <c r="O241"/>
  <c r="O240"/>
  <c r="O239"/>
  <c r="O238"/>
  <c r="O237"/>
  <c r="O236"/>
  <c r="O235"/>
  <c r="O234"/>
  <c r="O233"/>
  <c r="O232"/>
  <c r="O225"/>
  <c r="O224"/>
  <c r="O223"/>
  <c r="O222"/>
  <c r="O221"/>
  <c r="O220"/>
  <c r="O219"/>
  <c r="O218"/>
  <c r="O217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5"/>
  <c r="O184"/>
  <c r="O183"/>
  <c r="O182"/>
  <c r="O181"/>
  <c r="O180"/>
  <c r="O179"/>
  <c r="O178"/>
  <c r="O177"/>
  <c r="O176"/>
  <c r="O175"/>
  <c r="O174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9"/>
  <c r="N250"/>
  <c r="N251"/>
  <c r="N252"/>
  <c r="N253"/>
  <c r="N254"/>
  <c r="N255"/>
  <c r="O171"/>
  <c r="O170"/>
  <c r="O169"/>
  <c r="O168"/>
  <c r="O167"/>
  <c r="O166"/>
  <c r="O164"/>
  <c r="O163"/>
  <c r="O162"/>
  <c r="O161"/>
  <c r="O160"/>
  <c r="O159"/>
  <c r="O158"/>
  <c r="O157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3"/>
  <c r="O122"/>
  <c r="O121"/>
  <c r="O119"/>
  <c r="O118"/>
  <c r="O117"/>
  <c r="O116"/>
  <c r="O115"/>
  <c r="O114" s="1"/>
  <c r="O112"/>
  <c r="O111"/>
  <c r="O110"/>
  <c r="O109"/>
  <c r="O108"/>
  <c r="O107"/>
  <c r="O106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79"/>
  <c r="O78"/>
  <c r="O77" s="1"/>
  <c r="O76" s="1"/>
  <c r="O72"/>
  <c r="O71" s="1"/>
  <c r="O70"/>
  <c r="O69"/>
  <c r="O68"/>
  <c r="O65"/>
  <c r="O64"/>
  <c r="O63"/>
  <c r="O62"/>
  <c r="O61"/>
  <c r="O59"/>
  <c r="O58"/>
  <c r="O57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29"/>
  <c r="O28"/>
  <c r="O27"/>
  <c r="O26"/>
  <c r="O25"/>
  <c r="O24"/>
  <c r="O23"/>
  <c r="O22"/>
  <c r="O21"/>
  <c r="O20"/>
  <c r="O19"/>
  <c r="O18"/>
  <c r="O17"/>
  <c r="O16"/>
  <c r="N29"/>
  <c r="N28"/>
  <c r="N27"/>
  <c r="N26"/>
  <c r="N25"/>
  <c r="N24"/>
  <c r="N23"/>
  <c r="N22"/>
  <c r="N21"/>
  <c r="N20"/>
  <c r="N19"/>
  <c r="N18"/>
  <c r="N17"/>
  <c r="N16"/>
  <c r="N262"/>
  <c r="N261" s="1"/>
  <c r="N260" s="1"/>
  <c r="N259"/>
  <c r="N258" s="1"/>
  <c r="N257"/>
  <c r="N185"/>
  <c r="N184"/>
  <c r="N183"/>
  <c r="N182"/>
  <c r="N181"/>
  <c r="N180"/>
  <c r="N179"/>
  <c r="N178"/>
  <c r="N177"/>
  <c r="N176"/>
  <c r="N175"/>
  <c r="N174"/>
  <c r="N171"/>
  <c r="N170"/>
  <c r="N169"/>
  <c r="N168"/>
  <c r="N167"/>
  <c r="N166"/>
  <c r="N164"/>
  <c r="N163"/>
  <c r="N162"/>
  <c r="N161"/>
  <c r="N160"/>
  <c r="N159"/>
  <c r="N158"/>
  <c r="N157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2"/>
  <c r="N123"/>
  <c r="N121"/>
  <c r="N116"/>
  <c r="N117"/>
  <c r="N118"/>
  <c r="N119"/>
  <c r="N107"/>
  <c r="N108"/>
  <c r="N109"/>
  <c r="N110"/>
  <c r="N111"/>
  <c r="N112"/>
  <c r="N106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72"/>
  <c r="N71" s="1"/>
  <c r="N69"/>
  <c r="N70"/>
  <c r="N68"/>
  <c r="N62"/>
  <c r="N63"/>
  <c r="N64"/>
  <c r="N65"/>
  <c r="N61"/>
  <c r="N58"/>
  <c r="N59"/>
  <c r="N33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K260"/>
  <c r="E261"/>
  <c r="E260" s="1"/>
  <c r="F261"/>
  <c r="F260" s="1"/>
  <c r="G261"/>
  <c r="G260" s="1"/>
  <c r="H261"/>
  <c r="H260" s="1"/>
  <c r="I261"/>
  <c r="I260" s="1"/>
  <c r="J261"/>
  <c r="J260" s="1"/>
  <c r="D261"/>
  <c r="D260" s="1"/>
  <c r="E258"/>
  <c r="F258"/>
  <c r="G258"/>
  <c r="H258"/>
  <c r="I258"/>
  <c r="J258"/>
  <c r="K258"/>
  <c r="L258"/>
  <c r="M258"/>
  <c r="O258"/>
  <c r="D258"/>
  <c r="E256"/>
  <c r="F256"/>
  <c r="G256"/>
  <c r="H256"/>
  <c r="I256"/>
  <c r="J256"/>
  <c r="K256"/>
  <c r="L256"/>
  <c r="M256"/>
  <c r="N256"/>
  <c r="O256"/>
  <c r="D256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9"/>
  <c r="P250"/>
  <c r="P251"/>
  <c r="P252"/>
  <c r="P253"/>
  <c r="P254"/>
  <c r="P255"/>
  <c r="P257"/>
  <c r="P256" s="1"/>
  <c r="P259"/>
  <c r="P258" s="1"/>
  <c r="P262"/>
  <c r="P261" s="1"/>
  <c r="P260" s="1"/>
  <c r="P175"/>
  <c r="P176"/>
  <c r="P177"/>
  <c r="P178"/>
  <c r="P179"/>
  <c r="P180"/>
  <c r="P181"/>
  <c r="P182"/>
  <c r="P183"/>
  <c r="P184"/>
  <c r="P185"/>
  <c r="P188"/>
  <c r="E187"/>
  <c r="F187"/>
  <c r="F186" s="1"/>
  <c r="G187"/>
  <c r="H187"/>
  <c r="H186" s="1"/>
  <c r="I187"/>
  <c r="J186"/>
  <c r="K187"/>
  <c r="L187"/>
  <c r="L186" s="1"/>
  <c r="M187"/>
  <c r="D187"/>
  <c r="D186" s="1"/>
  <c r="E173"/>
  <c r="E172" s="1"/>
  <c r="F173"/>
  <c r="F172" s="1"/>
  <c r="G173"/>
  <c r="G172" s="1"/>
  <c r="H173"/>
  <c r="H172" s="1"/>
  <c r="I173"/>
  <c r="I172" s="1"/>
  <c r="J173"/>
  <c r="J172" s="1"/>
  <c r="K173"/>
  <c r="K172" s="1"/>
  <c r="L173"/>
  <c r="L172" s="1"/>
  <c r="M173"/>
  <c r="M172" s="1"/>
  <c r="D173"/>
  <c r="D172" s="1"/>
  <c r="E165"/>
  <c r="F165"/>
  <c r="G165"/>
  <c r="H165"/>
  <c r="I165"/>
  <c r="J165"/>
  <c r="K165"/>
  <c r="L165"/>
  <c r="M165"/>
  <c r="D165"/>
  <c r="E127"/>
  <c r="F127"/>
  <c r="G127"/>
  <c r="K127"/>
  <c r="L127"/>
  <c r="M127"/>
  <c r="D127"/>
  <c r="E120"/>
  <c r="F120"/>
  <c r="G120"/>
  <c r="D120"/>
  <c r="E114"/>
  <c r="F114"/>
  <c r="G114"/>
  <c r="H114"/>
  <c r="I114"/>
  <c r="J114"/>
  <c r="K114"/>
  <c r="L114"/>
  <c r="M114"/>
  <c r="D114"/>
  <c r="E105"/>
  <c r="F105"/>
  <c r="G105"/>
  <c r="H105"/>
  <c r="I105"/>
  <c r="J105"/>
  <c r="K105"/>
  <c r="L105"/>
  <c r="M105"/>
  <c r="D105"/>
  <c r="E81"/>
  <c r="F81"/>
  <c r="G81"/>
  <c r="H81"/>
  <c r="I81"/>
  <c r="J81"/>
  <c r="K81"/>
  <c r="L81"/>
  <c r="M81"/>
  <c r="D81"/>
  <c r="D80" s="1"/>
  <c r="E77"/>
  <c r="E76" s="1"/>
  <c r="F77"/>
  <c r="F76" s="1"/>
  <c r="G77"/>
  <c r="G76" s="1"/>
  <c r="H77"/>
  <c r="H76" s="1"/>
  <c r="I77"/>
  <c r="I76" s="1"/>
  <c r="J77"/>
  <c r="J76" s="1"/>
  <c r="K77"/>
  <c r="K76" s="1"/>
  <c r="L77"/>
  <c r="L76" s="1"/>
  <c r="M77"/>
  <c r="M76" s="1"/>
  <c r="D77"/>
  <c r="D76" s="1"/>
  <c r="O56"/>
  <c r="D31"/>
  <c r="P38"/>
  <c r="P39"/>
  <c r="E60"/>
  <c r="F60"/>
  <c r="G60"/>
  <c r="H60"/>
  <c r="I60"/>
  <c r="J60"/>
  <c r="D60"/>
  <c r="E56"/>
  <c r="F56"/>
  <c r="G56"/>
  <c r="H56"/>
  <c r="I56"/>
  <c r="J56"/>
  <c r="D56"/>
  <c r="E31"/>
  <c r="F31"/>
  <c r="E14"/>
  <c r="E13" s="1"/>
  <c r="F14"/>
  <c r="F13" s="1"/>
  <c r="G14"/>
  <c r="G13" s="1"/>
  <c r="H14"/>
  <c r="H13" s="1"/>
  <c r="I14"/>
  <c r="I13" s="1"/>
  <c r="J14"/>
  <c r="J13" s="1"/>
  <c r="D14"/>
  <c r="D13" s="1"/>
  <c r="M186" l="1"/>
  <c r="K186"/>
  <c r="G186"/>
  <c r="E186"/>
  <c r="P114"/>
  <c r="O81"/>
  <c r="O105"/>
  <c r="O80" s="1"/>
  <c r="P81"/>
  <c r="N105"/>
  <c r="P105"/>
  <c r="F113"/>
  <c r="L113"/>
  <c r="L80"/>
  <c r="J80"/>
  <c r="H80"/>
  <c r="F80"/>
  <c r="M113"/>
  <c r="K113"/>
  <c r="G113"/>
  <c r="E113"/>
  <c r="F30"/>
  <c r="G80"/>
  <c r="E80"/>
  <c r="N67"/>
  <c r="N66" s="1"/>
  <c r="D30"/>
  <c r="E30"/>
  <c r="D113"/>
  <c r="M80"/>
  <c r="K80"/>
  <c r="I80"/>
  <c r="I186"/>
  <c r="O67"/>
  <c r="O66" s="1"/>
  <c r="P187"/>
  <c r="P186" s="1"/>
  <c r="G31"/>
  <c r="G30" s="1"/>
  <c r="H31"/>
  <c r="H30" s="1"/>
  <c r="I31"/>
  <c r="I30" s="1"/>
  <c r="J31"/>
  <c r="J30" s="1"/>
  <c r="P80" l="1"/>
  <c r="F12"/>
  <c r="E12"/>
  <c r="G12"/>
  <c r="D12"/>
  <c r="P170"/>
  <c r="P171"/>
  <c r="P169"/>
  <c r="P121"/>
  <c r="P122"/>
  <c r="P123"/>
  <c r="P16"/>
  <c r="P17"/>
  <c r="P18"/>
  <c r="P19"/>
  <c r="P20"/>
  <c r="P21"/>
  <c r="P22"/>
  <c r="P23"/>
  <c r="P24"/>
  <c r="P25"/>
  <c r="P26"/>
  <c r="P27"/>
  <c r="P28"/>
  <c r="P29"/>
  <c r="P32"/>
  <c r="P33"/>
  <c r="P34"/>
  <c r="P35"/>
  <c r="P36"/>
  <c r="P37"/>
  <c r="P15"/>
  <c r="P14" l="1"/>
  <c r="P166"/>
  <c r="N128"/>
  <c r="N115"/>
  <c r="N114" s="1"/>
  <c r="P41"/>
  <c r="P42"/>
  <c r="P43"/>
  <c r="P44"/>
  <c r="P45"/>
  <c r="P46"/>
  <c r="P47"/>
  <c r="P48"/>
  <c r="P49"/>
  <c r="P50"/>
  <c r="P51"/>
  <c r="P52"/>
  <c r="P53"/>
  <c r="P54"/>
  <c r="P55"/>
  <c r="P57"/>
  <c r="P58"/>
  <c r="P59"/>
  <c r="P61"/>
  <c r="P62"/>
  <c r="P63"/>
  <c r="P64"/>
  <c r="P65"/>
  <c r="P68"/>
  <c r="P69"/>
  <c r="P70"/>
  <c r="P72"/>
  <c r="P71" s="1"/>
  <c r="P78"/>
  <c r="P79"/>
  <c r="P40"/>
  <c r="O31"/>
  <c r="O60"/>
  <c r="N57"/>
  <c r="N56" s="1"/>
  <c r="N78"/>
  <c r="N79"/>
  <c r="N82"/>
  <c r="N81" s="1"/>
  <c r="N80" s="1"/>
  <c r="O15"/>
  <c r="O14" s="1"/>
  <c r="N32"/>
  <c r="N31" s="1"/>
  <c r="N15"/>
  <c r="N14" s="1"/>
  <c r="P67" l="1"/>
  <c r="P66" s="1"/>
  <c r="N77"/>
  <c r="N76" s="1"/>
  <c r="P56"/>
  <c r="P77"/>
  <c r="P76" s="1"/>
  <c r="P60"/>
  <c r="P31"/>
  <c r="N60"/>
  <c r="N30" s="1"/>
  <c r="N13" s="1"/>
  <c r="O30"/>
  <c r="O187"/>
  <c r="I156"/>
  <c r="J156"/>
  <c r="H156"/>
  <c r="O13"/>
  <c r="P13"/>
  <c r="J127" l="1"/>
  <c r="J113" s="1"/>
  <c r="J12" s="1"/>
  <c r="J11" s="1"/>
  <c r="P156"/>
  <c r="H127"/>
  <c r="H113" s="1"/>
  <c r="H12" s="1"/>
  <c r="N156"/>
  <c r="I127"/>
  <c r="I113" s="1"/>
  <c r="I12" s="1"/>
  <c r="O156"/>
  <c r="P30"/>
  <c r="O173"/>
  <c r="O172" s="1"/>
  <c r="O165" s="1"/>
  <c r="O127" s="1"/>
  <c r="O113" s="1"/>
  <c r="O186"/>
  <c r="N187"/>
  <c r="N186" s="1"/>
  <c r="N9"/>
  <c r="P9"/>
  <c r="O12" l="1"/>
  <c r="N173"/>
  <c r="N172" s="1"/>
  <c r="N165" s="1"/>
  <c r="N127" s="1"/>
  <c r="N113" s="1"/>
  <c r="N12" s="1"/>
  <c r="P173"/>
  <c r="P172" s="1"/>
  <c r="P165" s="1"/>
  <c r="P127" s="1"/>
  <c r="P113" s="1"/>
  <c r="P12" s="1"/>
  <c r="I11"/>
  <c r="H11"/>
  <c r="O9"/>
</calcChain>
</file>

<file path=xl/sharedStrings.xml><?xml version="1.0" encoding="utf-8"?>
<sst xmlns="http://schemas.openxmlformats.org/spreadsheetml/2006/main" count="530" uniqueCount="516">
  <si>
    <t>КЦСР</t>
  </si>
  <si>
    <t>Наименование КЦСР</t>
  </si>
  <si>
    <t>Итого</t>
  </si>
  <si>
    <t>0200000000</t>
  </si>
  <si>
    <t>Муниципальная программа «Развитие образования»</t>
  </si>
  <si>
    <t>0210000000</t>
  </si>
  <si>
    <t>Подпрограмма 1 «Обеспечение жизнедеятельности образовательных учреждений»</t>
  </si>
  <si>
    <t>0210080009</t>
  </si>
  <si>
    <t>0210080011</t>
  </si>
  <si>
    <t>Капитальный ремонт здания муниципального бюджетного общеобразовательного учреждения «Вельминская основная школа № 9», ул. Центральная, 25, п. Вельмо</t>
  </si>
  <si>
    <t>0210080013</t>
  </si>
  <si>
    <t>Капитальный ремонт спортивного зала муниципального бюджетного образовательного учреждения дополнительного образования «Северо-Енисейская детско-юношеская спортивная школа», ул. Ленина, 9, гп Северо-Енисейский</t>
  </si>
  <si>
    <t>Расходы по подготовке проектов капитальных ремонтов объектов муниципальной собственности Северо-Енисейского района</t>
  </si>
  <si>
    <t>Расходы на проверку достоверности определения сметной стоимости капитального ремонта объектов муниципальной собственности Северо-Енисейского района</t>
  </si>
  <si>
    <t>0210080230</t>
  </si>
  <si>
    <t>0210080260</t>
  </si>
  <si>
    <t>Капитальный ремонт здания муниципального бюджетного общеобразовательного учреждения «Северо-Енисейская средняя школа № 2», ул. Карла Маркса, 26, гп Северо-Енисейский</t>
  </si>
  <si>
    <t>0210080270</t>
  </si>
  <si>
    <t>0210080300</t>
  </si>
  <si>
    <t>Капитальный ремонт здания школьных мастерских муниципального бюджетного общеобразовательного учреждения «Новокаламинская средняя школа № 6», ул. Дражников, 14, п. Новая Калами</t>
  </si>
  <si>
    <t>0210080330</t>
  </si>
  <si>
    <t>Капитальный ремонт здания Управления образования администрации Северо-Енисейского района, ул. Ленина, 50, гп Северо-Енисейский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</si>
  <si>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</si>
  <si>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</si>
  <si>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0410000000</t>
  </si>
  <si>
    <t>Подпрограмма 1. «Модернизация, реконструкция, капитальный ремонт объектов коммунальной инфраструктуры и обновление материально-технической базы предприятий жилищно-коммунального хозяйства Северо-Енисейского района»</t>
  </si>
  <si>
    <t>0420000000</t>
  </si>
  <si>
    <t>Подпрограмма 2. «Чистая вода Северо-Енисейского района»</t>
  </si>
  <si>
    <t>0800000000</t>
  </si>
  <si>
    <t>Муниципальная программа «Развитие культуры»</t>
  </si>
  <si>
    <t>0810000000</t>
  </si>
  <si>
    <t>Подпрограмма 1. «Сохранение культурного наследия»</t>
  </si>
  <si>
    <t>0820000000</t>
  </si>
  <si>
    <t>Подпрограмма 2. «Поддержка искусства и народного творчества»</t>
  </si>
  <si>
    <t>0900000000</t>
  </si>
  <si>
    <t>Муниципальная программа «Развитие физической культуры, спорта и молодежной политики»</t>
  </si>
  <si>
    <t>0910000000</t>
  </si>
  <si>
    <t>Подпрограмма 1. «Развитие массовой физической культуры и спорта»</t>
  </si>
  <si>
    <t>1200000000</t>
  </si>
  <si>
    <t>Муниципальная программа «Развитие транспортной системы Северо-Енисейского района»</t>
  </si>
  <si>
    <t>1210000000</t>
  </si>
  <si>
    <t>Подпрограмма 1. «Дороги Северо-Енисейского района»</t>
  </si>
  <si>
    <t>1210080093</t>
  </si>
  <si>
    <t>1210080094</t>
  </si>
  <si>
    <t>1210080105</t>
  </si>
  <si>
    <t>1210080107</t>
  </si>
  <si>
    <t>1210080115</t>
  </si>
  <si>
    <t>Восстановление профиля гравийной дороги, ул. Нагорная, 14, 15, 16, п. Новая Калами</t>
  </si>
  <si>
    <t>1210080119</t>
  </si>
  <si>
    <t>1210083670</t>
  </si>
  <si>
    <t>1600000000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</si>
  <si>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</si>
  <si>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1610000000</t>
  </si>
  <si>
    <t>Подпрограмма 1. «Стимулирование жилищного строительства на территории Северо-Енисейского района»</t>
  </si>
  <si>
    <t>1640000000</t>
  </si>
  <si>
    <t>Подпрограмма 4. «Развитие среднеэтажного и малоэтажного жилищного строительства в Северо-Енисейском районе»</t>
  </si>
  <si>
    <t>1650000000</t>
  </si>
  <si>
    <t>Подпрограмма 5. «Капитальный ремонт муниципальных жилых помещений и общего имущества в многоквартирных домах, расположенных на территории Северо-Енисейского района»</t>
  </si>
  <si>
    <t>1650080018</t>
  </si>
  <si>
    <t>1650080024</t>
  </si>
  <si>
    <t>1650080025</t>
  </si>
  <si>
    <t>1650080027</t>
  </si>
  <si>
    <t>1650080031</t>
  </si>
  <si>
    <t>1650080033</t>
  </si>
  <si>
    <t>1650080043</t>
  </si>
  <si>
    <t>1650080048</t>
  </si>
  <si>
    <t>1650080055</t>
  </si>
  <si>
    <t>1650080064</t>
  </si>
  <si>
    <t>1650080071</t>
  </si>
  <si>
    <t>2100000000</t>
  </si>
  <si>
    <t>Муниципальная программа «Управление муниципальным имуществом»</t>
  </si>
  <si>
    <t>2130000000</t>
  </si>
  <si>
    <t>Подпрограмма 3. «Строительство, реконструкция, капитальный ремонт и техническое оснащение муниципальных объектов административно-социальной сферы»</t>
  </si>
  <si>
    <t>2130080215</t>
  </si>
  <si>
    <t>2130080216</t>
  </si>
  <si>
    <t>2200000000</t>
  </si>
  <si>
    <t>Муниципальная программа «Благоустройство территории»</t>
  </si>
  <si>
    <t>2210000000</t>
  </si>
  <si>
    <t>Подпрограмма 1. «Благоустройство территории района»</t>
  </si>
  <si>
    <t>№ п/п</t>
  </si>
  <si>
    <t>КОД, Наименование расходного обязательства Северо-Енисейского района</t>
  </si>
  <si>
    <t>Обоснование суммы расходов (номер, дата, постановления, распоряжения, иного документа)</t>
  </si>
  <si>
    <t>Показатели (количественные и качественные), которые планируется достичь в ходе реализации планируемых мероприятий</t>
  </si>
  <si>
    <t>1</t>
  </si>
  <si>
    <t>2</t>
  </si>
  <si>
    <t>3</t>
  </si>
  <si>
    <t>4</t>
  </si>
  <si>
    <t>5</t>
  </si>
  <si>
    <t>наименование показателя</t>
  </si>
  <si>
    <t>планируемое значение</t>
  </si>
  <si>
    <t>Снос аварийного дома, ул. Центральная, 7, п. Вангаш</t>
  </si>
  <si>
    <t>Снос аварийного дома, ул. Зеленая, 4, п. Енашимо</t>
  </si>
  <si>
    <t>Снос аварийного дома, ул. Октябрьская, 25, п. Тея</t>
  </si>
  <si>
    <t>Снос аварийного дома, ул. Северная, 13, п. Тея</t>
  </si>
  <si>
    <t>2210080128</t>
  </si>
  <si>
    <t>2210080153</t>
  </si>
  <si>
    <t>Устройство металлического решетчатого ограждения памятного знака, ул. Студенческая, 12 А, п. Вангаш</t>
  </si>
  <si>
    <t>2210080154</t>
  </si>
  <si>
    <t>Устройство ограждения здания администрации, ул. Студенческая, 9, п. Вангаш</t>
  </si>
  <si>
    <t>2210080161</t>
  </si>
  <si>
    <t>Ремонт штакетного забора, п. Новая Калами, п. Енашимо</t>
  </si>
  <si>
    <t>2210080168</t>
  </si>
  <si>
    <t>Устройство тротуара, п. Тея</t>
  </si>
  <si>
    <t>2210080171</t>
  </si>
  <si>
    <t>2210086010</t>
  </si>
  <si>
    <t>Содержание кладбища, гп Северо-Енисейский</t>
  </si>
  <si>
    <t>2210086020</t>
  </si>
  <si>
    <t>Содержание кладбища, п. Тея</t>
  </si>
  <si>
    <t>2210086030</t>
  </si>
  <si>
    <t>Содержание кладбища, п. Новая Калами</t>
  </si>
  <si>
    <t>2210086040</t>
  </si>
  <si>
    <t>Содержание кладбища, п. Вангаш</t>
  </si>
  <si>
    <t>2210086050</t>
  </si>
  <si>
    <t>Содержание кладбища, п. Брянка</t>
  </si>
  <si>
    <t>2210086060</t>
  </si>
  <si>
    <t>Содержание кладбища, п. Вельмо</t>
  </si>
  <si>
    <t>2210086190</t>
  </si>
  <si>
    <t>Устройство и демонтаж зимнего городка, п. Брянка</t>
  </si>
  <si>
    <t>2210086200</t>
  </si>
  <si>
    <t>Устройство и демонтаж зимнего городка, гп Северо-Енисейский</t>
  </si>
  <si>
    <t>2210086220</t>
  </si>
  <si>
    <t>Устройство и демонтаж зимнего городка, п. Вангаш</t>
  </si>
  <si>
    <t>2210086230</t>
  </si>
  <si>
    <t>Устройство и демонтаж зимнего городка, п. Новая Калами</t>
  </si>
  <si>
    <t>2210086240</t>
  </si>
  <si>
    <t>Устройство и демонтаж зимнего городка, п. Тея</t>
  </si>
  <si>
    <t>2210086250</t>
  </si>
  <si>
    <t>Устройство и демонтаж зимнего городка, п. Вельмо</t>
  </si>
  <si>
    <t>2210086690</t>
  </si>
  <si>
    <t>2210086730</t>
  </si>
  <si>
    <t>Работы по благоустройству и озеленению</t>
  </si>
  <si>
    <t>2210086910</t>
  </si>
  <si>
    <t>1210080271</t>
  </si>
  <si>
    <t>1230000000</t>
  </si>
  <si>
    <t>Подпрограмма 2. «Повышение безопасности дорожного движения в Северо-Енисейском районе»</t>
  </si>
  <si>
    <t>1230083520</t>
  </si>
  <si>
    <t>Доведенные ассигнования на 2020 год</t>
  </si>
  <si>
    <t>12100S5080</t>
  </si>
  <si>
    <t>1660000000</t>
  </si>
  <si>
    <t>Подпрограмма 6. «Реализация мероприятий в области градостроительной деятельности на территории Северо-Енисейского района»</t>
  </si>
  <si>
    <t>1660084250</t>
  </si>
  <si>
    <t>Подготовка проекта внесения изменений в Правила землепользования и застройки территории района</t>
  </si>
  <si>
    <t>1660084270</t>
  </si>
  <si>
    <t>2210080245</t>
  </si>
  <si>
    <t>Капитальный ремонт 2 квартирного дома, ул. Новая, 18, п. Тея</t>
  </si>
  <si>
    <t>Капитальный ремонт 2 квартирного дома, ул. Советская, 5, кв. 1, п. Новая Калами</t>
  </si>
  <si>
    <t>Капитальный ремонт ТПС № 3, ул. Карла Маркса, гп Северо-Енисейский</t>
  </si>
  <si>
    <t>Капитальный ремонт здания бани, ул. Лесная, 2 А, п. Тея</t>
  </si>
  <si>
    <t>Строительство объекта «Здание районного дома культуры «Металлург», ул. Ленина, 9, гп Северо-Енисейский</t>
  </si>
  <si>
    <t>Капитальный ремонт участка сети тепловодоснабжения, ТК № 93А до ТК № 104, гп Северо-Енисейский</t>
  </si>
  <si>
    <t>Строительство коммунальной и транспортной инфраструктуры объекта микрорайон «Сосновый бор», гп Северо-Енисейский</t>
  </si>
  <si>
    <t>1610080374</t>
  </si>
  <si>
    <t>1610080375</t>
  </si>
  <si>
    <t>0410081660</t>
  </si>
  <si>
    <t>0820080372</t>
  </si>
  <si>
    <t>0410080354</t>
  </si>
  <si>
    <t>0410080355</t>
  </si>
  <si>
    <t>0410080358</t>
  </si>
  <si>
    <t>0410080361</t>
  </si>
  <si>
    <t>0410080362</t>
  </si>
  <si>
    <t>0410080215</t>
  </si>
  <si>
    <t>0410080216</t>
  </si>
  <si>
    <t>1650080389</t>
  </si>
  <si>
    <t>1650080215</t>
  </si>
  <si>
    <t>1650080216</t>
  </si>
  <si>
    <t>0210080215</t>
  </si>
  <si>
    <t>0210080216</t>
  </si>
  <si>
    <t>1640080384</t>
  </si>
  <si>
    <t>1640080386</t>
  </si>
  <si>
    <t>0810080215</t>
  </si>
  <si>
    <t>0810080216</t>
  </si>
  <si>
    <t>2210086911</t>
  </si>
  <si>
    <t>Ассигнования 2020 года</t>
  </si>
  <si>
    <t>Капитальный ремонт муниципального бюджетного образовательного учреждения дополнительного образования «Северо-Енисейский детско-юношеский центр», ул. Ленина, 7, гп Северо-Енисейский</t>
  </si>
  <si>
    <t>Капитальный ремонт здания школьных мастерских муниципального бюджетного общеобразовательного учреждения «Тейская средняя школа № 3», ул. Октябрьская, 8Б, п. Тея</t>
  </si>
  <si>
    <t>02100S5110</t>
  </si>
  <si>
    <t>02100S8400</t>
  </si>
  <si>
    <t>0410080087</t>
  </si>
  <si>
    <t>Капитальный ремонт участка теплосети от здания школьных мастерских, ул. Дражников, 14 до здания муниципального бюджетного дошкольного образовательного учреждения «Новокаламинский детский сад № 7», ул. Нагорная, 9, п. Новая Калами</t>
  </si>
  <si>
    <t>0410080422</t>
  </si>
  <si>
    <t>Приобретение запасных частей и расходных материалов для коммунальной техники, расходных материалов для нужд жилищно-коммунального хозяйства</t>
  </si>
  <si>
    <t>0410080468</t>
  </si>
  <si>
    <t>Приобретение автоцистерны для перевозки пищевых жидкостей</t>
  </si>
  <si>
    <t>Первая очередь строительства участка надземных инженерных сетей тепловодоснабжения от ЦПК № 1 до тепловой камеры № 133А, ул. Донского, п Северо-Енисейский</t>
  </si>
  <si>
    <t>0410086681</t>
  </si>
  <si>
    <t>Расходы на получение технических условий для технологического присоединения к сетям электроснабжения для подготовки проектной документации на строительство объектов муниципальной собственности Северо-Енисейского района</t>
  </si>
  <si>
    <t>04100S5710</t>
  </si>
  <si>
    <t>04200S5720</t>
  </si>
  <si>
    <t>0820080215</t>
  </si>
  <si>
    <t>0820080216</t>
  </si>
  <si>
    <t>Асфальтирование участка автомобильной дороги, ул. Грибная, гп Северо-Енисейский</t>
  </si>
  <si>
    <t>Асфальтирование участка автомобильной дороги и устройство обочин по ул. Юбилейная, 5 до ул. Нагорная, 2 в п. Новая Калами</t>
  </si>
  <si>
    <t>Восстановление профиля щебеночных, гравийных и грунтовых улучшенных дорог с добавлением щебеночных или гравийных материалов ул. Шевченко, гп Северо-Енисейский</t>
  </si>
  <si>
    <t>1210083610</t>
  </si>
  <si>
    <t>Укладка водопропускной трубки, ул. Школьная, 2, п. Брянка</t>
  </si>
  <si>
    <t>Асфальтирование участка автомобильной дороги, ул. Геологическая, п. Тея</t>
  </si>
  <si>
    <t>1210086658</t>
  </si>
  <si>
    <t>1210086683</t>
  </si>
  <si>
    <t>Текущий ремонт кольцевой транспортной развязки на пересечении ул. Ленина и ул. Гоголя, гп Северо-Енисейский</t>
  </si>
  <si>
    <t>12100S5090</t>
  </si>
  <si>
    <t>1230080415</t>
  </si>
  <si>
    <t>1230080416</t>
  </si>
  <si>
    <t>Подготовка проекта планировки центральной части, п. Тея</t>
  </si>
  <si>
    <t>1610086681</t>
  </si>
  <si>
    <t>Строительство объекта капитального строительства «24-квартирный жилой дом по ул. Школьная (стр. №3) на территории микрорайона «Тарасовский» в р.п. Тея»</t>
  </si>
  <si>
    <t>Строительство объекта «16 квартирный дом», гп Северо-Енисейский</t>
  </si>
  <si>
    <t>1640086681</t>
  </si>
  <si>
    <t>1650080016</t>
  </si>
  <si>
    <t>Капитальный ремонт 2 квартирного дома, ул. Молодежная, 7, кв. 2, п. Тея</t>
  </si>
  <si>
    <t>1650080017</t>
  </si>
  <si>
    <t>Капитальный ремонт 18 квартирного дома, ул. Гоголя, 18, гп Северо-Енисейский</t>
  </si>
  <si>
    <t>Капитальный ремонт 2 квартирного дома, ул. Лесная, 11, кв.1, п. Тея</t>
  </si>
  <si>
    <t>Капитальный ремонт 2 квартирного дома, ул. Металлистов, 15, кв.2, п. Тея</t>
  </si>
  <si>
    <t>Капитальный ремонт 2 квартирного дома ул. 60 лет ВЛКСМ, 5, кв. 1, п. Тея</t>
  </si>
  <si>
    <t>Капитальный ремонт 2 квартирного дома, ул. Лесная, 23, кв. 1, п. Тея</t>
  </si>
  <si>
    <t>Капитальный ремонт 2 квартирного дома, ул. Нагорная, 13, кв. 1, п. Новая Калами</t>
  </si>
  <si>
    <t>Капитальный ремонт 3 квартирного дома, ул. Центральная, 24, п. Вельмо</t>
  </si>
  <si>
    <t>1660086664</t>
  </si>
  <si>
    <t>1660086665</t>
  </si>
  <si>
    <t>2130080228</t>
  </si>
  <si>
    <t>2130080234</t>
  </si>
  <si>
    <t>2130084540</t>
  </si>
  <si>
    <t>Замена окон в помещении № 4 нежилого здания, ул. Ленина, 14, гп Северо-Енисейский в рамках капитального ремонта</t>
  </si>
  <si>
    <t>2130085610</t>
  </si>
  <si>
    <t>Установка снегозадержателей на кровли над помещением № 4 нежилого здания, ул. Ленина, 14, гп Северо-Енисейский</t>
  </si>
  <si>
    <t>2130086681</t>
  </si>
  <si>
    <t>Расходы на получение технических условий для технологического присоединения к сетям электроснабжения объектов муниципальной собственности Северо-Енисейского района</t>
  </si>
  <si>
    <t>2210080123</t>
  </si>
  <si>
    <t>2210080126</t>
  </si>
  <si>
    <t>Устройство в парке «Радуга» дорожек из брусчатки, гп Северо-Енисейский</t>
  </si>
  <si>
    <t>2210080132</t>
  </si>
  <si>
    <t>2210080138</t>
  </si>
  <si>
    <t>Приобретение, доставка, хранение и установка баннеров, аншлагов, п. Вангаш, п. Новоерудинский</t>
  </si>
  <si>
    <t>2210080141</t>
  </si>
  <si>
    <t>2210080144</t>
  </si>
  <si>
    <t>Снос аварийного дома, ул. Металлистов, 2, п. Тея</t>
  </si>
  <si>
    <t>Текущий ремонт мостиков - переходов через теплотрассы, п. Тея</t>
  </si>
  <si>
    <t>2210080186</t>
  </si>
  <si>
    <t>Содержание мест общего пользования (устройство водоотводных канав, ул. Юбилейная, 9, ул. Юбилейная, 53, п. Новая Калами)</t>
  </si>
  <si>
    <t>Подготовка проектной документации с получением положительного заключения государственной экспертизы и оформлением инженерных изысканий по объекту строительства «Кладбище № 2», ул. Механическая, 7, гп Северо-Енисейский</t>
  </si>
  <si>
    <t>2210080272</t>
  </si>
  <si>
    <t>2210086070</t>
  </si>
  <si>
    <t>2210086150</t>
  </si>
  <si>
    <t>Покос травы п. Вельмо</t>
  </si>
  <si>
    <t>2210086170</t>
  </si>
  <si>
    <t>Содержание территорий общего пользования (скверов, парков, зеленых зон, иных мест общего пользования), гп Северо-Енисейский</t>
  </si>
  <si>
    <t>2210086640</t>
  </si>
  <si>
    <t>Приобретение, доставка, хранение и установка баннеров, аншлагов, флагов, гирлянд и прочей банерной продукции, п. Новая Калами</t>
  </si>
  <si>
    <t>2210086644</t>
  </si>
  <si>
    <t>2210086645</t>
  </si>
  <si>
    <t>2210086649</t>
  </si>
  <si>
    <t>2210086660</t>
  </si>
  <si>
    <t>2210086661</t>
  </si>
  <si>
    <t>2210086662</t>
  </si>
  <si>
    <t>2210086681</t>
  </si>
  <si>
    <t>Приобретение, доставка, установка малых архитектурных форм, устройство ограждения, п. Тея</t>
  </si>
  <si>
    <t>2210086820</t>
  </si>
  <si>
    <t>Содержание территории общего пользования (скверов, парков, зеленых зон и т.д.) п. Новая Калами</t>
  </si>
  <si>
    <t>2210087410</t>
  </si>
  <si>
    <t>2220000000</t>
  </si>
  <si>
    <t>22200S7410</t>
  </si>
  <si>
    <t>2400000000</t>
  </si>
  <si>
    <t>2410000000</t>
  </si>
  <si>
    <t>Подпрограмма 1. «Формирование комфортной городской (сельской) среды Северо-Енисейского района»</t>
  </si>
  <si>
    <t>Остаток нераспределенных:</t>
  </si>
  <si>
    <t>Расходы к уменьшению:</t>
  </si>
  <si>
    <t>0210080485</t>
  </si>
  <si>
    <t>0210080510</t>
  </si>
  <si>
    <t>0210080518</t>
  </si>
  <si>
    <t>Содержание муниципального имущества (монтаж монолитных железобетонных блоков на территории здания детского сада, ул. Нагорная, 9, п. Новая Калами)</t>
  </si>
  <si>
    <t>Приобретение технологического оборудования для котельных населенных пунктов Северо-Енисейского района</t>
  </si>
  <si>
    <t>0410080088</t>
  </si>
  <si>
    <t>0410080091</t>
  </si>
  <si>
    <t>Капитальный ремонт участка сети холодного водоснабжения от здания школьных мастерских, ул. Дражников, 14 до здания муниципального бюджетного дошкольного образовательного учреждения «Новокаламинский детский сад № 7», ул. Нагорная, 9, п. Новая Калами</t>
  </si>
  <si>
    <t>0410080305</t>
  </si>
  <si>
    <t>Актуализация схем теплоснабжения, подготовка и актуализация схем водоснабжения и водоотведения населенных пунктов Северо-Енисейского района</t>
  </si>
  <si>
    <t>0410080333</t>
  </si>
  <si>
    <t>Приобретение ассенизационной машины</t>
  </si>
  <si>
    <t>0410080335</t>
  </si>
  <si>
    <t>Содержание муниципального имущества (регулировка и настройка сетей теплоснабжения гп Северо-Енисейский для оптимизации режима распределения тепловой энергии)</t>
  </si>
  <si>
    <t>Капитальный ремонт участка теплосети, ТПС № 2 до ТК № 133, ул. Донского, гп Северо-Енисейский</t>
  </si>
  <si>
    <t>0410080481</t>
  </si>
  <si>
    <t>Внесение изменений в проектную документацию по объекту капитального строительства «Расходный склад нефтепродуктов в пос. Енашимо»</t>
  </si>
  <si>
    <t>0410080483</t>
  </si>
  <si>
    <t>0410080484</t>
  </si>
  <si>
    <t>Вторая очередь строительства участка надземных инженерных сетей тепловодоснабжения от ЦПК № 1 до тепловой камеры № 133А, ул. Донского, гп Северо-Енисейский</t>
  </si>
  <si>
    <t>0410081810</t>
  </si>
  <si>
    <t>Приобретение водогрейного котла в комплекте с горелкой и автоматикой безопасности для котельной в п. Вангаш</t>
  </si>
  <si>
    <t>0410081830</t>
  </si>
  <si>
    <t>Приобретение водогрейного котла в комплекте с горелкой и автоматикой безопасности для котельной в п. Брянка</t>
  </si>
  <si>
    <t>0410081840</t>
  </si>
  <si>
    <t>Приобретение водогрейного котла в комплекте с горелкой и автоматикой безопасности для котельной №3 в гп Северо-Енисейский</t>
  </si>
  <si>
    <t>0420080367</t>
  </si>
  <si>
    <t>Услуги по техническому сопровождению в органах государственной экспертизы проектной документации на строительство объекта «Водозабор подземных вод для хозяйственно-питьевого водоснабжения», гп Северо-Енисейский</t>
  </si>
  <si>
    <t>0420086681</t>
  </si>
  <si>
    <t>0460000000</t>
  </si>
  <si>
    <t>Подпрограмма 5. «Участие в организации деятельности по обращению с твердыми коммунальными отходами на территории Северо-Енисейского района»</t>
  </si>
  <si>
    <t>0460080496</t>
  </si>
  <si>
    <t>Приобретение экскаватора-погрузчика</t>
  </si>
  <si>
    <t>0460080497</t>
  </si>
  <si>
    <t>Приобретение трактора на колесном ходу</t>
  </si>
  <si>
    <t>0460080498</t>
  </si>
  <si>
    <t>Приобретение пяти тракторных самосвальных прицепов</t>
  </si>
  <si>
    <t>0460080499</t>
  </si>
  <si>
    <t>Приобретение автомобиля мусоровоза</t>
  </si>
  <si>
    <t>04600S4630</t>
  </si>
  <si>
    <t>0810080487</t>
  </si>
  <si>
    <t>Капитальный ремонт здания центральной районной библиотеки МБУ "ЦБС" по ул. Ленина, 52, гп Северо-Енисейский</t>
  </si>
  <si>
    <t>08200S8400</t>
  </si>
  <si>
    <t>0910080489</t>
  </si>
  <si>
    <t>Инструментальная независимая экспертиза здания муниципального бюджетного физкультурно-оздоровительного учреждения «Бассейн «Аяхта» Северо-Енисейского района», ул. Фабричная, 1Б, гп Северо-Енисейский</t>
  </si>
  <si>
    <t>0910080494</t>
  </si>
  <si>
    <t>Содержание муниципального имущества (текущий ремонт беговых дорожек на территории открытого стадиона, п. Тея)</t>
  </si>
  <si>
    <t>Содержание муниципального имущества (устранение просадки дорожного полотна, ул. Карла Маркса, ул. Донского, гп Северо-Енисейский в рамках текущего ремонта)</t>
  </si>
  <si>
    <t>Дополнительные работы по ремонту участка автомобильной дороги, Путепровод – Набережная – кольцо, гп Северо-Енисейский</t>
  </si>
  <si>
    <t>1210080099</t>
  </si>
  <si>
    <t>1210080122</t>
  </si>
  <si>
    <t>Содержание муниципального имущества (углубление водопропускных трубок с восстановлением дорожного полотна, пересечение ул. Октябрьская с ул. Донского, заезд к дому №23, ул. Карла Маркса, гп Северо-Енисейский в рамках текущего ремонта)</t>
  </si>
  <si>
    <t>1210080246</t>
  </si>
  <si>
    <t>1210080247</t>
  </si>
  <si>
    <t>1210080303</t>
  </si>
  <si>
    <t>Содержание муниципального имущества (засыпка промоин улично-дорожной сети п. Новая Калами)</t>
  </si>
  <si>
    <t>1210080311</t>
  </si>
  <si>
    <t>1210080477</t>
  </si>
  <si>
    <t>Приобретение погрузчика универсального</t>
  </si>
  <si>
    <t>1210080478</t>
  </si>
  <si>
    <t>Приобретение автогрейдера</t>
  </si>
  <si>
    <t>1210080479</t>
  </si>
  <si>
    <t>Приобретение комплектов навесного оборудования для снегоуборочной техники</t>
  </si>
  <si>
    <t>1210080495</t>
  </si>
  <si>
    <t>Содержание муниципального имущества (монтаж остановочного павильона, устройство автобусного кармана, ул. Карла Маркса, гп Северо-Енисейский)</t>
  </si>
  <si>
    <t>Расходы на увеличение в пределах 10% цены муниципального контракта на содержание автомобильных дорог общего пользования местного значения в гп Северо-Енисейский за 2019 год</t>
  </si>
  <si>
    <t>1230080298</t>
  </si>
  <si>
    <t>Содержание муниципального имущества (установка дорожных знаков, п. Новоерудинский)</t>
  </si>
  <si>
    <t>1230080299</t>
  </si>
  <si>
    <t>Содержание муниципального имущества (нанесение дорожной разметки улично-дорожной сети гп Северо-Енисейский с установкой дорожных знаков)</t>
  </si>
  <si>
    <t>Содержание муниципального имущества (восстановление и нанесение дорожной разметки, п. Новая Калами)</t>
  </si>
  <si>
    <t>Содержание муниципального имущества (восстановление дорожной разметки, п. Тея)</t>
  </si>
  <si>
    <t>1230083510</t>
  </si>
  <si>
    <t>Расходы на приобретение, доставку и установку дорожных знаков в п. Тея</t>
  </si>
  <si>
    <t>Содержание муниципального имущества (замена дорожных знаков и пешеходных ограждений, нанесение разметки пешеходных переходов, п. Новая Калами)</t>
  </si>
  <si>
    <t>123R374920</t>
  </si>
  <si>
    <t>1610080488</t>
  </si>
  <si>
    <t>Подготовка проекта планировки и межевания территории линейного объекта "Инженерные сети обеспечения коммунальной инфраструктуры территории строящихся объектов по ул. Новая, 9А и ул. Новая, 9Б, п. Брянка</t>
  </si>
  <si>
    <t>1610084490</t>
  </si>
  <si>
    <t>Капитальный ремонт 12 квартирного дома, ул. Донского, 55, кв. 5, гп Северо-Енисейский</t>
  </si>
  <si>
    <t>1650080034</t>
  </si>
  <si>
    <t>Капитальный ремонт 4 квартирного дома, ул. Урицкого, 2, кв. 3, 4, гп Северо-Енисейский</t>
  </si>
  <si>
    <t>1650080035</t>
  </si>
  <si>
    <t>Капитальный ремонт 22 квартирного дома, ул. Донского, 48, кв. 6, гп Северо-Енисейский</t>
  </si>
  <si>
    <t>1650080036</t>
  </si>
  <si>
    <t>Капитальный ремонт 2 квартирного дома, ул. Новая, 26, кв. 2, п. Брянка</t>
  </si>
  <si>
    <t>1650080037</t>
  </si>
  <si>
    <t>Капитальный ремонт 12 квартирного дома, ул. Донского, 49, кв. 2, гп Северо-Енисейский</t>
  </si>
  <si>
    <t>1650080038</t>
  </si>
  <si>
    <t>Капитальный ремонт 16 квартирного дома, ул. Донского, 50А, гп Северо-Енисейский</t>
  </si>
  <si>
    <t>1650080039</t>
  </si>
  <si>
    <t>Капитальный ремонт 12 квартирного дома, ул. Донского, 57, кв. 12, гп Северо-Енисейский</t>
  </si>
  <si>
    <t>1650080041</t>
  </si>
  <si>
    <t>Капитальный ремонт 16 квартирного дома, ул. Донского, 61А, гп Северо-Енисейский</t>
  </si>
  <si>
    <t>Дополнительные работы по капитальному ремонту 4 квартирного дома, ул. Нагорная, 14, п. Новая Калами</t>
  </si>
  <si>
    <t>1650080046</t>
  </si>
  <si>
    <t>Капитальный ремонт 29 квартирного дома ул. 40 лет Победы, 5, гп Северо-Енисейский</t>
  </si>
  <si>
    <t>1650080049</t>
  </si>
  <si>
    <t>Капитальный ремонт 2 квартирного дома, ул. Таежная, 17, кв. 1, гп Северо-Енисейский</t>
  </si>
  <si>
    <t>1650080051</t>
  </si>
  <si>
    <t>Капитальный ремонт 2 квартирного дома, ул. Шевченко, 66, кв. 1, гп Северо-Енисейский</t>
  </si>
  <si>
    <t>1650080052</t>
  </si>
  <si>
    <t>Капитальный ремонт 16 квартирного дома ул. 40 лет Победы, 2, кв. 11, 12, гп Северо-Енисейский</t>
  </si>
  <si>
    <t>1650080053</t>
  </si>
  <si>
    <t>Капитальный ремонт 2 квартирного дома ул. 50 лет Октября, 4, кв. 1, п. Тея</t>
  </si>
  <si>
    <t>1650080056</t>
  </si>
  <si>
    <t>Капитальный ремонт 2 квартирного дома ул. Геологическая, 4, кв. 2, п. Тея</t>
  </si>
  <si>
    <t>1650080057</t>
  </si>
  <si>
    <t>Капитальный ремонт 4 квартирного дома ул. 60 лет ВЛКСМ, 7, кв. 3, 4, п. Тея</t>
  </si>
  <si>
    <t>1650080059</t>
  </si>
  <si>
    <t>Капитальный ремонт 4 квартирного дома ул. Дражников, 1, кв. 2, 4, п. Новая Калами</t>
  </si>
  <si>
    <t>1650080061</t>
  </si>
  <si>
    <t>Капитальный ремонт 2 квартирного дома ул. Дражников, 9, кв. 2, п. Новая Калами</t>
  </si>
  <si>
    <t>1650080062</t>
  </si>
  <si>
    <t>Капитальный ремонт 4 квартирного дома ул. Дражников, 6А, п. Новая Калами</t>
  </si>
  <si>
    <t>1650080063</t>
  </si>
  <si>
    <t>Капитальный ремонт 4 квартирного дома ул. Дражников, 12Б, п. Новая Калами</t>
  </si>
  <si>
    <t>Капитальный ремонт 4 квартирного дома, ул. Студенческая, 17, кв. 3, 4, п. Вангаш</t>
  </si>
  <si>
    <t>1650080068</t>
  </si>
  <si>
    <t>Капитальный ремонт 4 квартирного дома ул. Механическая, 2Б, п. Новая Калами</t>
  </si>
  <si>
    <t>1650080208</t>
  </si>
  <si>
    <t>Капитальный ремонт 2 квартирного дома ул. Лесная, 13, кв. 2, п. Брянка</t>
  </si>
  <si>
    <t>1650080217</t>
  </si>
  <si>
    <t>Капитальный ремонт 8 квартирного дома, ул. 60 лет ВЛКСМ, 11, кв. 1, гп Северо-Енисейский</t>
  </si>
  <si>
    <t>Капитальный ремонт 4 квартирного дома, микрорайон Молодежный, 8, п. Вангаш</t>
  </si>
  <si>
    <t>1660080517</t>
  </si>
  <si>
    <t>Разработка проектов актуализированных схем теплоснабжения населенных пунктов Северо-Енисейского района</t>
  </si>
  <si>
    <t>1660084260</t>
  </si>
  <si>
    <t>Подготовка проектов генеральной схемы очистки территории населенных пунктов Северо-Енисейского района</t>
  </si>
  <si>
    <t>Инженерно-геодезические изыскания территории населенных пунктов</t>
  </si>
  <si>
    <t>Подготовка проектов генеральных планов и проектов внесения изменений в генеральные планы населенных пунктов Северо-Енисейского района</t>
  </si>
  <si>
    <t>Монтаж наружных инженерных сетей к модульному административно-хозяйственному зданию, п. Вангаш</t>
  </si>
  <si>
    <t>2130080232</t>
  </si>
  <si>
    <t>Приобретение и выполнение работ по установке модульного административно-хозяйственного здания, п. Вангаш</t>
  </si>
  <si>
    <t>2130080297</t>
  </si>
  <si>
    <t>Монтаж наружных инженерных сетей к модульному административно-хозяйственному зданию, п. Новая Калами</t>
  </si>
  <si>
    <t>2130080334</t>
  </si>
  <si>
    <t>Приобретение хлебопечи разборной</t>
  </si>
  <si>
    <t>2130080519</t>
  </si>
  <si>
    <t>Работы по укладке железобетонных плит к модульному административно-хозяйственному зданию, п. Новая Калами</t>
  </si>
  <si>
    <t>2130085680</t>
  </si>
  <si>
    <t>Приобретение трех тележек стеллажных для выпечки хлеба в печи</t>
  </si>
  <si>
    <t>Содержание муниципального имущества (устройство штакетного забора от ул. Гоголя, 9 до ул.Белинского, гп Северо-Енисейский)</t>
  </si>
  <si>
    <t>2210080129</t>
  </si>
  <si>
    <t>Содержание муниципального имущества (демонтаж старого и монтаж нового металлического забора, благоустройство сквера «Победы и Труда», гп Северо-Енисейский)</t>
  </si>
  <si>
    <t>2210080131</t>
  </si>
  <si>
    <t>Содержание муниципального имущества (устройство штакетного забора от дома №4 до дома №14, ул. Гоголя, гп Северо-Енисейский)</t>
  </si>
  <si>
    <t>Содержание муниципального имущества (текущий ремонт памятного знака участникам Великой Отечественной Войны, ул. Набережная, 16/1, п. Брянка)</t>
  </si>
  <si>
    <t>Покос травы п. Тея</t>
  </si>
  <si>
    <t>2210080191</t>
  </si>
  <si>
    <t>Текущий ремонт тротуаров и брусчатки, гп Северо-Енисейский</t>
  </si>
  <si>
    <t>2210080192</t>
  </si>
  <si>
    <t>Расходы по подготовке проектов на снос аварийных объектов муниципальной собственности Северо-Енисейского района</t>
  </si>
  <si>
    <t>2210080193</t>
  </si>
  <si>
    <t>Расходы на проверку достоверности определения сметной стоимости сноса аварийных объектов муниципальной собственности Северо-Енисейского района</t>
  </si>
  <si>
    <t>2210080194</t>
  </si>
  <si>
    <t>Снос аварийного дома, ул. Набережная, 44, гп Северо-Енисейский</t>
  </si>
  <si>
    <t>2210080195</t>
  </si>
  <si>
    <t>Снос нежилого здания, ул. Октябрьская, 4, гп Северо-Енисейский</t>
  </si>
  <si>
    <t>2210080205</t>
  </si>
  <si>
    <t>Монтаж светильников на опорах уличного освещения, п. Новая Калами</t>
  </si>
  <si>
    <t>2210080206</t>
  </si>
  <si>
    <t>Снос здания хлебопекарни, ул. Клубная, 5, п. Тея</t>
  </si>
  <si>
    <t>2210080252</t>
  </si>
  <si>
    <t>Содержание муниципального имущества (текущий ремонт участка Площади Победы, ул. Ленина, гп Северо-Енисейский)</t>
  </si>
  <si>
    <t>2210080253</t>
  </si>
  <si>
    <t>Содержание муниципального имущества (демонтаж старого и монтаж нового металлического забора, ул. Ленина, 9 - 23, гп Северо-Енисейский)</t>
  </si>
  <si>
    <t>2210080269</t>
  </si>
  <si>
    <t>Прочие расходы по благоустройству, п. Вангаш и п. Новоерудинский</t>
  </si>
  <si>
    <t>2210080292</t>
  </si>
  <si>
    <t>Содержание муниципального имущества (текущий ремонт спусков тротуаров, ул. Карла Маркса, ул. Донского, гп Северо-Енисейский)</t>
  </si>
  <si>
    <t>Приобретение, доставка, хранение, установка и демонтаж баннеров, аншлагов, флагов, гирлянд, прочей баннерной продукции, гп Северо-Енисейский</t>
  </si>
  <si>
    <t>Содержание территорий общего пользования, п. Вангаш</t>
  </si>
  <si>
    <t>Покос травы, п. Новая Калами, п. Енашимо</t>
  </si>
  <si>
    <t>2210086740</t>
  </si>
  <si>
    <t>Снос аварийного дома, ул. Карла Маркса, 19, гп Северо-Енисейский</t>
  </si>
  <si>
    <t>2210086900</t>
  </si>
  <si>
    <t>Прочие расходы по благоустройству, п. Новая Калами и п. Енашимо</t>
  </si>
  <si>
    <t>Прочие расходы по благоустройству, гп Северо-Енисейский</t>
  </si>
  <si>
    <t>2210086920</t>
  </si>
  <si>
    <t>Прочие расходы по благоустройству, п. Тея и п. Суворовский</t>
  </si>
  <si>
    <t>2210086923</t>
  </si>
  <si>
    <t>Содержание территории общего пользования (расширение русла ручья Безымянный, установка дорожных знаков, гп Северо-Енисейский)</t>
  </si>
  <si>
    <t>Прочие расходы по благоустройству, п. Вельмо и д. Куромба</t>
  </si>
  <si>
    <t>22100S8400</t>
  </si>
  <si>
    <t>Отдельное мероприятие 1. «Поддержка проектов и мероприятий по благоустройству территории района»</t>
  </si>
  <si>
    <t>2260000000</t>
  </si>
  <si>
    <t>Подпрограмма 2. «Содействие развитию территориального общественного самоуправления и на территории Северо-Енисейского района»</t>
  </si>
  <si>
    <t>2260080490</t>
  </si>
  <si>
    <t>Финансовое обеспечение проектов развития территориальных общественных самоуправлений на территории Северо-Енисейского района</t>
  </si>
  <si>
    <t>Муниципальная программа «Формирование комфортной городской (сельской) среды Северо-Енисейского района на 2018-2024годы»</t>
  </si>
  <si>
    <t>241F255550</t>
  </si>
  <si>
    <t>Предусмотрено решением о бюджете Северо-Енисейского района на текущий финансовый год и плановый период (действующие расходные обязательства), рублей</t>
  </si>
  <si>
    <t>Сумма расходов по годам на реализацию каждого мероприятия (дополнительно к сумме расходов на реализацию действующего расходного обязательства Северо-Енисейского района или уменьшение действующего расходного обязательства Северо-Енисейского района),  рублей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</si>
  <si>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на капитальный ремонт здания муниципального бюджетного общеобразовательного учреждения «Северо-Енисейская средняя школа № 1 имени Е.С. Белинского», ул. 40 лет Победы, 12А, гп Северо-Енисейский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</si>
  <si>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капитального ремонта здания муниципального бюджетного общеобразовательного учреждения «Северо-Енисейская средняя школа № 2», ул. Карла Маркса, 26, гп Северо-Енисейский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</si>
  <si>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на капитальный ремонт здания муниципального бюджетного общеобразовательного учреждения «Брянковская средняя школа № 5», ул. Школьная, 42, п. Брянка</t>
  </si>
  <si>
    <t>Софинансирование 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 в части капитального ремонта здания муниципального бюджетного общеобразовательного учреждения «Северо-Енисейская средняя школа № 2», ул. Карла Маркса, 26, гп Северо-Енисейский</t>
  </si>
  <si>
    <t>Софинансирование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 (замена покрытия кровли МБДОУ № 5)</t>
  </si>
  <si>
    <t>Подготовка проектной документации линейного объекта жилищно-коммунального хозяйства с получением положительного заключения государственной экспертизы и проведением проверки достоверности определения сметной стоимости на строительство участка системы водоотведения, ул. Суворова, 4, гп Северо-Енисейский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</si>
  <si>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линейного объекта строительства "Участок тепловодоснабжения от котельной по ул. Школьная, 44 до двух строящихся объектов, ул. Новая, 9А и ул. Новая, 9Б в п. Брянка"</t>
  </si>
  <si>
    <t>Софинансирование 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</si>
  <si>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Долевое участие по субсидии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хозяйства»</t>
  </si>
  <si>
    <t>Софинансирование 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</si>
  <si>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Софинансирование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 (капитальный ремонт кровли СДК ул. Юбилейная, Новая Калами)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</si>
  <si>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ул. Карла-Маркса, гп Северо-Енисейский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</si>
  <si>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автомобильного заезда к домам №20Б, №20В, ул. Донского, гп Северо-Енисейский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</si>
  <si>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автомобильного заезда к домам №25, №27, ул. Карла Маркса, к домам №33А, №35А, ул. Донского, гп Северо-Енисейский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</si>
  <si>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 от ул. Шевченко до ул. Кутузова, гп Северо-Енисейский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</si>
  <si>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автомобильного заезда к домам №6, №8, ул. Ленина, гп Северо-Енисейский</t>
  </si>
  <si>
    <t>Софинансирование 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</si>
  <si>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Софинансирование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</si>
  <si>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</si>
  <si>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на строительство объекта коммунальной и транспортной инфраструктуры объекта микрорайон «Сосновый бор», гп Северо-Енисейский</t>
  </si>
  <si>
    <t>Выполнение работ по описанию границ населенных пунктов, границ территориальных зон, границ зон с особыми условиями использования территории, установленных в Правилах землепользования и застройки территории Северо-Енисейского района для внесения сведений о них в ЕГРН</t>
  </si>
  <si>
    <t>Увеличение стоимости материальных запасов и основных средств дошкольных образовательных учреждений Северо-Енисейского района путем приобретения необходимых таким учреждениям товаров для их последующей передачи в Управление образования администрации Северо-Енисейского района с целью распределения по сети подведомственных муниципальных дошкольных образовательных учреждений района</t>
  </si>
  <si>
    <t>Содержание муниципального имущества (устройство защитных слоев и слоев износа путем укладки выравнивающего и одного дополнительного слоя с обеспечением требуемой ровности и сцепных свойств покрытия придомовой территории (отмостки) ул. Суворова, 2, гп Северо-Енисейский)</t>
  </si>
  <si>
    <t>Содержание муниципального имущества (устройство защитных слоев и слоев износа путем укладки выравнивающего и одного дополнительного слоя с обеспечением требуемой ровности и сцепных свойств покрытия придомовой территории (отмостки), ул. Школьная, 1, п. Тея)</t>
  </si>
  <si>
    <t>Софинансирование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 (реконструкция и благоустройство градостроительного ансамбля Площади Победы, гп Северо-Енисейский)</t>
  </si>
  <si>
    <t>Софинансирование 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</si>
  <si>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</si>
  <si>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Содержание муниципального имущества (текущий ремонт фонтанов, гп Северо-Енисейский)</t>
  </si>
  <si>
    <t>очередной финансовый год 2020</t>
  </si>
  <si>
    <t xml:space="preserve">Ассигнования 2019 года </t>
  </si>
  <si>
    <t>Перепелица Анжелика Эдуардовна</t>
  </si>
  <si>
    <t>Овчар Ольга Николаевна</t>
  </si>
  <si>
    <t>Михалева Евгения Александровна</t>
  </si>
  <si>
    <t xml:space="preserve">Новоселова Татьяна Александровна  </t>
  </si>
  <si>
    <t>Луночкин Андрей Владимирович</t>
  </si>
  <si>
    <t xml:space="preserve">Пискунова Надежда Ивановна        </t>
  </si>
  <si>
    <t xml:space="preserve">Глава Северо-Енисейского района, председатель комиссии
</t>
  </si>
  <si>
    <t xml:space="preserve">Гайнутдинов Ишмурат Минзаляевич </t>
  </si>
  <si>
    <t>Ассигнования 2021года</t>
  </si>
  <si>
    <t>первый год планового периода           2021</t>
  </si>
  <si>
    <t>второй год планового периода        2022</t>
  </si>
  <si>
    <t>Содержание территории общего пользования (скверов, парков, зеленых зон и т.д.) п. Тея</t>
  </si>
  <si>
    <t>Содержание территории общего пользования (скверов, парков, зеленых зон и т.д.) п.Брянка</t>
  </si>
  <si>
    <t>Покос травы, п. Брянка</t>
  </si>
  <si>
    <t>Приобретение, доставка, хранение и установка баннеров, аншлагов, п. Брянка</t>
  </si>
  <si>
    <t xml:space="preserve">Прочие расходы по благоустройству, п. Брянка </t>
  </si>
  <si>
    <t>Обустройство безопасного пешеходного перехода по льду через р. Вельмо, п. Вельмо</t>
  </si>
  <si>
    <t>Предложения по принятию новых (изменению действующих) расходных обязательств Северо-Енисейского района на 2020 год и плановый период 2020 - 2022  годов</t>
  </si>
  <si>
    <t>Итоговые ассигнования конкурсного распределения к ПРОЕКТУ на 2020 год и плановый период 2021-2022 годов</t>
  </si>
  <si>
    <t>Приложение к протоколу от 04.10.2019 № 1</t>
  </si>
  <si>
    <t>Строительство 60 квартирного дома, ул. Ленина, гп Северо-Енисейский</t>
  </si>
  <si>
    <t>Строительство 16 квартирного дома по ул. Маяковского, 7Б, гп Северо-Енисейский</t>
  </si>
  <si>
    <t>Строительство 24 квартирного дома, ул. Южная, 3, п. Тея</t>
  </si>
  <si>
    <t>Первый заместитель Главы района, заместитель председателя комиссии  Рябцев Алексей Николаевич</t>
  </si>
  <si>
    <t>______________________________</t>
  </si>
  <si>
    <t>Члены комиссии: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</si>
</sst>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#,##0.000"/>
  </numFmts>
  <fonts count="9">
    <font>
      <sz val="10"/>
      <name val="Arial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/>
    <xf numFmtId="166" fontId="2" fillId="0" borderId="0" xfId="0" applyNumberFormat="1" applyFont="1" applyBorder="1" applyAlignment="1">
      <alignment vertical="center"/>
    </xf>
    <xf numFmtId="166" fontId="0" fillId="0" borderId="0" xfId="0" applyNumberFormat="1" applyBorder="1" applyAlignment="1">
      <alignment vertical="center"/>
    </xf>
    <xf numFmtId="0" fontId="0" fillId="0" borderId="0" xfId="0" applyBorder="1"/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/>
    <xf numFmtId="0" fontId="5" fillId="0" borderId="2" xfId="0" applyFont="1" applyBorder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5" fillId="0" borderId="3" xfId="0" applyFont="1" applyBorder="1"/>
    <xf numFmtId="0" fontId="6" fillId="0" borderId="0" xfId="0" applyFont="1"/>
    <xf numFmtId="4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4" borderId="0" xfId="0" applyFill="1"/>
    <xf numFmtId="0" fontId="1" fillId="4" borderId="0" xfId="0" applyFont="1" applyFill="1" applyBorder="1" applyAlignment="1" applyProtection="1"/>
    <xf numFmtId="0" fontId="3" fillId="4" borderId="0" xfId="0" applyFont="1" applyFill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166" fontId="2" fillId="4" borderId="0" xfId="0" applyNumberFormat="1" applyFont="1" applyFill="1" applyBorder="1" applyAlignment="1">
      <alignment vertical="center"/>
    </xf>
    <xf numFmtId="0" fontId="6" fillId="4" borderId="0" xfId="0" applyFont="1" applyFill="1"/>
    <xf numFmtId="0" fontId="5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justify"/>
    </xf>
    <xf numFmtId="0" fontId="5" fillId="0" borderId="0" xfId="0" applyFont="1" applyAlignment="1">
      <alignment horizontal="left" wrapText="1"/>
    </xf>
    <xf numFmtId="49" fontId="8" fillId="4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4" fillId="4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center" vertical="center"/>
    </xf>
    <xf numFmtId="4" fontId="7" fillId="4" borderId="1" xfId="0" applyNumberFormat="1" applyFont="1" applyFill="1" applyBorder="1" applyAlignment="1" applyProtection="1">
      <alignment horizontal="center" vertical="center"/>
    </xf>
    <xf numFmtId="4" fontId="7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S277"/>
  <sheetViews>
    <sheetView showGridLines="0" tabSelected="1" topLeftCell="A261" zoomScale="95" zoomScaleNormal="95" workbookViewId="0">
      <selection activeCell="A5" sqref="A5:P262"/>
    </sheetView>
  </sheetViews>
  <sheetFormatPr defaultRowHeight="12.75" customHeight="1"/>
  <cols>
    <col min="1" max="1" width="4.6640625" customWidth="1"/>
    <col min="2" max="2" width="11.33203125" customWidth="1"/>
    <col min="3" max="3" width="32.33203125" customWidth="1"/>
    <col min="4" max="4" width="15.33203125" customWidth="1"/>
    <col min="5" max="5" width="14.44140625" customWidth="1"/>
    <col min="6" max="6" width="13.77734375" customWidth="1"/>
    <col min="7" max="7" width="0.33203125" hidden="1" customWidth="1"/>
    <col min="8" max="8" width="13.33203125" customWidth="1"/>
    <col min="9" max="9" width="14" customWidth="1"/>
    <col min="10" max="10" width="16.21875" style="30" customWidth="1"/>
    <col min="11" max="11" width="12.77734375" customWidth="1"/>
    <col min="12" max="12" width="11.6640625" customWidth="1"/>
    <col min="13" max="13" width="11.44140625" customWidth="1"/>
    <col min="14" max="14" width="14.88671875" customWidth="1"/>
    <col min="15" max="15" width="15" customWidth="1"/>
    <col min="16" max="16" width="15.44140625" customWidth="1"/>
    <col min="17" max="17" width="16.44140625" customWidth="1"/>
    <col min="18" max="18" width="14.5546875" customWidth="1"/>
    <col min="19" max="19" width="17.6640625" customWidth="1"/>
  </cols>
  <sheetData>
    <row r="1" spans="1:19" ht="13.2">
      <c r="B1" s="34"/>
      <c r="C1" s="34"/>
      <c r="D1" s="34"/>
      <c r="E1" s="34"/>
      <c r="F1" s="34"/>
      <c r="G1" s="34"/>
      <c r="H1" s="34"/>
      <c r="I1" s="1"/>
      <c r="J1" s="26"/>
      <c r="K1" s="1"/>
      <c r="L1" s="1"/>
      <c r="N1" s="21" t="s">
        <v>509</v>
      </c>
    </row>
    <row r="2" spans="1:19" ht="43.2" customHeight="1">
      <c r="A2" s="5"/>
      <c r="B2" s="32" t="s">
        <v>507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5"/>
    </row>
    <row r="3" spans="1:19" ht="13.95" customHeight="1">
      <c r="A3" s="5"/>
      <c r="B3" s="5"/>
      <c r="C3" s="5"/>
      <c r="D3" s="5"/>
      <c r="E3" s="5"/>
      <c r="F3" s="5"/>
      <c r="G3" s="5"/>
      <c r="H3" s="5"/>
      <c r="I3" s="5"/>
      <c r="J3" s="27"/>
      <c r="K3" s="5"/>
      <c r="L3" s="5"/>
      <c r="M3" s="5"/>
    </row>
    <row r="4" spans="1:19" ht="13.2">
      <c r="B4" s="35"/>
      <c r="C4" s="36"/>
      <c r="D4" s="36"/>
      <c r="E4" s="36"/>
      <c r="F4" s="36"/>
      <c r="G4" s="36"/>
      <c r="H4" s="36"/>
      <c r="I4" s="36"/>
      <c r="J4" s="36"/>
      <c r="K4" s="2"/>
      <c r="L4" s="2"/>
    </row>
    <row r="5" spans="1:19" ht="93.6" customHeight="1">
      <c r="A5" s="41" t="s">
        <v>79</v>
      </c>
      <c r="B5" s="37" t="s">
        <v>80</v>
      </c>
      <c r="C5" s="37"/>
      <c r="D5" s="37" t="s">
        <v>458</v>
      </c>
      <c r="E5" s="37"/>
      <c r="F5" s="37"/>
      <c r="G5" s="24" t="s">
        <v>136</v>
      </c>
      <c r="H5" s="37" t="s">
        <v>459</v>
      </c>
      <c r="I5" s="37"/>
      <c r="J5" s="37"/>
      <c r="K5" s="37" t="s">
        <v>81</v>
      </c>
      <c r="L5" s="37" t="s">
        <v>82</v>
      </c>
      <c r="M5" s="37"/>
      <c r="N5" s="33" t="s">
        <v>508</v>
      </c>
      <c r="O5" s="33"/>
      <c r="P5" s="33"/>
    </row>
    <row r="6" spans="1:19" ht="52.8">
      <c r="A6" s="41"/>
      <c r="B6" s="3" t="s">
        <v>0</v>
      </c>
      <c r="C6" s="3" t="s">
        <v>1</v>
      </c>
      <c r="D6" s="3" t="s">
        <v>489</v>
      </c>
      <c r="E6" s="3" t="s">
        <v>172</v>
      </c>
      <c r="F6" s="3" t="s">
        <v>498</v>
      </c>
      <c r="G6" s="3"/>
      <c r="H6" s="23" t="s">
        <v>488</v>
      </c>
      <c r="I6" s="23" t="s">
        <v>499</v>
      </c>
      <c r="J6" s="46" t="s">
        <v>500</v>
      </c>
      <c r="K6" s="37"/>
      <c r="L6" s="23" t="s">
        <v>88</v>
      </c>
      <c r="M6" s="23" t="s">
        <v>89</v>
      </c>
      <c r="N6" s="4">
        <v>2020</v>
      </c>
      <c r="O6" s="4">
        <v>2021</v>
      </c>
      <c r="P6" s="4">
        <v>2022</v>
      </c>
    </row>
    <row r="7" spans="1:19" ht="13.2">
      <c r="A7" s="4"/>
      <c r="B7" s="3" t="s">
        <v>83</v>
      </c>
      <c r="C7" s="3" t="s">
        <v>84</v>
      </c>
      <c r="D7" s="3" t="s">
        <v>85</v>
      </c>
      <c r="E7" s="3" t="s">
        <v>86</v>
      </c>
      <c r="F7" s="3" t="s">
        <v>87</v>
      </c>
      <c r="G7" s="3"/>
      <c r="H7" s="4">
        <v>6</v>
      </c>
      <c r="I7" s="4">
        <v>7</v>
      </c>
      <c r="J7" s="28">
        <v>8</v>
      </c>
      <c r="K7" s="4">
        <v>9</v>
      </c>
      <c r="L7" s="4">
        <v>10</v>
      </c>
      <c r="M7" s="4">
        <v>11</v>
      </c>
      <c r="N7" s="4">
        <v>12</v>
      </c>
      <c r="O7" s="4">
        <v>13</v>
      </c>
      <c r="P7" s="4">
        <v>14</v>
      </c>
    </row>
    <row r="8" spans="1:19" ht="13.2" hidden="1">
      <c r="A8" s="4"/>
      <c r="B8" s="3"/>
      <c r="C8" s="42"/>
      <c r="D8" s="42"/>
      <c r="E8" s="42"/>
      <c r="F8" s="42"/>
      <c r="G8" s="3"/>
      <c r="H8" s="4"/>
      <c r="I8" s="4"/>
      <c r="J8" s="28"/>
      <c r="K8" s="4"/>
      <c r="L8" s="4"/>
      <c r="M8" s="4"/>
      <c r="N8" s="47">
        <v>199999.1</v>
      </c>
      <c r="O8" s="47">
        <v>169999.1</v>
      </c>
      <c r="P8" s="47">
        <v>169999.1</v>
      </c>
    </row>
    <row r="9" spans="1:19" ht="13.2" hidden="1">
      <c r="A9" s="4"/>
      <c r="B9" s="3"/>
      <c r="C9" s="42"/>
      <c r="D9" s="42"/>
      <c r="E9" s="42"/>
      <c r="F9" s="42"/>
      <c r="G9" s="3"/>
      <c r="H9" s="4"/>
      <c r="I9" s="4"/>
      <c r="J9" s="28"/>
      <c r="K9" s="4"/>
      <c r="L9" s="4"/>
      <c r="M9" s="4"/>
      <c r="N9" s="47" t="e">
        <f>N7-#REF!</f>
        <v>#REF!</v>
      </c>
      <c r="O9" s="47" t="e">
        <f>O7-#REF!</f>
        <v>#REF!</v>
      </c>
      <c r="P9" s="47" t="e">
        <f>P7-#REF!</f>
        <v>#REF!</v>
      </c>
    </row>
    <row r="10" spans="1:19" ht="26.25" hidden="1" customHeight="1">
      <c r="A10" s="4"/>
      <c r="B10" s="3"/>
      <c r="C10" s="6" t="s">
        <v>265</v>
      </c>
      <c r="D10" s="3"/>
      <c r="E10" s="3"/>
      <c r="F10" s="3"/>
      <c r="G10" s="3"/>
      <c r="H10" s="48">
        <v>-90000</v>
      </c>
      <c r="I10" s="48">
        <v>-100000</v>
      </c>
      <c r="J10" s="49">
        <v>10000</v>
      </c>
      <c r="K10" s="7"/>
      <c r="L10" s="7"/>
      <c r="M10" s="7"/>
      <c r="N10" s="50"/>
      <c r="O10" s="50"/>
      <c r="P10" s="50"/>
    </row>
    <row r="11" spans="1:19" ht="26.25" hidden="1" customHeight="1">
      <c r="A11" s="4"/>
      <c r="B11" s="3"/>
      <c r="C11" s="6" t="s">
        <v>264</v>
      </c>
      <c r="D11" s="3"/>
      <c r="E11" s="3"/>
      <c r="F11" s="3"/>
      <c r="G11" s="3"/>
      <c r="H11" s="48">
        <f>H10-H12</f>
        <v>-2590000</v>
      </c>
      <c r="I11" s="48">
        <f t="shared" ref="I11:J11" si="0">I10-I12</f>
        <v>-92727895</v>
      </c>
      <c r="J11" s="49">
        <f t="shared" si="0"/>
        <v>-261197088.47999999</v>
      </c>
      <c r="K11" s="7"/>
      <c r="L11" s="7"/>
      <c r="M11" s="7"/>
      <c r="N11" s="50"/>
      <c r="O11" s="50"/>
      <c r="P11" s="50"/>
    </row>
    <row r="12" spans="1:19" ht="23.25" customHeight="1">
      <c r="A12" s="28">
        <v>1</v>
      </c>
      <c r="B12" s="51" t="s">
        <v>2</v>
      </c>
      <c r="C12" s="51"/>
      <c r="D12" s="52">
        <f t="shared" ref="D12:J12" si="1">D13+D30+D66+D76+D80+D113+D172+D186+D260</f>
        <v>265972962.72999999</v>
      </c>
      <c r="E12" s="52">
        <f t="shared" si="1"/>
        <v>217612243.22</v>
      </c>
      <c r="F12" s="52">
        <f t="shared" si="1"/>
        <v>28534407.399999999</v>
      </c>
      <c r="G12" s="52">
        <f t="shared" si="1"/>
        <v>0</v>
      </c>
      <c r="H12" s="52">
        <f t="shared" si="1"/>
        <v>2500000</v>
      </c>
      <c r="I12" s="52">
        <f t="shared" si="1"/>
        <v>92627895</v>
      </c>
      <c r="J12" s="53">
        <f t="shared" si="1"/>
        <v>261207088.47999999</v>
      </c>
      <c r="K12" s="52"/>
      <c r="L12" s="52"/>
      <c r="M12" s="52"/>
      <c r="N12" s="52">
        <f>N13+N30+N66+N76+N80+N113+N172+N186+N260</f>
        <v>220112243.22</v>
      </c>
      <c r="O12" s="52">
        <f>O13+O30+O66+O76+O80+O113+O172+O186+O260</f>
        <v>121162302.40000001</v>
      </c>
      <c r="P12" s="52">
        <f>P13+P30+P66+P76+P80+P113+P172+P186+P260</f>
        <v>261207088.47999999</v>
      </c>
      <c r="Q12" s="22"/>
      <c r="R12" s="22"/>
      <c r="S12" s="22"/>
    </row>
    <row r="13" spans="1:19" ht="26.4">
      <c r="A13" s="28">
        <v>2</v>
      </c>
      <c r="B13" s="43" t="s">
        <v>3</v>
      </c>
      <c r="C13" s="43" t="s">
        <v>4</v>
      </c>
      <c r="D13" s="54">
        <f>D14</f>
        <v>7250626.0499999989</v>
      </c>
      <c r="E13" s="54">
        <f t="shared" ref="E13:J13" si="2">E14</f>
        <v>17815263</v>
      </c>
      <c r="F13" s="54">
        <f t="shared" si="2"/>
        <v>7901678</v>
      </c>
      <c r="G13" s="54">
        <f t="shared" si="2"/>
        <v>0</v>
      </c>
      <c r="H13" s="54">
        <f t="shared" si="2"/>
        <v>-200000</v>
      </c>
      <c r="I13" s="54">
        <f t="shared" si="2"/>
        <v>0</v>
      </c>
      <c r="J13" s="54">
        <f t="shared" si="2"/>
        <v>0</v>
      </c>
      <c r="K13" s="55"/>
      <c r="L13" s="55"/>
      <c r="M13" s="55"/>
      <c r="N13" s="56">
        <f t="shared" ref="N13:P13" si="3">N14</f>
        <v>17615263</v>
      </c>
      <c r="O13" s="56">
        <f t="shared" si="3"/>
        <v>7901678</v>
      </c>
      <c r="P13" s="55">
        <f t="shared" si="3"/>
        <v>0</v>
      </c>
    </row>
    <row r="14" spans="1:19" ht="39.6">
      <c r="A14" s="28">
        <v>3</v>
      </c>
      <c r="B14" s="44" t="s">
        <v>5</v>
      </c>
      <c r="C14" s="44" t="s">
        <v>6</v>
      </c>
      <c r="D14" s="57">
        <f>SUM(D15:D29)</f>
        <v>7250626.0499999989</v>
      </c>
      <c r="E14" s="57">
        <f t="shared" ref="E14:J14" si="4">SUM(E15:E29)</f>
        <v>17815263</v>
      </c>
      <c r="F14" s="57">
        <f t="shared" si="4"/>
        <v>7901678</v>
      </c>
      <c r="G14" s="57">
        <f t="shared" si="4"/>
        <v>0</v>
      </c>
      <c r="H14" s="57">
        <f t="shared" si="4"/>
        <v>-200000</v>
      </c>
      <c r="I14" s="57">
        <f t="shared" si="4"/>
        <v>0</v>
      </c>
      <c r="J14" s="57">
        <f t="shared" si="4"/>
        <v>0</v>
      </c>
      <c r="K14" s="57"/>
      <c r="L14" s="57"/>
      <c r="M14" s="57"/>
      <c r="N14" s="57">
        <f t="shared" ref="N14" si="5">SUM(N15:N29)</f>
        <v>17615263</v>
      </c>
      <c r="O14" s="57">
        <f t="shared" ref="O14" si="6">SUM(O15:O29)</f>
        <v>7901678</v>
      </c>
      <c r="P14" s="57">
        <f t="shared" ref="P14" si="7">SUM(P15:P29)</f>
        <v>0</v>
      </c>
    </row>
    <row r="15" spans="1:19" ht="92.4">
      <c r="A15" s="28">
        <v>4</v>
      </c>
      <c r="B15" s="45" t="s">
        <v>7</v>
      </c>
      <c r="C15" s="45" t="s">
        <v>173</v>
      </c>
      <c r="D15" s="58">
        <v>0</v>
      </c>
      <c r="E15" s="58">
        <v>2027363</v>
      </c>
      <c r="F15" s="58">
        <v>0</v>
      </c>
      <c r="G15" s="59"/>
      <c r="H15" s="13"/>
      <c r="I15" s="13"/>
      <c r="J15" s="60"/>
      <c r="K15" s="14"/>
      <c r="L15" s="12"/>
      <c r="M15" s="12"/>
      <c r="N15" s="13">
        <f>E15+H15</f>
        <v>2027363</v>
      </c>
      <c r="O15" s="13">
        <f>F15+I15</f>
        <v>0</v>
      </c>
      <c r="P15" s="61">
        <f>J15</f>
        <v>0</v>
      </c>
    </row>
    <row r="16" spans="1:19" ht="79.2">
      <c r="A16" s="28">
        <v>5</v>
      </c>
      <c r="B16" s="45" t="s">
        <v>8</v>
      </c>
      <c r="C16" s="45" t="s">
        <v>9</v>
      </c>
      <c r="D16" s="58">
        <v>1137569.48</v>
      </c>
      <c r="E16" s="58">
        <v>0</v>
      </c>
      <c r="F16" s="58">
        <v>0</v>
      </c>
      <c r="G16" s="59"/>
      <c r="H16" s="13"/>
      <c r="I16" s="13"/>
      <c r="J16" s="60"/>
      <c r="K16" s="14"/>
      <c r="L16" s="12"/>
      <c r="M16" s="12"/>
      <c r="N16" s="13">
        <f t="shared" ref="N16:N29" si="8">E16+H16</f>
        <v>0</v>
      </c>
      <c r="O16" s="13">
        <f t="shared" ref="O16:O29" si="9">F16+I16</f>
        <v>0</v>
      </c>
      <c r="P16" s="61">
        <f t="shared" ref="P16:P39" si="10">J16</f>
        <v>0</v>
      </c>
    </row>
    <row r="17" spans="1:16" ht="105.6">
      <c r="A17" s="28">
        <v>6</v>
      </c>
      <c r="B17" s="45" t="s">
        <v>10</v>
      </c>
      <c r="C17" s="45" t="s">
        <v>11</v>
      </c>
      <c r="D17" s="58">
        <v>0</v>
      </c>
      <c r="E17" s="58">
        <v>466691</v>
      </c>
      <c r="F17" s="58">
        <v>0</v>
      </c>
      <c r="G17" s="59"/>
      <c r="H17" s="13"/>
      <c r="I17" s="13"/>
      <c r="J17" s="60"/>
      <c r="K17" s="14"/>
      <c r="L17" s="12"/>
      <c r="M17" s="12"/>
      <c r="N17" s="13">
        <f t="shared" si="8"/>
        <v>466691</v>
      </c>
      <c r="O17" s="13">
        <f t="shared" si="9"/>
        <v>0</v>
      </c>
      <c r="P17" s="61">
        <f t="shared" si="10"/>
        <v>0</v>
      </c>
    </row>
    <row r="18" spans="1:16" ht="52.8">
      <c r="A18" s="28">
        <v>7</v>
      </c>
      <c r="B18" s="45" t="s">
        <v>165</v>
      </c>
      <c r="C18" s="45" t="s">
        <v>12</v>
      </c>
      <c r="D18" s="58">
        <v>150000</v>
      </c>
      <c r="E18" s="58">
        <v>250000</v>
      </c>
      <c r="F18" s="58">
        <v>0</v>
      </c>
      <c r="G18" s="59"/>
      <c r="H18" s="13"/>
      <c r="I18" s="13"/>
      <c r="J18" s="60"/>
      <c r="K18" s="14"/>
      <c r="L18" s="12"/>
      <c r="M18" s="12"/>
      <c r="N18" s="13">
        <f t="shared" si="8"/>
        <v>250000</v>
      </c>
      <c r="O18" s="13">
        <f t="shared" si="9"/>
        <v>0</v>
      </c>
      <c r="P18" s="61">
        <f t="shared" si="10"/>
        <v>0</v>
      </c>
    </row>
    <row r="19" spans="1:16" ht="79.2">
      <c r="A19" s="28">
        <v>8</v>
      </c>
      <c r="B19" s="45" t="s">
        <v>166</v>
      </c>
      <c r="C19" s="45" t="s">
        <v>13</v>
      </c>
      <c r="D19" s="58">
        <v>36000</v>
      </c>
      <c r="E19" s="58">
        <v>500000</v>
      </c>
      <c r="F19" s="58">
        <v>0</v>
      </c>
      <c r="G19" s="59"/>
      <c r="H19" s="13"/>
      <c r="I19" s="13"/>
      <c r="J19" s="60"/>
      <c r="K19" s="14"/>
      <c r="L19" s="12"/>
      <c r="M19" s="12"/>
      <c r="N19" s="13">
        <f t="shared" si="8"/>
        <v>500000</v>
      </c>
      <c r="O19" s="13">
        <f t="shared" si="9"/>
        <v>0</v>
      </c>
      <c r="P19" s="61">
        <f t="shared" si="10"/>
        <v>0</v>
      </c>
    </row>
    <row r="20" spans="1:16" ht="184.8">
      <c r="A20" s="28">
        <v>9</v>
      </c>
      <c r="B20" s="45" t="s">
        <v>14</v>
      </c>
      <c r="C20" s="62" t="s">
        <v>460</v>
      </c>
      <c r="D20" s="58">
        <v>2310000</v>
      </c>
      <c r="E20" s="58">
        <v>0</v>
      </c>
      <c r="F20" s="58">
        <v>0</v>
      </c>
      <c r="G20" s="59"/>
      <c r="H20" s="13"/>
      <c r="I20" s="13"/>
      <c r="J20" s="60"/>
      <c r="K20" s="14"/>
      <c r="L20" s="12"/>
      <c r="M20" s="12"/>
      <c r="N20" s="13">
        <f t="shared" si="8"/>
        <v>0</v>
      </c>
      <c r="O20" s="13">
        <f t="shared" si="9"/>
        <v>0</v>
      </c>
      <c r="P20" s="61">
        <f t="shared" si="10"/>
        <v>0</v>
      </c>
    </row>
    <row r="21" spans="1:16" ht="79.2">
      <c r="A21" s="28">
        <v>10</v>
      </c>
      <c r="B21" s="45" t="s">
        <v>15</v>
      </c>
      <c r="C21" s="45" t="s">
        <v>16</v>
      </c>
      <c r="D21" s="58">
        <v>0</v>
      </c>
      <c r="E21" s="58">
        <v>10975277</v>
      </c>
      <c r="F21" s="58">
        <v>0</v>
      </c>
      <c r="G21" s="59"/>
      <c r="H21" s="13"/>
      <c r="I21" s="13"/>
      <c r="J21" s="60"/>
      <c r="K21" s="13"/>
      <c r="L21" s="13"/>
      <c r="M21" s="13"/>
      <c r="N21" s="13">
        <f t="shared" si="8"/>
        <v>10975277</v>
      </c>
      <c r="O21" s="13">
        <f t="shared" si="9"/>
        <v>0</v>
      </c>
      <c r="P21" s="61">
        <f t="shared" si="10"/>
        <v>0</v>
      </c>
    </row>
    <row r="22" spans="1:16" ht="92.4">
      <c r="A22" s="28">
        <v>11</v>
      </c>
      <c r="B22" s="45" t="s">
        <v>17</v>
      </c>
      <c r="C22" s="45" t="s">
        <v>174</v>
      </c>
      <c r="D22" s="58">
        <v>0</v>
      </c>
      <c r="E22" s="58">
        <v>3395932</v>
      </c>
      <c r="F22" s="58">
        <v>0</v>
      </c>
      <c r="G22" s="59"/>
      <c r="H22" s="13"/>
      <c r="I22" s="13"/>
      <c r="J22" s="60"/>
      <c r="K22" s="14"/>
      <c r="L22" s="14"/>
      <c r="M22" s="14"/>
      <c r="N22" s="13">
        <f t="shared" si="8"/>
        <v>3395932</v>
      </c>
      <c r="O22" s="13">
        <f t="shared" si="9"/>
        <v>0</v>
      </c>
      <c r="P22" s="61">
        <f t="shared" si="10"/>
        <v>0</v>
      </c>
    </row>
    <row r="23" spans="1:16" ht="92.4">
      <c r="A23" s="28">
        <v>12</v>
      </c>
      <c r="B23" s="45" t="s">
        <v>18</v>
      </c>
      <c r="C23" s="45" t="s">
        <v>19</v>
      </c>
      <c r="D23" s="58">
        <v>0</v>
      </c>
      <c r="E23" s="58">
        <v>0</v>
      </c>
      <c r="F23" s="58">
        <v>7901678</v>
      </c>
      <c r="G23" s="59"/>
      <c r="H23" s="13"/>
      <c r="I23" s="13"/>
      <c r="J23" s="60"/>
      <c r="K23" s="14"/>
      <c r="L23" s="14"/>
      <c r="M23" s="14"/>
      <c r="N23" s="13">
        <f t="shared" si="8"/>
        <v>0</v>
      </c>
      <c r="O23" s="13">
        <f t="shared" si="9"/>
        <v>7901678</v>
      </c>
      <c r="P23" s="61">
        <f t="shared" si="10"/>
        <v>0</v>
      </c>
    </row>
    <row r="24" spans="1:16" ht="66">
      <c r="A24" s="28">
        <v>13</v>
      </c>
      <c r="B24" s="45" t="s">
        <v>20</v>
      </c>
      <c r="C24" s="45" t="s">
        <v>21</v>
      </c>
      <c r="D24" s="58">
        <v>1189349.3700000001</v>
      </c>
      <c r="E24" s="58">
        <v>0</v>
      </c>
      <c r="F24" s="58">
        <v>0</v>
      </c>
      <c r="G24" s="59"/>
      <c r="H24" s="13"/>
      <c r="I24" s="13"/>
      <c r="J24" s="60"/>
      <c r="K24" s="14"/>
      <c r="L24" s="12"/>
      <c r="M24" s="12"/>
      <c r="N24" s="13">
        <f t="shared" si="8"/>
        <v>0</v>
      </c>
      <c r="O24" s="13">
        <f t="shared" si="9"/>
        <v>0</v>
      </c>
      <c r="P24" s="61">
        <f t="shared" si="10"/>
        <v>0</v>
      </c>
    </row>
    <row r="25" spans="1:16" ht="171.6">
      <c r="A25" s="28">
        <v>14</v>
      </c>
      <c r="B25" s="45" t="s">
        <v>266</v>
      </c>
      <c r="C25" s="62" t="s">
        <v>461</v>
      </c>
      <c r="D25" s="58">
        <v>680000</v>
      </c>
      <c r="E25" s="58">
        <v>0</v>
      </c>
      <c r="F25" s="58">
        <v>0</v>
      </c>
      <c r="G25" s="59"/>
      <c r="H25" s="13"/>
      <c r="I25" s="13"/>
      <c r="J25" s="60"/>
      <c r="K25" s="14"/>
      <c r="L25" s="12"/>
      <c r="M25" s="12"/>
      <c r="N25" s="13">
        <f t="shared" si="8"/>
        <v>0</v>
      </c>
      <c r="O25" s="13">
        <f t="shared" si="9"/>
        <v>0</v>
      </c>
      <c r="P25" s="61">
        <f t="shared" si="10"/>
        <v>0</v>
      </c>
    </row>
    <row r="26" spans="1:16" ht="171.6">
      <c r="A26" s="28">
        <v>15</v>
      </c>
      <c r="B26" s="45" t="s">
        <v>267</v>
      </c>
      <c r="C26" s="62" t="s">
        <v>462</v>
      </c>
      <c r="D26" s="58">
        <v>1500000</v>
      </c>
      <c r="E26" s="58">
        <v>0</v>
      </c>
      <c r="F26" s="58">
        <v>0</v>
      </c>
      <c r="G26" s="59"/>
      <c r="H26" s="13"/>
      <c r="I26" s="13"/>
      <c r="J26" s="60"/>
      <c r="K26" s="14"/>
      <c r="L26" s="12"/>
      <c r="M26" s="12"/>
      <c r="N26" s="13">
        <f t="shared" si="8"/>
        <v>0</v>
      </c>
      <c r="O26" s="13">
        <f t="shared" si="9"/>
        <v>0</v>
      </c>
      <c r="P26" s="61">
        <f t="shared" si="10"/>
        <v>0</v>
      </c>
    </row>
    <row r="27" spans="1:16" ht="66">
      <c r="A27" s="28">
        <v>16</v>
      </c>
      <c r="B27" s="45" t="s">
        <v>268</v>
      </c>
      <c r="C27" s="45" t="s">
        <v>269</v>
      </c>
      <c r="D27" s="58">
        <v>120741.6</v>
      </c>
      <c r="E27" s="58">
        <v>0</v>
      </c>
      <c r="F27" s="58">
        <v>0</v>
      </c>
      <c r="G27" s="59"/>
      <c r="H27" s="13"/>
      <c r="I27" s="13"/>
      <c r="J27" s="60"/>
      <c r="K27" s="14"/>
      <c r="L27" s="12"/>
      <c r="M27" s="12"/>
      <c r="N27" s="13">
        <f t="shared" si="8"/>
        <v>0</v>
      </c>
      <c r="O27" s="13">
        <f t="shared" si="9"/>
        <v>0</v>
      </c>
      <c r="P27" s="61">
        <f t="shared" si="10"/>
        <v>0</v>
      </c>
    </row>
    <row r="28" spans="1:16" ht="108.75" customHeight="1">
      <c r="A28" s="28">
        <v>17</v>
      </c>
      <c r="B28" s="45" t="s">
        <v>175</v>
      </c>
      <c r="C28" s="62" t="s">
        <v>463</v>
      </c>
      <c r="D28" s="58">
        <v>0</v>
      </c>
      <c r="E28" s="58">
        <v>200000</v>
      </c>
      <c r="F28" s="58">
        <v>0</v>
      </c>
      <c r="G28" s="59"/>
      <c r="H28" s="13">
        <v>-200000</v>
      </c>
      <c r="I28" s="13"/>
      <c r="J28" s="60"/>
      <c r="K28" s="13"/>
      <c r="L28" s="13"/>
      <c r="M28" s="13"/>
      <c r="N28" s="13">
        <f t="shared" si="8"/>
        <v>0</v>
      </c>
      <c r="O28" s="13">
        <f t="shared" si="9"/>
        <v>0</v>
      </c>
      <c r="P28" s="61">
        <f t="shared" si="10"/>
        <v>0</v>
      </c>
    </row>
    <row r="29" spans="1:16" ht="132.75" customHeight="1">
      <c r="A29" s="28">
        <v>18</v>
      </c>
      <c r="B29" s="45" t="s">
        <v>176</v>
      </c>
      <c r="C29" s="62" t="s">
        <v>464</v>
      </c>
      <c r="D29" s="58">
        <v>126965.6</v>
      </c>
      <c r="E29" s="58">
        <v>0</v>
      </c>
      <c r="F29" s="58">
        <v>0</v>
      </c>
      <c r="G29" s="59"/>
      <c r="H29" s="13"/>
      <c r="I29" s="13"/>
      <c r="J29" s="60"/>
      <c r="K29" s="14"/>
      <c r="L29" s="12"/>
      <c r="M29" s="12"/>
      <c r="N29" s="13">
        <f t="shared" si="8"/>
        <v>0</v>
      </c>
      <c r="O29" s="13">
        <f t="shared" si="9"/>
        <v>0</v>
      </c>
      <c r="P29" s="61">
        <f t="shared" si="10"/>
        <v>0</v>
      </c>
    </row>
    <row r="30" spans="1:16" ht="79.2">
      <c r="A30" s="28">
        <v>19</v>
      </c>
      <c r="B30" s="43" t="s">
        <v>22</v>
      </c>
      <c r="C30" s="43" t="s">
        <v>23</v>
      </c>
      <c r="D30" s="54">
        <f t="shared" ref="D30:J30" si="11">D31+D56+D60</f>
        <v>138081844.13</v>
      </c>
      <c r="E30" s="54">
        <f t="shared" si="11"/>
        <v>5600000</v>
      </c>
      <c r="F30" s="54">
        <f t="shared" si="11"/>
        <v>0</v>
      </c>
      <c r="G30" s="54">
        <f t="shared" si="11"/>
        <v>0</v>
      </c>
      <c r="H30" s="54">
        <f t="shared" si="11"/>
        <v>0</v>
      </c>
      <c r="I30" s="54">
        <f t="shared" si="11"/>
        <v>0</v>
      </c>
      <c r="J30" s="54">
        <f t="shared" si="11"/>
        <v>0</v>
      </c>
      <c r="K30" s="54"/>
      <c r="L30" s="54"/>
      <c r="M30" s="54"/>
      <c r="N30" s="54">
        <f>N31+N56+N60</f>
        <v>5600000</v>
      </c>
      <c r="O30" s="54">
        <f>O31+O56+O60</f>
        <v>0</v>
      </c>
      <c r="P30" s="54">
        <f>P31+P56+P60</f>
        <v>0</v>
      </c>
    </row>
    <row r="31" spans="1:16" ht="118.8">
      <c r="A31" s="28">
        <v>20</v>
      </c>
      <c r="B31" s="44" t="s">
        <v>24</v>
      </c>
      <c r="C31" s="44" t="s">
        <v>25</v>
      </c>
      <c r="D31" s="57">
        <f t="shared" ref="D31:J31" si="12">SUM(D32:D55)</f>
        <v>83112814.819999993</v>
      </c>
      <c r="E31" s="57">
        <f t="shared" si="12"/>
        <v>5600000</v>
      </c>
      <c r="F31" s="57">
        <f t="shared" si="12"/>
        <v>0</v>
      </c>
      <c r="G31" s="57">
        <f t="shared" si="12"/>
        <v>0</v>
      </c>
      <c r="H31" s="57">
        <f t="shared" si="12"/>
        <v>0</v>
      </c>
      <c r="I31" s="57">
        <f t="shared" si="12"/>
        <v>0</v>
      </c>
      <c r="J31" s="57">
        <f t="shared" si="12"/>
        <v>0</v>
      </c>
      <c r="K31" s="57"/>
      <c r="L31" s="57"/>
      <c r="M31" s="57"/>
      <c r="N31" s="57">
        <f>SUM(N32:N55)</f>
        <v>5600000</v>
      </c>
      <c r="O31" s="57">
        <f>SUM(O32:O55)</f>
        <v>0</v>
      </c>
      <c r="P31" s="57">
        <f>SUM(P32:P55)</f>
        <v>0</v>
      </c>
    </row>
    <row r="32" spans="1:16" ht="56.4" customHeight="1">
      <c r="A32" s="28">
        <v>21</v>
      </c>
      <c r="B32" s="45" t="s">
        <v>177</v>
      </c>
      <c r="C32" s="45" t="s">
        <v>270</v>
      </c>
      <c r="D32" s="58">
        <v>1967147</v>
      </c>
      <c r="E32" s="58">
        <v>0</v>
      </c>
      <c r="F32" s="58">
        <v>0</v>
      </c>
      <c r="G32" s="59"/>
      <c r="H32" s="13"/>
      <c r="I32" s="13"/>
      <c r="J32" s="60"/>
      <c r="K32" s="13"/>
      <c r="L32" s="13"/>
      <c r="M32" s="13"/>
      <c r="N32" s="13">
        <f t="shared" ref="N32:N55" si="13">E32+H32</f>
        <v>0</v>
      </c>
      <c r="O32" s="13">
        <f t="shared" ref="O32:O55" si="14">F32+I32</f>
        <v>0</v>
      </c>
      <c r="P32" s="61">
        <f t="shared" si="10"/>
        <v>0</v>
      </c>
    </row>
    <row r="33" spans="1:16" ht="114.6" customHeight="1">
      <c r="A33" s="28">
        <v>22</v>
      </c>
      <c r="B33" s="45" t="s">
        <v>271</v>
      </c>
      <c r="C33" s="62" t="s">
        <v>465</v>
      </c>
      <c r="D33" s="58">
        <v>0</v>
      </c>
      <c r="E33" s="58">
        <v>1700000</v>
      </c>
      <c r="F33" s="58">
        <v>0</v>
      </c>
      <c r="G33" s="59"/>
      <c r="H33" s="13"/>
      <c r="I33" s="13"/>
      <c r="J33" s="60"/>
      <c r="K33" s="13"/>
      <c r="L33" s="13"/>
      <c r="M33" s="13"/>
      <c r="N33" s="13">
        <f t="shared" si="13"/>
        <v>1700000</v>
      </c>
      <c r="O33" s="13">
        <f t="shared" si="14"/>
        <v>0</v>
      </c>
      <c r="P33" s="61">
        <f t="shared" si="10"/>
        <v>0</v>
      </c>
    </row>
    <row r="34" spans="1:16" ht="86.4" customHeight="1">
      <c r="A34" s="28">
        <v>23</v>
      </c>
      <c r="B34" s="45" t="s">
        <v>272</v>
      </c>
      <c r="C34" s="45" t="s">
        <v>273</v>
      </c>
      <c r="D34" s="58">
        <v>528221.72</v>
      </c>
      <c r="E34" s="58">
        <v>0</v>
      </c>
      <c r="F34" s="58">
        <v>0</v>
      </c>
      <c r="G34" s="59"/>
      <c r="H34" s="13"/>
      <c r="I34" s="13"/>
      <c r="J34" s="60"/>
      <c r="K34" s="13"/>
      <c r="L34" s="13"/>
      <c r="M34" s="13"/>
      <c r="N34" s="13">
        <f t="shared" si="13"/>
        <v>0</v>
      </c>
      <c r="O34" s="13">
        <f t="shared" si="14"/>
        <v>0</v>
      </c>
      <c r="P34" s="61">
        <f t="shared" si="10"/>
        <v>0</v>
      </c>
    </row>
    <row r="35" spans="1:16" ht="52.8">
      <c r="A35" s="28">
        <v>24</v>
      </c>
      <c r="B35" s="45" t="s">
        <v>160</v>
      </c>
      <c r="C35" s="45" t="s">
        <v>12</v>
      </c>
      <c r="D35" s="58">
        <v>200000</v>
      </c>
      <c r="E35" s="58">
        <v>100000</v>
      </c>
      <c r="F35" s="58">
        <v>0</v>
      </c>
      <c r="G35" s="59"/>
      <c r="H35" s="13"/>
      <c r="I35" s="13"/>
      <c r="J35" s="60"/>
      <c r="K35" s="13"/>
      <c r="L35" s="13"/>
      <c r="M35" s="13"/>
      <c r="N35" s="13">
        <f t="shared" si="13"/>
        <v>100000</v>
      </c>
      <c r="O35" s="13">
        <f t="shared" si="14"/>
        <v>0</v>
      </c>
      <c r="P35" s="61">
        <f t="shared" si="10"/>
        <v>0</v>
      </c>
    </row>
    <row r="36" spans="1:16" ht="79.2">
      <c r="A36" s="28">
        <v>25</v>
      </c>
      <c r="B36" s="45" t="s">
        <v>161</v>
      </c>
      <c r="C36" s="45" t="s">
        <v>13</v>
      </c>
      <c r="D36" s="58">
        <v>48000</v>
      </c>
      <c r="E36" s="58">
        <v>200000</v>
      </c>
      <c r="F36" s="58">
        <v>0</v>
      </c>
      <c r="G36" s="59"/>
      <c r="H36" s="13"/>
      <c r="I36" s="13"/>
      <c r="J36" s="60"/>
      <c r="K36" s="13"/>
      <c r="L36" s="13"/>
      <c r="M36" s="13"/>
      <c r="N36" s="13">
        <f t="shared" si="13"/>
        <v>200000</v>
      </c>
      <c r="O36" s="13">
        <f t="shared" si="14"/>
        <v>0</v>
      </c>
      <c r="P36" s="61">
        <f t="shared" si="10"/>
        <v>0</v>
      </c>
    </row>
    <row r="37" spans="1:16" ht="79.2">
      <c r="A37" s="28">
        <v>26</v>
      </c>
      <c r="B37" s="45" t="s">
        <v>274</v>
      </c>
      <c r="C37" s="45" t="s">
        <v>275</v>
      </c>
      <c r="D37" s="58">
        <v>300000</v>
      </c>
      <c r="E37" s="58">
        <v>0</v>
      </c>
      <c r="F37" s="58">
        <v>0</v>
      </c>
      <c r="G37" s="59"/>
      <c r="H37" s="13"/>
      <c r="I37" s="13"/>
      <c r="J37" s="60"/>
      <c r="K37" s="13"/>
      <c r="L37" s="13"/>
      <c r="M37" s="13"/>
      <c r="N37" s="13">
        <f t="shared" si="13"/>
        <v>0</v>
      </c>
      <c r="O37" s="13">
        <f t="shared" si="14"/>
        <v>0</v>
      </c>
      <c r="P37" s="61">
        <f t="shared" si="10"/>
        <v>0</v>
      </c>
    </row>
    <row r="38" spans="1:16" ht="26.4">
      <c r="A38" s="28">
        <v>27</v>
      </c>
      <c r="B38" s="45" t="s">
        <v>276</v>
      </c>
      <c r="C38" s="45" t="s">
        <v>277</v>
      </c>
      <c r="D38" s="58">
        <v>2950000</v>
      </c>
      <c r="E38" s="58">
        <v>0</v>
      </c>
      <c r="F38" s="58">
        <v>0</v>
      </c>
      <c r="G38" s="63"/>
      <c r="H38" s="60"/>
      <c r="I38" s="60"/>
      <c r="J38" s="60"/>
      <c r="K38" s="60"/>
      <c r="L38" s="60"/>
      <c r="M38" s="60"/>
      <c r="N38" s="13">
        <f t="shared" si="13"/>
        <v>0</v>
      </c>
      <c r="O38" s="13">
        <f t="shared" si="14"/>
        <v>0</v>
      </c>
      <c r="P38" s="61">
        <f t="shared" si="10"/>
        <v>0</v>
      </c>
    </row>
    <row r="39" spans="1:16" ht="79.2">
      <c r="A39" s="28">
        <v>28</v>
      </c>
      <c r="B39" s="45" t="s">
        <v>278</v>
      </c>
      <c r="C39" s="45" t="s">
        <v>279</v>
      </c>
      <c r="D39" s="58">
        <v>9930036.5600000005</v>
      </c>
      <c r="E39" s="58">
        <v>0</v>
      </c>
      <c r="F39" s="58">
        <v>0</v>
      </c>
      <c r="G39" s="64"/>
      <c r="H39" s="60"/>
      <c r="I39" s="60"/>
      <c r="J39" s="60"/>
      <c r="K39" s="60"/>
      <c r="L39" s="60"/>
      <c r="M39" s="60"/>
      <c r="N39" s="13">
        <f t="shared" si="13"/>
        <v>0</v>
      </c>
      <c r="O39" s="13">
        <f t="shared" si="14"/>
        <v>0</v>
      </c>
      <c r="P39" s="61">
        <f t="shared" si="10"/>
        <v>0</v>
      </c>
    </row>
    <row r="40" spans="1:16" ht="39.6">
      <c r="A40" s="28">
        <v>29</v>
      </c>
      <c r="B40" s="45" t="s">
        <v>155</v>
      </c>
      <c r="C40" s="45" t="s">
        <v>146</v>
      </c>
      <c r="D40" s="58">
        <v>1410784</v>
      </c>
      <c r="E40" s="58">
        <v>0</v>
      </c>
      <c r="F40" s="58">
        <v>0</v>
      </c>
      <c r="G40" s="59"/>
      <c r="H40" s="13"/>
      <c r="I40" s="13"/>
      <c r="J40" s="60"/>
      <c r="K40" s="13"/>
      <c r="L40" s="13"/>
      <c r="M40" s="13"/>
      <c r="N40" s="13">
        <f t="shared" si="13"/>
        <v>0</v>
      </c>
      <c r="O40" s="13">
        <f t="shared" si="14"/>
        <v>0</v>
      </c>
      <c r="P40" s="61">
        <f>J40</f>
        <v>0</v>
      </c>
    </row>
    <row r="41" spans="1:16" ht="52.8">
      <c r="A41" s="28">
        <v>30</v>
      </c>
      <c r="B41" s="45" t="s">
        <v>156</v>
      </c>
      <c r="C41" s="45" t="s">
        <v>280</v>
      </c>
      <c r="D41" s="58">
        <v>3528078</v>
      </c>
      <c r="E41" s="58">
        <v>0</v>
      </c>
      <c r="F41" s="58">
        <v>0</v>
      </c>
      <c r="G41" s="59"/>
      <c r="H41" s="13"/>
      <c r="I41" s="13"/>
      <c r="J41" s="60"/>
      <c r="K41" s="13"/>
      <c r="L41" s="13"/>
      <c r="M41" s="13"/>
      <c r="N41" s="13">
        <f t="shared" si="13"/>
        <v>0</v>
      </c>
      <c r="O41" s="13">
        <f t="shared" si="14"/>
        <v>0</v>
      </c>
      <c r="P41" s="61">
        <f t="shared" ref="P41:P106" si="15">J41</f>
        <v>0</v>
      </c>
    </row>
    <row r="42" spans="1:16" ht="118.8">
      <c r="A42" s="28">
        <v>31</v>
      </c>
      <c r="B42" s="45" t="s">
        <v>157</v>
      </c>
      <c r="C42" s="45" t="s">
        <v>178</v>
      </c>
      <c r="D42" s="58">
        <v>681066.06</v>
      </c>
      <c r="E42" s="58">
        <v>0</v>
      </c>
      <c r="F42" s="58">
        <v>0</v>
      </c>
      <c r="G42" s="59"/>
      <c r="H42" s="13"/>
      <c r="I42" s="13"/>
      <c r="J42" s="60"/>
      <c r="K42" s="14"/>
      <c r="L42" s="14"/>
      <c r="M42" s="14"/>
      <c r="N42" s="13">
        <f t="shared" si="13"/>
        <v>0</v>
      </c>
      <c r="O42" s="13">
        <f t="shared" si="14"/>
        <v>0</v>
      </c>
      <c r="P42" s="61">
        <f t="shared" si="15"/>
        <v>0</v>
      </c>
    </row>
    <row r="43" spans="1:16" ht="26.4">
      <c r="A43" s="28">
        <v>32</v>
      </c>
      <c r="B43" s="45" t="s">
        <v>158</v>
      </c>
      <c r="C43" s="45" t="s">
        <v>147</v>
      </c>
      <c r="D43" s="58">
        <v>1872322.41</v>
      </c>
      <c r="E43" s="58">
        <v>0</v>
      </c>
      <c r="F43" s="58">
        <v>0</v>
      </c>
      <c r="G43" s="59"/>
      <c r="H43" s="13"/>
      <c r="I43" s="13"/>
      <c r="J43" s="60"/>
      <c r="K43" s="14"/>
      <c r="L43" s="14"/>
      <c r="M43" s="14"/>
      <c r="N43" s="13">
        <f t="shared" si="13"/>
        <v>0</v>
      </c>
      <c r="O43" s="13">
        <f t="shared" si="14"/>
        <v>0</v>
      </c>
      <c r="P43" s="61">
        <f t="shared" si="15"/>
        <v>0</v>
      </c>
    </row>
    <row r="44" spans="1:16" ht="39.6">
      <c r="A44" s="28">
        <v>33</v>
      </c>
      <c r="B44" s="45" t="s">
        <v>159</v>
      </c>
      <c r="C44" s="45" t="s">
        <v>149</v>
      </c>
      <c r="D44" s="58">
        <v>0</v>
      </c>
      <c r="E44" s="58">
        <v>3600000</v>
      </c>
      <c r="F44" s="58">
        <v>0</v>
      </c>
      <c r="G44" s="59"/>
      <c r="H44" s="13"/>
      <c r="I44" s="13"/>
      <c r="J44" s="60"/>
      <c r="K44" s="14"/>
      <c r="L44" s="12"/>
      <c r="M44" s="12"/>
      <c r="N44" s="13">
        <f t="shared" si="13"/>
        <v>3600000</v>
      </c>
      <c r="O44" s="13">
        <f t="shared" si="14"/>
        <v>0</v>
      </c>
      <c r="P44" s="61">
        <f t="shared" si="15"/>
        <v>0</v>
      </c>
    </row>
    <row r="45" spans="1:16" ht="66">
      <c r="A45" s="28">
        <v>34</v>
      </c>
      <c r="B45" s="45" t="s">
        <v>179</v>
      </c>
      <c r="C45" s="45" t="s">
        <v>180</v>
      </c>
      <c r="D45" s="58">
        <v>32342.799999999999</v>
      </c>
      <c r="E45" s="58">
        <v>0</v>
      </c>
      <c r="F45" s="58">
        <v>0</v>
      </c>
      <c r="G45" s="59"/>
      <c r="H45" s="13"/>
      <c r="I45" s="13"/>
      <c r="J45" s="60"/>
      <c r="K45" s="14"/>
      <c r="L45" s="12"/>
      <c r="M45" s="12"/>
      <c r="N45" s="13">
        <f t="shared" si="13"/>
        <v>0</v>
      </c>
      <c r="O45" s="13">
        <f t="shared" si="14"/>
        <v>0</v>
      </c>
      <c r="P45" s="61">
        <f t="shared" si="15"/>
        <v>0</v>
      </c>
    </row>
    <row r="46" spans="1:16" ht="26.4">
      <c r="A46" s="28">
        <v>35</v>
      </c>
      <c r="B46" s="45" t="s">
        <v>181</v>
      </c>
      <c r="C46" s="45" t="s">
        <v>182</v>
      </c>
      <c r="D46" s="58">
        <v>2374393.34</v>
      </c>
      <c r="E46" s="58">
        <v>0</v>
      </c>
      <c r="F46" s="58">
        <v>0</v>
      </c>
      <c r="G46" s="59"/>
      <c r="H46" s="13"/>
      <c r="I46" s="13"/>
      <c r="J46" s="60"/>
      <c r="K46" s="14"/>
      <c r="L46" s="14"/>
      <c r="M46" s="12"/>
      <c r="N46" s="13">
        <f t="shared" si="13"/>
        <v>0</v>
      </c>
      <c r="O46" s="13">
        <f t="shared" si="14"/>
        <v>0</v>
      </c>
      <c r="P46" s="61">
        <f t="shared" si="15"/>
        <v>0</v>
      </c>
    </row>
    <row r="47" spans="1:16" ht="66">
      <c r="A47" s="28">
        <v>36</v>
      </c>
      <c r="B47" s="45" t="s">
        <v>281</v>
      </c>
      <c r="C47" s="45" t="s">
        <v>282</v>
      </c>
      <c r="D47" s="58">
        <v>15530414.4</v>
      </c>
      <c r="E47" s="58">
        <v>0</v>
      </c>
      <c r="F47" s="58">
        <v>0</v>
      </c>
      <c r="G47" s="59"/>
      <c r="H47" s="13"/>
      <c r="I47" s="13"/>
      <c r="J47" s="60"/>
      <c r="K47" s="14"/>
      <c r="L47" s="14"/>
      <c r="M47" s="14"/>
      <c r="N47" s="13">
        <f t="shared" si="13"/>
        <v>0</v>
      </c>
      <c r="O47" s="13">
        <f t="shared" si="14"/>
        <v>0</v>
      </c>
      <c r="P47" s="61">
        <f t="shared" si="15"/>
        <v>0</v>
      </c>
    </row>
    <row r="48" spans="1:16" ht="158.4">
      <c r="A48" s="28">
        <v>37</v>
      </c>
      <c r="B48" s="45" t="s">
        <v>283</v>
      </c>
      <c r="C48" s="62" t="s">
        <v>466</v>
      </c>
      <c r="D48" s="58">
        <v>500000</v>
      </c>
      <c r="E48" s="58">
        <v>0</v>
      </c>
      <c r="F48" s="58">
        <v>0</v>
      </c>
      <c r="G48" s="59"/>
      <c r="H48" s="13"/>
      <c r="I48" s="13"/>
      <c r="J48" s="60"/>
      <c r="K48" s="14"/>
      <c r="L48" s="12"/>
      <c r="M48" s="12"/>
      <c r="N48" s="13">
        <f t="shared" si="13"/>
        <v>0</v>
      </c>
      <c r="O48" s="13">
        <f t="shared" si="14"/>
        <v>0</v>
      </c>
      <c r="P48" s="61">
        <f t="shared" si="15"/>
        <v>0</v>
      </c>
    </row>
    <row r="49" spans="1:16" ht="79.2">
      <c r="A49" s="28">
        <v>38</v>
      </c>
      <c r="B49" s="45" t="s">
        <v>284</v>
      </c>
      <c r="C49" s="45" t="s">
        <v>285</v>
      </c>
      <c r="D49" s="58">
        <v>20684900.399999999</v>
      </c>
      <c r="E49" s="58">
        <v>0</v>
      </c>
      <c r="F49" s="58">
        <v>0</v>
      </c>
      <c r="G49" s="59"/>
      <c r="H49" s="13"/>
      <c r="I49" s="13"/>
      <c r="J49" s="60"/>
      <c r="K49" s="14"/>
      <c r="L49" s="14"/>
      <c r="M49" s="12"/>
      <c r="N49" s="13">
        <f t="shared" si="13"/>
        <v>0</v>
      </c>
      <c r="O49" s="13">
        <f t="shared" si="14"/>
        <v>0</v>
      </c>
      <c r="P49" s="61">
        <f t="shared" si="15"/>
        <v>0</v>
      </c>
    </row>
    <row r="50" spans="1:16" ht="66">
      <c r="A50" s="28">
        <v>39</v>
      </c>
      <c r="B50" s="45" t="s">
        <v>153</v>
      </c>
      <c r="C50" s="45" t="s">
        <v>183</v>
      </c>
      <c r="D50" s="58">
        <v>4813745.16</v>
      </c>
      <c r="E50" s="58">
        <v>0</v>
      </c>
      <c r="F50" s="58">
        <v>0</v>
      </c>
      <c r="G50" s="59"/>
      <c r="H50" s="13"/>
      <c r="I50" s="13"/>
      <c r="J50" s="60"/>
      <c r="K50" s="14"/>
      <c r="L50" s="14"/>
      <c r="M50" s="12"/>
      <c r="N50" s="13">
        <f t="shared" si="13"/>
        <v>0</v>
      </c>
      <c r="O50" s="13">
        <f t="shared" si="14"/>
        <v>0</v>
      </c>
      <c r="P50" s="61">
        <f t="shared" si="15"/>
        <v>0</v>
      </c>
    </row>
    <row r="51" spans="1:16" ht="52.8">
      <c r="A51" s="28">
        <v>40</v>
      </c>
      <c r="B51" s="45" t="s">
        <v>286</v>
      </c>
      <c r="C51" s="45" t="s">
        <v>287</v>
      </c>
      <c r="D51" s="58">
        <v>3280000</v>
      </c>
      <c r="E51" s="58">
        <v>0</v>
      </c>
      <c r="F51" s="58">
        <v>0</v>
      </c>
      <c r="G51" s="59"/>
      <c r="H51" s="13"/>
      <c r="I51" s="13"/>
      <c r="J51" s="60"/>
      <c r="K51" s="14"/>
      <c r="L51" s="14"/>
      <c r="M51" s="12"/>
      <c r="N51" s="13">
        <f t="shared" si="13"/>
        <v>0</v>
      </c>
      <c r="O51" s="13">
        <f t="shared" si="14"/>
        <v>0</v>
      </c>
      <c r="P51" s="61">
        <f t="shared" si="15"/>
        <v>0</v>
      </c>
    </row>
    <row r="52" spans="1:16" ht="52.8">
      <c r="A52" s="28">
        <v>41</v>
      </c>
      <c r="B52" s="45" t="s">
        <v>288</v>
      </c>
      <c r="C52" s="45" t="s">
        <v>289</v>
      </c>
      <c r="D52" s="58">
        <v>3212000</v>
      </c>
      <c r="E52" s="58">
        <v>0</v>
      </c>
      <c r="F52" s="58">
        <v>0</v>
      </c>
      <c r="G52" s="59"/>
      <c r="H52" s="13"/>
      <c r="I52" s="13"/>
      <c r="J52" s="60"/>
      <c r="K52" s="14"/>
      <c r="L52" s="14"/>
      <c r="M52" s="14"/>
      <c r="N52" s="13">
        <f t="shared" si="13"/>
        <v>0</v>
      </c>
      <c r="O52" s="13">
        <f t="shared" si="14"/>
        <v>0</v>
      </c>
      <c r="P52" s="61">
        <f t="shared" si="15"/>
        <v>0</v>
      </c>
    </row>
    <row r="53" spans="1:16" ht="66">
      <c r="A53" s="28">
        <v>42</v>
      </c>
      <c r="B53" s="45" t="s">
        <v>290</v>
      </c>
      <c r="C53" s="45" t="s">
        <v>291</v>
      </c>
      <c r="D53" s="58">
        <v>6650000</v>
      </c>
      <c r="E53" s="58">
        <v>0</v>
      </c>
      <c r="F53" s="58">
        <v>0</v>
      </c>
      <c r="G53" s="59"/>
      <c r="H53" s="13"/>
      <c r="I53" s="13"/>
      <c r="J53" s="60"/>
      <c r="K53" s="14"/>
      <c r="L53" s="14"/>
      <c r="M53" s="12"/>
      <c r="N53" s="13">
        <f t="shared" si="13"/>
        <v>0</v>
      </c>
      <c r="O53" s="13">
        <f t="shared" si="14"/>
        <v>0</v>
      </c>
      <c r="P53" s="61">
        <f t="shared" si="15"/>
        <v>0</v>
      </c>
    </row>
    <row r="54" spans="1:16" ht="79.2">
      <c r="A54" s="28">
        <v>43</v>
      </c>
      <c r="B54" s="45" t="s">
        <v>184</v>
      </c>
      <c r="C54" s="45" t="s">
        <v>226</v>
      </c>
      <c r="D54" s="58">
        <v>122677.14</v>
      </c>
      <c r="E54" s="58">
        <v>0</v>
      </c>
      <c r="F54" s="58">
        <v>0</v>
      </c>
      <c r="G54" s="59"/>
      <c r="H54" s="13"/>
      <c r="I54" s="13"/>
      <c r="J54" s="60"/>
      <c r="K54" s="14"/>
      <c r="L54" s="14"/>
      <c r="M54" s="12"/>
      <c r="N54" s="13">
        <f t="shared" si="13"/>
        <v>0</v>
      </c>
      <c r="O54" s="13">
        <f t="shared" si="14"/>
        <v>0</v>
      </c>
      <c r="P54" s="61">
        <f t="shared" si="15"/>
        <v>0</v>
      </c>
    </row>
    <row r="55" spans="1:16" ht="396">
      <c r="A55" s="28">
        <v>44</v>
      </c>
      <c r="B55" s="45" t="s">
        <v>186</v>
      </c>
      <c r="C55" s="62" t="s">
        <v>467</v>
      </c>
      <c r="D55" s="58">
        <v>2496685.83</v>
      </c>
      <c r="E55" s="58">
        <v>0</v>
      </c>
      <c r="F55" s="58">
        <v>0</v>
      </c>
      <c r="G55" s="59"/>
      <c r="H55" s="13"/>
      <c r="I55" s="13"/>
      <c r="J55" s="60"/>
      <c r="K55" s="14"/>
      <c r="L55" s="14"/>
      <c r="M55" s="12"/>
      <c r="N55" s="13">
        <f t="shared" si="13"/>
        <v>0</v>
      </c>
      <c r="O55" s="13">
        <f t="shared" si="14"/>
        <v>0</v>
      </c>
      <c r="P55" s="61">
        <f t="shared" si="15"/>
        <v>0</v>
      </c>
    </row>
    <row r="56" spans="1:16" ht="26.4">
      <c r="A56" s="28">
        <v>45</v>
      </c>
      <c r="B56" s="44" t="s">
        <v>26</v>
      </c>
      <c r="C56" s="44" t="s">
        <v>27</v>
      </c>
      <c r="D56" s="57">
        <f>SUM(D57:D59)</f>
        <v>41825198.310000002</v>
      </c>
      <c r="E56" s="57">
        <f t="shared" ref="E56:J56" si="16">SUM(E57:E59)</f>
        <v>0</v>
      </c>
      <c r="F56" s="57">
        <f t="shared" si="16"/>
        <v>0</v>
      </c>
      <c r="G56" s="57">
        <f t="shared" si="16"/>
        <v>0</v>
      </c>
      <c r="H56" s="57">
        <f t="shared" si="16"/>
        <v>0</v>
      </c>
      <c r="I56" s="57">
        <f t="shared" si="16"/>
        <v>0</v>
      </c>
      <c r="J56" s="65">
        <f t="shared" si="16"/>
        <v>0</v>
      </c>
      <c r="K56" s="57"/>
      <c r="L56" s="57"/>
      <c r="M56" s="57"/>
      <c r="N56" s="57">
        <f t="shared" ref="N56" si="17">SUM(N57:N59)</f>
        <v>0</v>
      </c>
      <c r="O56" s="57">
        <f t="shared" ref="O56" si="18">SUM(O57:O59)</f>
        <v>0</v>
      </c>
      <c r="P56" s="57">
        <f t="shared" ref="P56" si="19">SUM(P57:P59)</f>
        <v>0</v>
      </c>
    </row>
    <row r="57" spans="1:16" ht="118.8">
      <c r="A57" s="28">
        <v>46</v>
      </c>
      <c r="B57" s="45" t="s">
        <v>292</v>
      </c>
      <c r="C57" s="45" t="s">
        <v>293</v>
      </c>
      <c r="D57" s="58">
        <v>100000</v>
      </c>
      <c r="E57" s="58">
        <v>0</v>
      </c>
      <c r="F57" s="58">
        <v>0</v>
      </c>
      <c r="G57" s="59"/>
      <c r="H57" s="13"/>
      <c r="I57" s="13"/>
      <c r="J57" s="60"/>
      <c r="K57" s="14"/>
      <c r="L57" s="14"/>
      <c r="M57" s="14"/>
      <c r="N57" s="13">
        <f t="shared" ref="N57:N107" si="20">E57+H57</f>
        <v>0</v>
      </c>
      <c r="O57" s="13">
        <f t="shared" ref="O57:O59" si="21">F57+I57</f>
        <v>0</v>
      </c>
      <c r="P57" s="61">
        <f t="shared" si="15"/>
        <v>0</v>
      </c>
    </row>
    <row r="58" spans="1:16" ht="79.2">
      <c r="A58" s="28">
        <v>47</v>
      </c>
      <c r="B58" s="45" t="s">
        <v>294</v>
      </c>
      <c r="C58" s="45" t="s">
        <v>226</v>
      </c>
      <c r="D58" s="58">
        <v>190197.13</v>
      </c>
      <c r="E58" s="58">
        <v>0</v>
      </c>
      <c r="F58" s="58">
        <v>0</v>
      </c>
      <c r="G58" s="59"/>
      <c r="H58" s="13"/>
      <c r="I58" s="13"/>
      <c r="J58" s="60"/>
      <c r="K58" s="14"/>
      <c r="L58" s="12"/>
      <c r="M58" s="12"/>
      <c r="N58" s="13">
        <f t="shared" si="20"/>
        <v>0</v>
      </c>
      <c r="O58" s="13">
        <f t="shared" si="21"/>
        <v>0</v>
      </c>
      <c r="P58" s="61">
        <f t="shared" si="15"/>
        <v>0</v>
      </c>
    </row>
    <row r="59" spans="1:16" ht="184.8">
      <c r="A59" s="28">
        <v>48</v>
      </c>
      <c r="B59" s="45" t="s">
        <v>187</v>
      </c>
      <c r="C59" s="62" t="s">
        <v>468</v>
      </c>
      <c r="D59" s="58">
        <v>41535001.18</v>
      </c>
      <c r="E59" s="58">
        <v>0</v>
      </c>
      <c r="F59" s="58">
        <v>0</v>
      </c>
      <c r="G59" s="59"/>
      <c r="H59" s="13"/>
      <c r="I59" s="13"/>
      <c r="J59" s="60"/>
      <c r="K59" s="14"/>
      <c r="L59" s="14"/>
      <c r="M59" s="12"/>
      <c r="N59" s="13">
        <f t="shared" si="20"/>
        <v>0</v>
      </c>
      <c r="O59" s="13">
        <f t="shared" si="21"/>
        <v>0</v>
      </c>
      <c r="P59" s="61">
        <f t="shared" si="15"/>
        <v>0</v>
      </c>
    </row>
    <row r="60" spans="1:16" ht="79.2">
      <c r="A60" s="28">
        <v>49</v>
      </c>
      <c r="B60" s="44" t="s">
        <v>295</v>
      </c>
      <c r="C60" s="44" t="s">
        <v>296</v>
      </c>
      <c r="D60" s="57">
        <f>SUM(D61:D65)</f>
        <v>13143831</v>
      </c>
      <c r="E60" s="57">
        <f t="shared" ref="E60:J60" si="22">SUM(E61:E65)</f>
        <v>0</v>
      </c>
      <c r="F60" s="57">
        <f t="shared" si="22"/>
        <v>0</v>
      </c>
      <c r="G60" s="57">
        <f t="shared" si="22"/>
        <v>0</v>
      </c>
      <c r="H60" s="57">
        <f t="shared" si="22"/>
        <v>0</v>
      </c>
      <c r="I60" s="57">
        <f t="shared" si="22"/>
        <v>0</v>
      </c>
      <c r="J60" s="57">
        <f t="shared" si="22"/>
        <v>0</v>
      </c>
      <c r="K60" s="57"/>
      <c r="L60" s="57"/>
      <c r="M60" s="57"/>
      <c r="N60" s="57">
        <f t="shared" ref="N60" si="23">SUM(N61:N65)</f>
        <v>0</v>
      </c>
      <c r="O60" s="57">
        <f t="shared" ref="O60" si="24">SUM(O61:O65)</f>
        <v>0</v>
      </c>
      <c r="P60" s="57">
        <f t="shared" ref="P60" si="25">SUM(P61:P65)</f>
        <v>0</v>
      </c>
    </row>
    <row r="61" spans="1:16" ht="37.5" customHeight="1">
      <c r="A61" s="28">
        <v>50</v>
      </c>
      <c r="B61" s="45" t="s">
        <v>297</v>
      </c>
      <c r="C61" s="45" t="s">
        <v>298</v>
      </c>
      <c r="D61" s="58">
        <v>3350000</v>
      </c>
      <c r="E61" s="58">
        <v>0</v>
      </c>
      <c r="F61" s="58">
        <v>0</v>
      </c>
      <c r="G61" s="59"/>
      <c r="H61" s="13"/>
      <c r="I61" s="13"/>
      <c r="J61" s="60"/>
      <c r="K61" s="14"/>
      <c r="L61" s="14"/>
      <c r="M61" s="12"/>
      <c r="N61" s="13">
        <f t="shared" si="20"/>
        <v>0</v>
      </c>
      <c r="O61" s="13">
        <f t="shared" ref="O61:O65" si="26">F61+I61</f>
        <v>0</v>
      </c>
      <c r="P61" s="61">
        <f t="shared" si="15"/>
        <v>0</v>
      </c>
    </row>
    <row r="62" spans="1:16" ht="26.4">
      <c r="A62" s="28">
        <v>51</v>
      </c>
      <c r="B62" s="45" t="s">
        <v>299</v>
      </c>
      <c r="C62" s="45" t="s">
        <v>300</v>
      </c>
      <c r="D62" s="58">
        <v>1726000</v>
      </c>
      <c r="E62" s="58">
        <v>0</v>
      </c>
      <c r="F62" s="58">
        <v>0</v>
      </c>
      <c r="G62" s="59"/>
      <c r="H62" s="13"/>
      <c r="I62" s="13"/>
      <c r="J62" s="60"/>
      <c r="K62" s="14"/>
      <c r="L62" s="12"/>
      <c r="M62" s="12"/>
      <c r="N62" s="13">
        <f t="shared" si="20"/>
        <v>0</v>
      </c>
      <c r="O62" s="13">
        <f t="shared" si="26"/>
        <v>0</v>
      </c>
      <c r="P62" s="61">
        <f t="shared" si="15"/>
        <v>0</v>
      </c>
    </row>
    <row r="63" spans="1:16" ht="26.4">
      <c r="A63" s="28">
        <v>52</v>
      </c>
      <c r="B63" s="45" t="s">
        <v>301</v>
      </c>
      <c r="C63" s="45" t="s">
        <v>302</v>
      </c>
      <c r="D63" s="58">
        <v>2605000</v>
      </c>
      <c r="E63" s="58">
        <v>0</v>
      </c>
      <c r="F63" s="58">
        <v>0</v>
      </c>
      <c r="G63" s="59"/>
      <c r="H63" s="13"/>
      <c r="I63" s="13"/>
      <c r="J63" s="60"/>
      <c r="K63" s="14"/>
      <c r="L63" s="12"/>
      <c r="M63" s="14"/>
      <c r="N63" s="13">
        <f t="shared" si="20"/>
        <v>0</v>
      </c>
      <c r="O63" s="13">
        <f t="shared" si="26"/>
        <v>0</v>
      </c>
      <c r="P63" s="61">
        <f t="shared" si="15"/>
        <v>0</v>
      </c>
    </row>
    <row r="64" spans="1:16" ht="26.4">
      <c r="A64" s="28">
        <v>53</v>
      </c>
      <c r="B64" s="45" t="s">
        <v>303</v>
      </c>
      <c r="C64" s="45" t="s">
        <v>304</v>
      </c>
      <c r="D64" s="58">
        <v>5456000</v>
      </c>
      <c r="E64" s="58">
        <v>0</v>
      </c>
      <c r="F64" s="58">
        <v>0</v>
      </c>
      <c r="G64" s="59"/>
      <c r="H64" s="13"/>
      <c r="I64" s="13"/>
      <c r="J64" s="60"/>
      <c r="K64" s="14"/>
      <c r="L64" s="14"/>
      <c r="M64" s="12"/>
      <c r="N64" s="13">
        <f t="shared" si="20"/>
        <v>0</v>
      </c>
      <c r="O64" s="13">
        <f t="shared" si="26"/>
        <v>0</v>
      </c>
      <c r="P64" s="61">
        <f t="shared" si="15"/>
        <v>0</v>
      </c>
    </row>
    <row r="65" spans="1:16" ht="171.6">
      <c r="A65" s="28">
        <v>54</v>
      </c>
      <c r="B65" s="45" t="s">
        <v>305</v>
      </c>
      <c r="C65" s="62" t="s">
        <v>469</v>
      </c>
      <c r="D65" s="58">
        <v>6831</v>
      </c>
      <c r="E65" s="58">
        <v>0</v>
      </c>
      <c r="F65" s="58">
        <v>0</v>
      </c>
      <c r="G65" s="59"/>
      <c r="H65" s="13"/>
      <c r="I65" s="13"/>
      <c r="J65" s="60"/>
      <c r="K65" s="14"/>
      <c r="L65" s="12"/>
      <c r="M65" s="12"/>
      <c r="N65" s="13">
        <f t="shared" si="20"/>
        <v>0</v>
      </c>
      <c r="O65" s="13">
        <f t="shared" si="26"/>
        <v>0</v>
      </c>
      <c r="P65" s="61">
        <f t="shared" si="15"/>
        <v>0</v>
      </c>
    </row>
    <row r="66" spans="1:16" ht="26.4">
      <c r="A66" s="28">
        <v>55</v>
      </c>
      <c r="B66" s="43" t="s">
        <v>28</v>
      </c>
      <c r="C66" s="43" t="s">
        <v>29</v>
      </c>
      <c r="D66" s="54">
        <f t="shared" ref="D66:P66" si="27">D67+D71</f>
        <v>3192641.2</v>
      </c>
      <c r="E66" s="54">
        <f t="shared" si="27"/>
        <v>65010300</v>
      </c>
      <c r="F66" s="54">
        <f t="shared" si="27"/>
        <v>0</v>
      </c>
      <c r="G66" s="54">
        <f t="shared" si="27"/>
        <v>0</v>
      </c>
      <c r="H66" s="54">
        <f t="shared" si="27"/>
        <v>0</v>
      </c>
      <c r="I66" s="54">
        <f t="shared" si="27"/>
        <v>0</v>
      </c>
      <c r="J66" s="54">
        <f t="shared" si="27"/>
        <v>0</v>
      </c>
      <c r="K66" s="54">
        <f t="shared" si="27"/>
        <v>0</v>
      </c>
      <c r="L66" s="54">
        <f t="shared" si="27"/>
        <v>0</v>
      </c>
      <c r="M66" s="54">
        <f t="shared" si="27"/>
        <v>0</v>
      </c>
      <c r="N66" s="54">
        <f t="shared" si="27"/>
        <v>65010300</v>
      </c>
      <c r="O66" s="54">
        <f t="shared" si="27"/>
        <v>0</v>
      </c>
      <c r="P66" s="54">
        <f t="shared" si="27"/>
        <v>0</v>
      </c>
    </row>
    <row r="67" spans="1:16" ht="26.4">
      <c r="A67" s="28">
        <v>56</v>
      </c>
      <c r="B67" s="44" t="s">
        <v>30</v>
      </c>
      <c r="C67" s="44" t="s">
        <v>31</v>
      </c>
      <c r="D67" s="57">
        <f t="shared" ref="D67:P67" si="28">SUM(D68:D70)</f>
        <v>2928621.2</v>
      </c>
      <c r="E67" s="57">
        <f t="shared" si="28"/>
        <v>0</v>
      </c>
      <c r="F67" s="57">
        <f t="shared" si="28"/>
        <v>0</v>
      </c>
      <c r="G67" s="57">
        <f t="shared" si="28"/>
        <v>0</v>
      </c>
      <c r="H67" s="57">
        <f t="shared" si="28"/>
        <v>0</v>
      </c>
      <c r="I67" s="57">
        <f t="shared" si="28"/>
        <v>0</v>
      </c>
      <c r="J67" s="57">
        <f t="shared" si="28"/>
        <v>0</v>
      </c>
      <c r="K67" s="57">
        <f t="shared" si="28"/>
        <v>0</v>
      </c>
      <c r="L67" s="57">
        <f t="shared" si="28"/>
        <v>0</v>
      </c>
      <c r="M67" s="57">
        <f t="shared" si="28"/>
        <v>0</v>
      </c>
      <c r="N67" s="57">
        <f t="shared" si="28"/>
        <v>0</v>
      </c>
      <c r="O67" s="57">
        <f t="shared" si="28"/>
        <v>0</v>
      </c>
      <c r="P67" s="57">
        <f t="shared" si="28"/>
        <v>0</v>
      </c>
    </row>
    <row r="68" spans="1:16" ht="52.8">
      <c r="A68" s="28">
        <v>57</v>
      </c>
      <c r="B68" s="45" t="s">
        <v>169</v>
      </c>
      <c r="C68" s="45" t="s">
        <v>12</v>
      </c>
      <c r="D68" s="58">
        <v>50000</v>
      </c>
      <c r="E68" s="58">
        <v>0</v>
      </c>
      <c r="F68" s="58">
        <v>0</v>
      </c>
      <c r="G68" s="59"/>
      <c r="H68" s="13"/>
      <c r="I68" s="13"/>
      <c r="J68" s="60"/>
      <c r="K68" s="14"/>
      <c r="L68" s="14"/>
      <c r="M68" s="14"/>
      <c r="N68" s="13">
        <f t="shared" si="20"/>
        <v>0</v>
      </c>
      <c r="O68" s="13">
        <f t="shared" ref="O68:O70" si="29">F68+I68</f>
        <v>0</v>
      </c>
      <c r="P68" s="61">
        <f t="shared" si="15"/>
        <v>0</v>
      </c>
    </row>
    <row r="69" spans="1:16" ht="79.2">
      <c r="A69" s="28">
        <v>58</v>
      </c>
      <c r="B69" s="45" t="s">
        <v>170</v>
      </c>
      <c r="C69" s="45" t="s">
        <v>13</v>
      </c>
      <c r="D69" s="58">
        <v>12000</v>
      </c>
      <c r="E69" s="58">
        <v>0</v>
      </c>
      <c r="F69" s="58">
        <v>0</v>
      </c>
      <c r="G69" s="59"/>
      <c r="H69" s="13"/>
      <c r="I69" s="13"/>
      <c r="J69" s="60"/>
      <c r="K69" s="13"/>
      <c r="L69" s="13"/>
      <c r="M69" s="13"/>
      <c r="N69" s="13">
        <f t="shared" si="20"/>
        <v>0</v>
      </c>
      <c r="O69" s="13">
        <f t="shared" si="29"/>
        <v>0</v>
      </c>
      <c r="P69" s="61">
        <f t="shared" si="15"/>
        <v>0</v>
      </c>
    </row>
    <row r="70" spans="1:16" ht="52.8">
      <c r="A70" s="28">
        <v>59</v>
      </c>
      <c r="B70" s="45" t="s">
        <v>306</v>
      </c>
      <c r="C70" s="45" t="s">
        <v>307</v>
      </c>
      <c r="D70" s="58">
        <v>2866621.2</v>
      </c>
      <c r="E70" s="58">
        <v>0</v>
      </c>
      <c r="F70" s="58">
        <v>0</v>
      </c>
      <c r="G70" s="59"/>
      <c r="H70" s="13"/>
      <c r="I70" s="13"/>
      <c r="J70" s="60"/>
      <c r="K70" s="13"/>
      <c r="L70" s="13"/>
      <c r="M70" s="13"/>
      <c r="N70" s="13">
        <f t="shared" si="20"/>
        <v>0</v>
      </c>
      <c r="O70" s="13">
        <f t="shared" si="29"/>
        <v>0</v>
      </c>
      <c r="P70" s="61">
        <f t="shared" si="15"/>
        <v>0</v>
      </c>
    </row>
    <row r="71" spans="1:16" ht="39.6">
      <c r="A71" s="28">
        <v>60</v>
      </c>
      <c r="B71" s="44" t="s">
        <v>32</v>
      </c>
      <c r="C71" s="44" t="s">
        <v>33</v>
      </c>
      <c r="D71" s="57">
        <f t="shared" ref="D71:J71" si="30">SUM(D72:D75)</f>
        <v>264020</v>
      </c>
      <c r="E71" s="57">
        <f t="shared" si="30"/>
        <v>65010300</v>
      </c>
      <c r="F71" s="57">
        <f t="shared" si="30"/>
        <v>0</v>
      </c>
      <c r="G71" s="57">
        <f t="shared" si="30"/>
        <v>0</v>
      </c>
      <c r="H71" s="57">
        <f t="shared" si="30"/>
        <v>0</v>
      </c>
      <c r="I71" s="57">
        <f t="shared" si="30"/>
        <v>0</v>
      </c>
      <c r="J71" s="57">
        <f t="shared" si="30"/>
        <v>0</v>
      </c>
      <c r="K71" s="57"/>
      <c r="L71" s="57"/>
      <c r="M71" s="57"/>
      <c r="N71" s="57">
        <f>SUM(N72:N75)</f>
        <v>65010300</v>
      </c>
      <c r="O71" s="57">
        <f>SUM(O72:O75)</f>
        <v>0</v>
      </c>
      <c r="P71" s="57">
        <f>SUM(P72:P75)</f>
        <v>0</v>
      </c>
    </row>
    <row r="72" spans="1:16" ht="54.75" customHeight="1">
      <c r="A72" s="28">
        <v>61</v>
      </c>
      <c r="B72" s="45" t="s">
        <v>188</v>
      </c>
      <c r="C72" s="45" t="s">
        <v>12</v>
      </c>
      <c r="D72" s="58">
        <v>100000</v>
      </c>
      <c r="E72" s="58">
        <v>0</v>
      </c>
      <c r="F72" s="58">
        <v>0</v>
      </c>
      <c r="G72" s="59"/>
      <c r="H72" s="13"/>
      <c r="I72" s="13"/>
      <c r="J72" s="60"/>
      <c r="K72" s="13"/>
      <c r="L72" s="13"/>
      <c r="M72" s="13"/>
      <c r="N72" s="13">
        <f t="shared" si="20"/>
        <v>0</v>
      </c>
      <c r="O72" s="13">
        <f t="shared" ref="O72:O75" si="31">F72+I72</f>
        <v>0</v>
      </c>
      <c r="P72" s="61">
        <f t="shared" si="15"/>
        <v>0</v>
      </c>
    </row>
    <row r="73" spans="1:16" ht="65.25" customHeight="1">
      <c r="A73" s="28">
        <v>62</v>
      </c>
      <c r="B73" s="45" t="s">
        <v>189</v>
      </c>
      <c r="C73" s="45" t="s">
        <v>13</v>
      </c>
      <c r="D73" s="58">
        <v>24000</v>
      </c>
      <c r="E73" s="58">
        <v>0</v>
      </c>
      <c r="F73" s="58">
        <v>0</v>
      </c>
      <c r="G73" s="59"/>
      <c r="H73" s="13"/>
      <c r="I73" s="13"/>
      <c r="J73" s="60"/>
      <c r="K73" s="13"/>
      <c r="L73" s="13"/>
      <c r="M73" s="13"/>
      <c r="N73" s="13">
        <f t="shared" si="20"/>
        <v>0</v>
      </c>
      <c r="O73" s="13">
        <f t="shared" si="31"/>
        <v>0</v>
      </c>
      <c r="P73" s="61">
        <f t="shared" si="15"/>
        <v>0</v>
      </c>
    </row>
    <row r="74" spans="1:16" ht="52.5" customHeight="1">
      <c r="A74" s="28">
        <v>63</v>
      </c>
      <c r="B74" s="45" t="s">
        <v>154</v>
      </c>
      <c r="C74" s="45" t="s">
        <v>148</v>
      </c>
      <c r="D74" s="58">
        <v>0</v>
      </c>
      <c r="E74" s="58">
        <v>65010300</v>
      </c>
      <c r="F74" s="58">
        <v>0</v>
      </c>
      <c r="G74" s="59"/>
      <c r="H74" s="13"/>
      <c r="I74" s="13"/>
      <c r="J74" s="60"/>
      <c r="K74" s="13"/>
      <c r="L74" s="13"/>
      <c r="M74" s="13"/>
      <c r="N74" s="13">
        <f t="shared" si="20"/>
        <v>65010300</v>
      </c>
      <c r="O74" s="13">
        <f t="shared" si="31"/>
        <v>0</v>
      </c>
      <c r="P74" s="61">
        <f t="shared" si="15"/>
        <v>0</v>
      </c>
    </row>
    <row r="75" spans="1:16" ht="277.2">
      <c r="A75" s="28">
        <v>64</v>
      </c>
      <c r="B75" s="45" t="s">
        <v>308</v>
      </c>
      <c r="C75" s="62" t="s">
        <v>470</v>
      </c>
      <c r="D75" s="58">
        <v>140020</v>
      </c>
      <c r="E75" s="58">
        <v>0</v>
      </c>
      <c r="F75" s="58">
        <v>0</v>
      </c>
      <c r="G75" s="59"/>
      <c r="H75" s="13"/>
      <c r="I75" s="13"/>
      <c r="J75" s="60"/>
      <c r="K75" s="13"/>
      <c r="L75" s="13"/>
      <c r="M75" s="13"/>
      <c r="N75" s="13">
        <f t="shared" si="20"/>
        <v>0</v>
      </c>
      <c r="O75" s="13">
        <f t="shared" si="31"/>
        <v>0</v>
      </c>
      <c r="P75" s="61">
        <f t="shared" si="15"/>
        <v>0</v>
      </c>
    </row>
    <row r="76" spans="1:16" ht="52.8">
      <c r="A76" s="28">
        <v>65</v>
      </c>
      <c r="B76" s="43" t="s">
        <v>34</v>
      </c>
      <c r="C76" s="43" t="s">
        <v>35</v>
      </c>
      <c r="D76" s="54">
        <f>D77</f>
        <v>456781.2</v>
      </c>
      <c r="E76" s="54">
        <f t="shared" ref="E76:P76" si="32">E77</f>
        <v>0</v>
      </c>
      <c r="F76" s="54">
        <f t="shared" si="32"/>
        <v>0</v>
      </c>
      <c r="G76" s="54">
        <f t="shared" si="32"/>
        <v>0</v>
      </c>
      <c r="H76" s="54">
        <f t="shared" si="32"/>
        <v>0</v>
      </c>
      <c r="I76" s="54">
        <f t="shared" si="32"/>
        <v>0</v>
      </c>
      <c r="J76" s="54">
        <f t="shared" si="32"/>
        <v>0</v>
      </c>
      <c r="K76" s="54">
        <f t="shared" si="32"/>
        <v>0</v>
      </c>
      <c r="L76" s="54">
        <f t="shared" si="32"/>
        <v>0</v>
      </c>
      <c r="M76" s="54">
        <f t="shared" si="32"/>
        <v>0</v>
      </c>
      <c r="N76" s="54">
        <f t="shared" si="32"/>
        <v>0</v>
      </c>
      <c r="O76" s="54">
        <f t="shared" si="32"/>
        <v>0</v>
      </c>
      <c r="P76" s="54">
        <f t="shared" si="32"/>
        <v>0</v>
      </c>
    </row>
    <row r="77" spans="1:16" ht="39.6">
      <c r="A77" s="28">
        <v>66</v>
      </c>
      <c r="B77" s="44" t="s">
        <v>36</v>
      </c>
      <c r="C77" s="44" t="s">
        <v>37</v>
      </c>
      <c r="D77" s="57">
        <f>SUM(D78:D79)</f>
        <v>456781.2</v>
      </c>
      <c r="E77" s="57">
        <f t="shared" ref="E77:P77" si="33">SUM(E78:E79)</f>
        <v>0</v>
      </c>
      <c r="F77" s="57">
        <f t="shared" si="33"/>
        <v>0</v>
      </c>
      <c r="G77" s="57">
        <f t="shared" si="33"/>
        <v>0</v>
      </c>
      <c r="H77" s="57">
        <f t="shared" si="33"/>
        <v>0</v>
      </c>
      <c r="I77" s="57">
        <f t="shared" si="33"/>
        <v>0</v>
      </c>
      <c r="J77" s="57">
        <f t="shared" si="33"/>
        <v>0</v>
      </c>
      <c r="K77" s="57">
        <f t="shared" si="33"/>
        <v>0</v>
      </c>
      <c r="L77" s="57">
        <f t="shared" si="33"/>
        <v>0</v>
      </c>
      <c r="M77" s="57">
        <f t="shared" si="33"/>
        <v>0</v>
      </c>
      <c r="N77" s="57">
        <f t="shared" si="33"/>
        <v>0</v>
      </c>
      <c r="O77" s="57">
        <f t="shared" si="33"/>
        <v>0</v>
      </c>
      <c r="P77" s="57">
        <f t="shared" si="33"/>
        <v>0</v>
      </c>
    </row>
    <row r="78" spans="1:16" ht="105.6">
      <c r="A78" s="28">
        <v>67</v>
      </c>
      <c r="B78" s="45" t="s">
        <v>309</v>
      </c>
      <c r="C78" s="45" t="s">
        <v>310</v>
      </c>
      <c r="D78" s="58">
        <v>300000</v>
      </c>
      <c r="E78" s="58">
        <v>0</v>
      </c>
      <c r="F78" s="58">
        <v>0</v>
      </c>
      <c r="G78" s="59"/>
      <c r="H78" s="13"/>
      <c r="I78" s="13"/>
      <c r="J78" s="60"/>
      <c r="K78" s="13"/>
      <c r="L78" s="13"/>
      <c r="M78" s="13"/>
      <c r="N78" s="13">
        <f t="shared" si="20"/>
        <v>0</v>
      </c>
      <c r="O78" s="13">
        <f t="shared" ref="O78:O79" si="34">F78+I78</f>
        <v>0</v>
      </c>
      <c r="P78" s="61">
        <f t="shared" si="15"/>
        <v>0</v>
      </c>
    </row>
    <row r="79" spans="1:16" ht="52.8">
      <c r="A79" s="28">
        <v>68</v>
      </c>
      <c r="B79" s="45" t="s">
        <v>311</v>
      </c>
      <c r="C79" s="45" t="s">
        <v>312</v>
      </c>
      <c r="D79" s="58">
        <v>156781.20000000001</v>
      </c>
      <c r="E79" s="58">
        <v>0</v>
      </c>
      <c r="F79" s="58">
        <v>0</v>
      </c>
      <c r="G79" s="59"/>
      <c r="H79" s="13"/>
      <c r="I79" s="13"/>
      <c r="J79" s="60"/>
      <c r="K79" s="13"/>
      <c r="L79" s="13"/>
      <c r="M79" s="13"/>
      <c r="N79" s="13">
        <f t="shared" si="20"/>
        <v>0</v>
      </c>
      <c r="O79" s="13">
        <f t="shared" si="34"/>
        <v>0</v>
      </c>
      <c r="P79" s="61">
        <f t="shared" si="15"/>
        <v>0</v>
      </c>
    </row>
    <row r="80" spans="1:16" ht="52.8">
      <c r="A80" s="28">
        <v>69</v>
      </c>
      <c r="B80" s="43" t="s">
        <v>38</v>
      </c>
      <c r="C80" s="43" t="s">
        <v>39</v>
      </c>
      <c r="D80" s="54">
        <f>D81+D105</f>
        <v>26438157.940000005</v>
      </c>
      <c r="E80" s="54">
        <f t="shared" ref="E80:P80" si="35">E81+E105</f>
        <v>12447734.629999999</v>
      </c>
      <c r="F80" s="54">
        <f t="shared" si="35"/>
        <v>5000000</v>
      </c>
      <c r="G80" s="54">
        <f t="shared" si="35"/>
        <v>0</v>
      </c>
      <c r="H80" s="54">
        <f t="shared" si="35"/>
        <v>0</v>
      </c>
      <c r="I80" s="54">
        <f t="shared" si="35"/>
        <v>0</v>
      </c>
      <c r="J80" s="54">
        <f t="shared" si="35"/>
        <v>5074934</v>
      </c>
      <c r="K80" s="54">
        <f t="shared" si="35"/>
        <v>0</v>
      </c>
      <c r="L80" s="54">
        <f t="shared" si="35"/>
        <v>0</v>
      </c>
      <c r="M80" s="54">
        <f t="shared" si="35"/>
        <v>0</v>
      </c>
      <c r="N80" s="54">
        <f t="shared" si="35"/>
        <v>12447734.629999999</v>
      </c>
      <c r="O80" s="54">
        <f t="shared" si="35"/>
        <v>5000000</v>
      </c>
      <c r="P80" s="54">
        <f t="shared" si="35"/>
        <v>5074934</v>
      </c>
    </row>
    <row r="81" spans="1:16" ht="26.4">
      <c r="A81" s="28">
        <v>70</v>
      </c>
      <c r="B81" s="44" t="s">
        <v>40</v>
      </c>
      <c r="C81" s="44" t="s">
        <v>41</v>
      </c>
      <c r="D81" s="57">
        <f>SUM(D82:D104)</f>
        <v>25207058.180000003</v>
      </c>
      <c r="E81" s="57">
        <f t="shared" ref="E81:P81" si="36">SUM(E82:E104)</f>
        <v>12447734.629999999</v>
      </c>
      <c r="F81" s="57">
        <f t="shared" si="36"/>
        <v>5000000</v>
      </c>
      <c r="G81" s="57">
        <f t="shared" si="36"/>
        <v>0</v>
      </c>
      <c r="H81" s="57">
        <f t="shared" si="36"/>
        <v>0</v>
      </c>
      <c r="I81" s="57">
        <f t="shared" si="36"/>
        <v>0</v>
      </c>
      <c r="J81" s="57">
        <f t="shared" si="36"/>
        <v>5074934</v>
      </c>
      <c r="K81" s="57">
        <f t="shared" si="36"/>
        <v>0</v>
      </c>
      <c r="L81" s="57">
        <f t="shared" si="36"/>
        <v>0</v>
      </c>
      <c r="M81" s="57">
        <f t="shared" si="36"/>
        <v>0</v>
      </c>
      <c r="N81" s="57">
        <f t="shared" si="36"/>
        <v>12447734.629999999</v>
      </c>
      <c r="O81" s="57">
        <f t="shared" si="36"/>
        <v>5000000</v>
      </c>
      <c r="P81" s="57">
        <f t="shared" si="36"/>
        <v>5074934</v>
      </c>
    </row>
    <row r="82" spans="1:16" ht="79.2">
      <c r="A82" s="28">
        <v>71</v>
      </c>
      <c r="B82" s="45" t="s">
        <v>42</v>
      </c>
      <c r="C82" s="45" t="s">
        <v>313</v>
      </c>
      <c r="D82" s="58">
        <v>564864</v>
      </c>
      <c r="E82" s="58">
        <v>0</v>
      </c>
      <c r="F82" s="58">
        <v>0</v>
      </c>
      <c r="G82" s="59"/>
      <c r="H82" s="13"/>
      <c r="I82" s="13"/>
      <c r="J82" s="60"/>
      <c r="K82" s="13"/>
      <c r="L82" s="13"/>
      <c r="M82" s="13"/>
      <c r="N82" s="13">
        <f t="shared" si="20"/>
        <v>0</v>
      </c>
      <c r="O82" s="13">
        <f t="shared" ref="O82:O104" si="37">F82+I82</f>
        <v>0</v>
      </c>
      <c r="P82" s="61">
        <f t="shared" si="15"/>
        <v>0</v>
      </c>
    </row>
    <row r="83" spans="1:16" ht="52.8">
      <c r="A83" s="28">
        <v>72</v>
      </c>
      <c r="B83" s="45" t="s">
        <v>43</v>
      </c>
      <c r="C83" s="45" t="s">
        <v>314</v>
      </c>
      <c r="D83" s="58">
        <v>418045</v>
      </c>
      <c r="E83" s="58">
        <v>0</v>
      </c>
      <c r="F83" s="58">
        <v>0</v>
      </c>
      <c r="G83" s="59"/>
      <c r="H83" s="13"/>
      <c r="I83" s="13"/>
      <c r="J83" s="60"/>
      <c r="K83" s="13"/>
      <c r="L83" s="13"/>
      <c r="M83" s="13"/>
      <c r="N83" s="13">
        <f t="shared" si="20"/>
        <v>0</v>
      </c>
      <c r="O83" s="13">
        <f t="shared" si="37"/>
        <v>0</v>
      </c>
      <c r="P83" s="61">
        <f t="shared" si="15"/>
        <v>0</v>
      </c>
    </row>
    <row r="84" spans="1:16" ht="158.4">
      <c r="A84" s="28">
        <v>73</v>
      </c>
      <c r="B84" s="45" t="s">
        <v>315</v>
      </c>
      <c r="C84" s="62" t="s">
        <v>471</v>
      </c>
      <c r="D84" s="58">
        <v>3520062</v>
      </c>
      <c r="E84" s="58">
        <v>0</v>
      </c>
      <c r="F84" s="58">
        <v>0</v>
      </c>
      <c r="G84" s="64"/>
      <c r="H84" s="60"/>
      <c r="I84" s="60"/>
      <c r="J84" s="60"/>
      <c r="K84" s="60"/>
      <c r="L84" s="60"/>
      <c r="M84" s="60"/>
      <c r="N84" s="13">
        <f t="shared" si="20"/>
        <v>0</v>
      </c>
      <c r="O84" s="13">
        <f t="shared" si="37"/>
        <v>0</v>
      </c>
      <c r="P84" s="61">
        <f t="shared" si="15"/>
        <v>0</v>
      </c>
    </row>
    <row r="85" spans="1:16" ht="39.6">
      <c r="A85" s="28">
        <v>74</v>
      </c>
      <c r="B85" s="45" t="s">
        <v>44</v>
      </c>
      <c r="C85" s="45" t="s">
        <v>190</v>
      </c>
      <c r="D85" s="58">
        <v>0</v>
      </c>
      <c r="E85" s="58">
        <v>3005306</v>
      </c>
      <c r="F85" s="58">
        <v>0</v>
      </c>
      <c r="G85" s="59"/>
      <c r="H85" s="13"/>
      <c r="I85" s="13"/>
      <c r="J85" s="60"/>
      <c r="K85" s="14"/>
      <c r="L85" s="12"/>
      <c r="M85" s="12"/>
      <c r="N85" s="13">
        <f t="shared" si="20"/>
        <v>3005306</v>
      </c>
      <c r="O85" s="13">
        <f t="shared" si="37"/>
        <v>0</v>
      </c>
      <c r="P85" s="61">
        <f t="shared" si="15"/>
        <v>0</v>
      </c>
    </row>
    <row r="86" spans="1:16" ht="158.4">
      <c r="A86" s="28">
        <v>75</v>
      </c>
      <c r="B86" s="45" t="s">
        <v>45</v>
      </c>
      <c r="C86" s="62" t="s">
        <v>472</v>
      </c>
      <c r="D86" s="58">
        <v>493554</v>
      </c>
      <c r="E86" s="58">
        <v>0</v>
      </c>
      <c r="F86" s="58">
        <v>0</v>
      </c>
      <c r="G86" s="59"/>
      <c r="H86" s="13"/>
      <c r="I86" s="13"/>
      <c r="J86" s="60"/>
      <c r="K86" s="14"/>
      <c r="L86" s="12"/>
      <c r="M86" s="12"/>
      <c r="N86" s="13">
        <f t="shared" si="20"/>
        <v>0</v>
      </c>
      <c r="O86" s="13">
        <f t="shared" si="37"/>
        <v>0</v>
      </c>
      <c r="P86" s="61">
        <f t="shared" si="15"/>
        <v>0</v>
      </c>
    </row>
    <row r="87" spans="1:16" ht="39.6">
      <c r="A87" s="28">
        <v>76</v>
      </c>
      <c r="B87" s="45" t="s">
        <v>46</v>
      </c>
      <c r="C87" s="45" t="s">
        <v>47</v>
      </c>
      <c r="D87" s="58">
        <v>494349.6</v>
      </c>
      <c r="E87" s="58">
        <v>0</v>
      </c>
      <c r="F87" s="58">
        <v>0</v>
      </c>
      <c r="G87" s="59"/>
      <c r="H87" s="13"/>
      <c r="I87" s="13"/>
      <c r="J87" s="60"/>
      <c r="K87" s="14"/>
      <c r="L87" s="12"/>
      <c r="M87" s="12"/>
      <c r="N87" s="13">
        <f t="shared" si="20"/>
        <v>0</v>
      </c>
      <c r="O87" s="13">
        <f t="shared" si="37"/>
        <v>0</v>
      </c>
      <c r="P87" s="61">
        <f t="shared" si="15"/>
        <v>0</v>
      </c>
    </row>
    <row r="88" spans="1:16" ht="66">
      <c r="A88" s="28">
        <v>77</v>
      </c>
      <c r="B88" s="45" t="s">
        <v>48</v>
      </c>
      <c r="C88" s="45" t="s">
        <v>191</v>
      </c>
      <c r="D88" s="58">
        <v>0</v>
      </c>
      <c r="E88" s="58">
        <v>2093189</v>
      </c>
      <c r="F88" s="58">
        <v>0</v>
      </c>
      <c r="G88" s="59"/>
      <c r="H88" s="13"/>
      <c r="I88" s="13"/>
      <c r="J88" s="60"/>
      <c r="K88" s="14"/>
      <c r="L88" s="12"/>
      <c r="M88" s="12"/>
      <c r="N88" s="13">
        <f t="shared" si="20"/>
        <v>2093189</v>
      </c>
      <c r="O88" s="13">
        <f t="shared" si="37"/>
        <v>0</v>
      </c>
      <c r="P88" s="61">
        <f t="shared" si="15"/>
        <v>0</v>
      </c>
    </row>
    <row r="89" spans="1:16" ht="118.8">
      <c r="A89" s="28">
        <v>78</v>
      </c>
      <c r="B89" s="45" t="s">
        <v>316</v>
      </c>
      <c r="C89" s="45" t="s">
        <v>317</v>
      </c>
      <c r="D89" s="58">
        <v>327850.8</v>
      </c>
      <c r="E89" s="58">
        <v>0</v>
      </c>
      <c r="F89" s="58">
        <v>0</v>
      </c>
      <c r="G89" s="59"/>
      <c r="H89" s="13"/>
      <c r="I89" s="13"/>
      <c r="J89" s="60"/>
      <c r="K89" s="14"/>
      <c r="L89" s="12"/>
      <c r="M89" s="12"/>
      <c r="N89" s="13">
        <f t="shared" si="20"/>
        <v>0</v>
      </c>
      <c r="O89" s="13">
        <f t="shared" si="37"/>
        <v>0</v>
      </c>
      <c r="P89" s="61">
        <f t="shared" si="15"/>
        <v>0</v>
      </c>
    </row>
    <row r="90" spans="1:16" ht="171.6">
      <c r="A90" s="28">
        <v>79</v>
      </c>
      <c r="B90" s="45" t="s">
        <v>318</v>
      </c>
      <c r="C90" s="62" t="s">
        <v>473</v>
      </c>
      <c r="D90" s="58">
        <v>320510.40000000002</v>
      </c>
      <c r="E90" s="58">
        <v>0</v>
      </c>
      <c r="F90" s="58">
        <v>0</v>
      </c>
      <c r="G90" s="59"/>
      <c r="H90" s="13"/>
      <c r="I90" s="13"/>
      <c r="J90" s="60"/>
      <c r="K90" s="66"/>
      <c r="L90" s="66"/>
      <c r="M90" s="66"/>
      <c r="N90" s="13">
        <f t="shared" si="20"/>
        <v>0</v>
      </c>
      <c r="O90" s="13">
        <f t="shared" si="37"/>
        <v>0</v>
      </c>
      <c r="P90" s="61">
        <f t="shared" si="15"/>
        <v>0</v>
      </c>
    </row>
    <row r="91" spans="1:16" ht="158.4">
      <c r="A91" s="28">
        <v>80</v>
      </c>
      <c r="B91" s="45" t="s">
        <v>319</v>
      </c>
      <c r="C91" s="62" t="s">
        <v>474</v>
      </c>
      <c r="D91" s="58">
        <v>152870.39999999999</v>
      </c>
      <c r="E91" s="58">
        <v>0</v>
      </c>
      <c r="F91" s="58">
        <v>0</v>
      </c>
      <c r="G91" s="63"/>
      <c r="H91" s="60"/>
      <c r="I91" s="60"/>
      <c r="J91" s="60"/>
      <c r="K91" s="60"/>
      <c r="L91" s="60"/>
      <c r="M91" s="60"/>
      <c r="N91" s="13">
        <f t="shared" si="20"/>
        <v>0</v>
      </c>
      <c r="O91" s="13">
        <f t="shared" si="37"/>
        <v>0</v>
      </c>
      <c r="P91" s="61">
        <f t="shared" si="15"/>
        <v>0</v>
      </c>
    </row>
    <row r="92" spans="1:16" ht="79.2">
      <c r="A92" s="28">
        <v>81</v>
      </c>
      <c r="B92" s="45" t="s">
        <v>132</v>
      </c>
      <c r="C92" s="45" t="s">
        <v>192</v>
      </c>
      <c r="D92" s="58">
        <v>0</v>
      </c>
      <c r="E92" s="58">
        <v>1150039.6299999999</v>
      </c>
      <c r="F92" s="58">
        <v>0</v>
      </c>
      <c r="G92" s="64"/>
      <c r="H92" s="60"/>
      <c r="I92" s="60"/>
      <c r="J92" s="60"/>
      <c r="K92" s="60"/>
      <c r="L92" s="60"/>
      <c r="M92" s="60"/>
      <c r="N92" s="13">
        <f t="shared" si="20"/>
        <v>1150039.6299999999</v>
      </c>
      <c r="O92" s="13">
        <f t="shared" si="37"/>
        <v>0</v>
      </c>
      <c r="P92" s="61">
        <f t="shared" si="15"/>
        <v>0</v>
      </c>
    </row>
    <row r="93" spans="1:16" ht="52.8">
      <c r="A93" s="28">
        <v>82</v>
      </c>
      <c r="B93" s="45" t="s">
        <v>320</v>
      </c>
      <c r="C93" s="45" t="s">
        <v>321</v>
      </c>
      <c r="D93" s="58">
        <v>73483.199999999997</v>
      </c>
      <c r="E93" s="58">
        <v>0</v>
      </c>
      <c r="F93" s="58">
        <v>0</v>
      </c>
      <c r="G93" s="59"/>
      <c r="H93" s="13"/>
      <c r="I93" s="13"/>
      <c r="J93" s="60"/>
      <c r="K93" s="14"/>
      <c r="L93" s="12"/>
      <c r="M93" s="12"/>
      <c r="N93" s="13">
        <f t="shared" si="20"/>
        <v>0</v>
      </c>
      <c r="O93" s="13">
        <f t="shared" si="37"/>
        <v>0</v>
      </c>
      <c r="P93" s="61">
        <f t="shared" si="15"/>
        <v>0</v>
      </c>
    </row>
    <row r="94" spans="1:16" ht="158.4">
      <c r="A94" s="28">
        <v>83</v>
      </c>
      <c r="B94" s="45" t="s">
        <v>322</v>
      </c>
      <c r="C94" s="62" t="s">
        <v>475</v>
      </c>
      <c r="D94" s="58">
        <v>121532.4</v>
      </c>
      <c r="E94" s="58">
        <v>0</v>
      </c>
      <c r="F94" s="58">
        <v>0</v>
      </c>
      <c r="G94" s="59"/>
      <c r="H94" s="13"/>
      <c r="I94" s="13"/>
      <c r="J94" s="60"/>
      <c r="K94" s="14"/>
      <c r="L94" s="14"/>
      <c r="M94" s="14"/>
      <c r="N94" s="13">
        <f t="shared" si="20"/>
        <v>0</v>
      </c>
      <c r="O94" s="13">
        <f t="shared" si="37"/>
        <v>0</v>
      </c>
      <c r="P94" s="61">
        <f t="shared" si="15"/>
        <v>0</v>
      </c>
    </row>
    <row r="95" spans="1:16" ht="26.4">
      <c r="A95" s="28">
        <v>84</v>
      </c>
      <c r="B95" s="45" t="s">
        <v>323</v>
      </c>
      <c r="C95" s="45" t="s">
        <v>324</v>
      </c>
      <c r="D95" s="58">
        <v>3532000</v>
      </c>
      <c r="E95" s="58">
        <v>0</v>
      </c>
      <c r="F95" s="58">
        <v>0</v>
      </c>
      <c r="G95" s="59"/>
      <c r="H95" s="13"/>
      <c r="I95" s="13"/>
      <c r="J95" s="60"/>
      <c r="K95" s="14"/>
      <c r="L95" s="14"/>
      <c r="M95" s="14"/>
      <c r="N95" s="13">
        <f t="shared" si="20"/>
        <v>0</v>
      </c>
      <c r="O95" s="13">
        <f t="shared" si="37"/>
        <v>0</v>
      </c>
      <c r="P95" s="61">
        <f t="shared" si="15"/>
        <v>0</v>
      </c>
    </row>
    <row r="96" spans="1:16" ht="13.2">
      <c r="A96" s="28">
        <v>85</v>
      </c>
      <c r="B96" s="45" t="s">
        <v>325</v>
      </c>
      <c r="C96" s="45" t="s">
        <v>326</v>
      </c>
      <c r="D96" s="58">
        <v>5970000</v>
      </c>
      <c r="E96" s="58">
        <v>0</v>
      </c>
      <c r="F96" s="58">
        <v>0</v>
      </c>
      <c r="G96" s="58">
        <v>0</v>
      </c>
      <c r="H96" s="58">
        <v>0</v>
      </c>
      <c r="I96" s="58">
        <v>0</v>
      </c>
      <c r="J96" s="67">
        <v>0</v>
      </c>
      <c r="K96" s="58">
        <v>0</v>
      </c>
      <c r="L96" s="58">
        <v>0</v>
      </c>
      <c r="M96" s="58">
        <v>0</v>
      </c>
      <c r="N96" s="13">
        <f t="shared" si="20"/>
        <v>0</v>
      </c>
      <c r="O96" s="13">
        <f t="shared" si="37"/>
        <v>0</v>
      </c>
      <c r="P96" s="61">
        <f t="shared" si="15"/>
        <v>0</v>
      </c>
    </row>
    <row r="97" spans="1:16" ht="39.6">
      <c r="A97" s="28">
        <v>86</v>
      </c>
      <c r="B97" s="45" t="s">
        <v>327</v>
      </c>
      <c r="C97" s="45" t="s">
        <v>328</v>
      </c>
      <c r="D97" s="58">
        <v>1247165.1000000001</v>
      </c>
      <c r="E97" s="58">
        <v>0</v>
      </c>
      <c r="F97" s="58">
        <v>0</v>
      </c>
      <c r="G97" s="59"/>
      <c r="H97" s="13"/>
      <c r="I97" s="13"/>
      <c r="J97" s="60"/>
      <c r="K97" s="13"/>
      <c r="L97" s="13"/>
      <c r="M97" s="13"/>
      <c r="N97" s="13">
        <f t="shared" si="20"/>
        <v>0</v>
      </c>
      <c r="O97" s="13">
        <f t="shared" si="37"/>
        <v>0</v>
      </c>
      <c r="P97" s="61">
        <f t="shared" si="15"/>
        <v>0</v>
      </c>
    </row>
    <row r="98" spans="1:16" ht="66">
      <c r="A98" s="28">
        <v>87</v>
      </c>
      <c r="B98" s="45" t="s">
        <v>329</v>
      </c>
      <c r="C98" s="45" t="s">
        <v>330</v>
      </c>
      <c r="D98" s="58">
        <v>509026.8</v>
      </c>
      <c r="E98" s="58">
        <v>0</v>
      </c>
      <c r="F98" s="58">
        <v>0</v>
      </c>
      <c r="G98" s="59"/>
      <c r="H98" s="13"/>
      <c r="I98" s="13"/>
      <c r="J98" s="60"/>
      <c r="K98" s="13"/>
      <c r="L98" s="13"/>
      <c r="M98" s="13"/>
      <c r="N98" s="13">
        <f t="shared" si="20"/>
        <v>0</v>
      </c>
      <c r="O98" s="13">
        <f t="shared" si="37"/>
        <v>0</v>
      </c>
      <c r="P98" s="61">
        <f t="shared" si="15"/>
        <v>0</v>
      </c>
    </row>
    <row r="99" spans="1:16" ht="26.4">
      <c r="A99" s="28">
        <v>88</v>
      </c>
      <c r="B99" s="45" t="s">
        <v>193</v>
      </c>
      <c r="C99" s="45" t="s">
        <v>194</v>
      </c>
      <c r="D99" s="58">
        <v>246633.95</v>
      </c>
      <c r="E99" s="58">
        <v>0</v>
      </c>
      <c r="F99" s="58">
        <v>0</v>
      </c>
      <c r="G99" s="59"/>
      <c r="H99" s="13"/>
      <c r="I99" s="13"/>
      <c r="J99" s="60"/>
      <c r="K99" s="13"/>
      <c r="L99" s="13"/>
      <c r="M99" s="13"/>
      <c r="N99" s="13">
        <f t="shared" si="20"/>
        <v>0</v>
      </c>
      <c r="O99" s="13">
        <f t="shared" si="37"/>
        <v>0</v>
      </c>
      <c r="P99" s="61">
        <f t="shared" si="15"/>
        <v>0</v>
      </c>
    </row>
    <row r="100" spans="1:16" ht="39.6">
      <c r="A100" s="28">
        <v>89</v>
      </c>
      <c r="B100" s="45" t="s">
        <v>49</v>
      </c>
      <c r="C100" s="45" t="s">
        <v>195</v>
      </c>
      <c r="D100" s="58">
        <v>0</v>
      </c>
      <c r="E100" s="58">
        <v>1199200</v>
      </c>
      <c r="F100" s="58">
        <v>0</v>
      </c>
      <c r="G100" s="59"/>
      <c r="H100" s="13"/>
      <c r="I100" s="13"/>
      <c r="J100" s="60"/>
      <c r="K100" s="13"/>
      <c r="L100" s="13"/>
      <c r="M100" s="13"/>
      <c r="N100" s="13">
        <f t="shared" si="20"/>
        <v>1199200</v>
      </c>
      <c r="O100" s="13">
        <f t="shared" si="37"/>
        <v>0</v>
      </c>
      <c r="P100" s="61">
        <f t="shared" si="15"/>
        <v>0</v>
      </c>
    </row>
    <row r="101" spans="1:16" ht="79.2">
      <c r="A101" s="28">
        <v>90</v>
      </c>
      <c r="B101" s="45" t="s">
        <v>196</v>
      </c>
      <c r="C101" s="45" t="s">
        <v>331</v>
      </c>
      <c r="D101" s="58">
        <v>1661076.43</v>
      </c>
      <c r="E101" s="58">
        <v>0</v>
      </c>
      <c r="F101" s="58">
        <v>0</v>
      </c>
      <c r="G101" s="59"/>
      <c r="H101" s="13"/>
      <c r="I101" s="13"/>
      <c r="J101" s="60"/>
      <c r="K101" s="14"/>
      <c r="L101" s="12"/>
      <c r="M101" s="12"/>
      <c r="N101" s="13">
        <f t="shared" si="20"/>
        <v>0</v>
      </c>
      <c r="O101" s="13">
        <f t="shared" si="37"/>
        <v>0</v>
      </c>
      <c r="P101" s="61">
        <f t="shared" si="15"/>
        <v>0</v>
      </c>
    </row>
    <row r="102" spans="1:16" ht="52.8">
      <c r="A102" s="28">
        <v>91</v>
      </c>
      <c r="B102" s="45" t="s">
        <v>197</v>
      </c>
      <c r="C102" s="45" t="s">
        <v>198</v>
      </c>
      <c r="D102" s="58">
        <v>93510.94</v>
      </c>
      <c r="E102" s="58">
        <v>0</v>
      </c>
      <c r="F102" s="58">
        <v>0</v>
      </c>
      <c r="G102" s="59"/>
      <c r="H102" s="13"/>
      <c r="I102" s="13"/>
      <c r="J102" s="60">
        <v>74934</v>
      </c>
      <c r="K102" s="13"/>
      <c r="L102" s="13"/>
      <c r="M102" s="13"/>
      <c r="N102" s="13">
        <f t="shared" si="20"/>
        <v>0</v>
      </c>
      <c r="O102" s="13">
        <f t="shared" si="37"/>
        <v>0</v>
      </c>
      <c r="P102" s="61">
        <f t="shared" si="15"/>
        <v>74934</v>
      </c>
    </row>
    <row r="103" spans="1:16" ht="145.19999999999999">
      <c r="A103" s="28">
        <v>92</v>
      </c>
      <c r="B103" s="45" t="s">
        <v>137</v>
      </c>
      <c r="C103" s="62" t="s">
        <v>476</v>
      </c>
      <c r="D103" s="58">
        <v>5000000</v>
      </c>
      <c r="E103" s="58">
        <v>5000000</v>
      </c>
      <c r="F103" s="58">
        <v>5000000</v>
      </c>
      <c r="G103" s="64"/>
      <c r="H103" s="60"/>
      <c r="I103" s="60"/>
      <c r="J103" s="60">
        <v>5000000</v>
      </c>
      <c r="K103" s="60"/>
      <c r="L103" s="60"/>
      <c r="M103" s="60"/>
      <c r="N103" s="13">
        <f t="shared" si="20"/>
        <v>5000000</v>
      </c>
      <c r="O103" s="13">
        <f t="shared" si="37"/>
        <v>5000000</v>
      </c>
      <c r="P103" s="61">
        <f t="shared" si="15"/>
        <v>5000000</v>
      </c>
    </row>
    <row r="104" spans="1:16" ht="158.4">
      <c r="A104" s="28">
        <v>93</v>
      </c>
      <c r="B104" s="45" t="s">
        <v>199</v>
      </c>
      <c r="C104" s="62" t="s">
        <v>477</v>
      </c>
      <c r="D104" s="58">
        <v>460523.16</v>
      </c>
      <c r="E104" s="58">
        <v>0</v>
      </c>
      <c r="F104" s="58">
        <v>0</v>
      </c>
      <c r="G104" s="59"/>
      <c r="H104" s="13"/>
      <c r="I104" s="13"/>
      <c r="J104" s="60"/>
      <c r="K104" s="13"/>
      <c r="L104" s="13"/>
      <c r="M104" s="13"/>
      <c r="N104" s="13">
        <f t="shared" si="20"/>
        <v>0</v>
      </c>
      <c r="O104" s="13">
        <f t="shared" si="37"/>
        <v>0</v>
      </c>
      <c r="P104" s="61">
        <f t="shared" si="15"/>
        <v>0</v>
      </c>
    </row>
    <row r="105" spans="1:16" ht="52.8">
      <c r="A105" s="28">
        <v>94</v>
      </c>
      <c r="B105" s="44" t="s">
        <v>133</v>
      </c>
      <c r="C105" s="44" t="s">
        <v>134</v>
      </c>
      <c r="D105" s="57">
        <f>SUM(D106:D112)</f>
        <v>1231099.76</v>
      </c>
      <c r="E105" s="57">
        <f t="shared" ref="E105:P105" si="38">SUM(E106:E112)</f>
        <v>0</v>
      </c>
      <c r="F105" s="57">
        <f t="shared" si="38"/>
        <v>0</v>
      </c>
      <c r="G105" s="57">
        <f t="shared" si="38"/>
        <v>0</v>
      </c>
      <c r="H105" s="57">
        <f t="shared" si="38"/>
        <v>0</v>
      </c>
      <c r="I105" s="57">
        <f t="shared" si="38"/>
        <v>0</v>
      </c>
      <c r="J105" s="57">
        <f t="shared" si="38"/>
        <v>0</v>
      </c>
      <c r="K105" s="57">
        <f t="shared" si="38"/>
        <v>0</v>
      </c>
      <c r="L105" s="57">
        <f t="shared" si="38"/>
        <v>0</v>
      </c>
      <c r="M105" s="57">
        <f t="shared" si="38"/>
        <v>0</v>
      </c>
      <c r="N105" s="57">
        <f t="shared" si="38"/>
        <v>0</v>
      </c>
      <c r="O105" s="57">
        <f t="shared" si="38"/>
        <v>0</v>
      </c>
      <c r="P105" s="57">
        <f t="shared" si="38"/>
        <v>0</v>
      </c>
    </row>
    <row r="106" spans="1:16" ht="39.6">
      <c r="A106" s="28">
        <v>95</v>
      </c>
      <c r="B106" s="45" t="s">
        <v>332</v>
      </c>
      <c r="C106" s="45" t="s">
        <v>333</v>
      </c>
      <c r="D106" s="58">
        <v>56090.400000000001</v>
      </c>
      <c r="E106" s="58">
        <v>0</v>
      </c>
      <c r="F106" s="58">
        <v>0</v>
      </c>
      <c r="G106" s="64"/>
      <c r="H106" s="60"/>
      <c r="I106" s="60"/>
      <c r="J106" s="60"/>
      <c r="K106" s="60"/>
      <c r="L106" s="60"/>
      <c r="M106" s="60"/>
      <c r="N106" s="13">
        <f t="shared" si="20"/>
        <v>0</v>
      </c>
      <c r="O106" s="13">
        <f t="shared" ref="O106:O112" si="39">F106+I106</f>
        <v>0</v>
      </c>
      <c r="P106" s="61">
        <f t="shared" si="15"/>
        <v>0</v>
      </c>
    </row>
    <row r="107" spans="1:16" ht="66">
      <c r="A107" s="28">
        <v>96</v>
      </c>
      <c r="B107" s="45" t="s">
        <v>334</v>
      </c>
      <c r="C107" s="45" t="s">
        <v>335</v>
      </c>
      <c r="D107" s="58">
        <v>806055.8</v>
      </c>
      <c r="E107" s="58">
        <v>0</v>
      </c>
      <c r="F107" s="58">
        <v>0</v>
      </c>
      <c r="G107" s="59"/>
      <c r="H107" s="13"/>
      <c r="I107" s="13"/>
      <c r="J107" s="60"/>
      <c r="K107" s="13"/>
      <c r="L107" s="13"/>
      <c r="M107" s="13"/>
      <c r="N107" s="13">
        <f t="shared" si="20"/>
        <v>0</v>
      </c>
      <c r="O107" s="13">
        <f t="shared" si="39"/>
        <v>0</v>
      </c>
      <c r="P107" s="61">
        <f t="shared" ref="P107:P112" si="40">J107</f>
        <v>0</v>
      </c>
    </row>
    <row r="108" spans="1:16" ht="52.8">
      <c r="A108" s="28">
        <v>97</v>
      </c>
      <c r="B108" s="45" t="s">
        <v>200</v>
      </c>
      <c r="C108" s="45" t="s">
        <v>336</v>
      </c>
      <c r="D108" s="58">
        <v>39571.26</v>
      </c>
      <c r="E108" s="58">
        <v>0</v>
      </c>
      <c r="F108" s="58">
        <v>0</v>
      </c>
      <c r="G108" s="59"/>
      <c r="H108" s="13"/>
      <c r="I108" s="13"/>
      <c r="J108" s="60"/>
      <c r="K108" s="13"/>
      <c r="L108" s="13"/>
      <c r="M108" s="13"/>
      <c r="N108" s="13">
        <f t="shared" ref="N108:N112" si="41">E108+H108</f>
        <v>0</v>
      </c>
      <c r="O108" s="13">
        <f t="shared" si="39"/>
        <v>0</v>
      </c>
      <c r="P108" s="61">
        <f t="shared" si="40"/>
        <v>0</v>
      </c>
    </row>
    <row r="109" spans="1:16" ht="39.6">
      <c r="A109" s="28">
        <v>98</v>
      </c>
      <c r="B109" s="45" t="s">
        <v>201</v>
      </c>
      <c r="C109" s="45" t="s">
        <v>337</v>
      </c>
      <c r="D109" s="58">
        <v>36423.1</v>
      </c>
      <c r="E109" s="58">
        <v>0</v>
      </c>
      <c r="F109" s="58">
        <v>0</v>
      </c>
      <c r="G109" s="59"/>
      <c r="H109" s="13"/>
      <c r="I109" s="13"/>
      <c r="J109" s="60"/>
      <c r="K109" s="13"/>
      <c r="L109" s="13"/>
      <c r="M109" s="13"/>
      <c r="N109" s="13">
        <f t="shared" si="41"/>
        <v>0</v>
      </c>
      <c r="O109" s="13">
        <f t="shared" si="39"/>
        <v>0</v>
      </c>
      <c r="P109" s="61">
        <f t="shared" si="40"/>
        <v>0</v>
      </c>
    </row>
    <row r="110" spans="1:16" ht="39.6">
      <c r="A110" s="28">
        <v>99</v>
      </c>
      <c r="B110" s="45" t="s">
        <v>338</v>
      </c>
      <c r="C110" s="45" t="s">
        <v>339</v>
      </c>
      <c r="D110" s="58">
        <v>51463.199999999997</v>
      </c>
      <c r="E110" s="58">
        <v>0</v>
      </c>
      <c r="F110" s="58">
        <v>0</v>
      </c>
      <c r="G110" s="59"/>
      <c r="H110" s="13"/>
      <c r="I110" s="13"/>
      <c r="J110" s="60"/>
      <c r="K110" s="13"/>
      <c r="L110" s="13"/>
      <c r="M110" s="13"/>
      <c r="N110" s="13">
        <f t="shared" si="41"/>
        <v>0</v>
      </c>
      <c r="O110" s="13">
        <f t="shared" si="39"/>
        <v>0</v>
      </c>
      <c r="P110" s="61">
        <f t="shared" si="40"/>
        <v>0</v>
      </c>
    </row>
    <row r="111" spans="1:16" ht="66">
      <c r="A111" s="28">
        <v>100</v>
      </c>
      <c r="B111" s="45" t="s">
        <v>135</v>
      </c>
      <c r="C111" s="45" t="s">
        <v>340</v>
      </c>
      <c r="D111" s="58">
        <v>172518</v>
      </c>
      <c r="E111" s="58">
        <v>0</v>
      </c>
      <c r="F111" s="58">
        <v>0</v>
      </c>
      <c r="G111" s="59"/>
      <c r="H111" s="13"/>
      <c r="I111" s="13"/>
      <c r="J111" s="60"/>
      <c r="K111" s="13"/>
      <c r="L111" s="13"/>
      <c r="M111" s="13"/>
      <c r="N111" s="13">
        <f t="shared" si="41"/>
        <v>0</v>
      </c>
      <c r="O111" s="13">
        <f t="shared" si="39"/>
        <v>0</v>
      </c>
      <c r="P111" s="61">
        <f t="shared" si="40"/>
        <v>0</v>
      </c>
    </row>
    <row r="112" spans="1:16" ht="158.4">
      <c r="A112" s="28">
        <v>101</v>
      </c>
      <c r="B112" s="45" t="s">
        <v>341</v>
      </c>
      <c r="C112" s="62" t="s">
        <v>478</v>
      </c>
      <c r="D112" s="58">
        <v>68978</v>
      </c>
      <c r="E112" s="58">
        <v>0</v>
      </c>
      <c r="F112" s="58">
        <v>0</v>
      </c>
      <c r="G112" s="59"/>
      <c r="H112" s="13"/>
      <c r="I112" s="13"/>
      <c r="J112" s="60"/>
      <c r="K112" s="13"/>
      <c r="L112" s="13"/>
      <c r="M112" s="13"/>
      <c r="N112" s="13">
        <f t="shared" si="41"/>
        <v>0</v>
      </c>
      <c r="O112" s="13">
        <f t="shared" si="39"/>
        <v>0</v>
      </c>
      <c r="P112" s="61">
        <f t="shared" si="40"/>
        <v>0</v>
      </c>
    </row>
    <row r="113" spans="1:16" ht="66">
      <c r="A113" s="28">
        <v>102</v>
      </c>
      <c r="B113" s="43" t="s">
        <v>50</v>
      </c>
      <c r="C113" s="43" t="s">
        <v>51</v>
      </c>
      <c r="D113" s="54">
        <f t="shared" ref="D113:P113" si="42">D114+D120+D127+D165</f>
        <v>42066076.130000003</v>
      </c>
      <c r="E113" s="54">
        <f t="shared" si="42"/>
        <v>102220882</v>
      </c>
      <c r="F113" s="54">
        <f t="shared" si="42"/>
        <v>12752847.199999999</v>
      </c>
      <c r="G113" s="54">
        <f t="shared" si="42"/>
        <v>0</v>
      </c>
      <c r="H113" s="54">
        <f t="shared" si="42"/>
        <v>0</v>
      </c>
      <c r="I113" s="54">
        <f t="shared" si="42"/>
        <v>88727895</v>
      </c>
      <c r="J113" s="54">
        <f t="shared" si="42"/>
        <v>246917375</v>
      </c>
      <c r="K113" s="54">
        <f t="shared" si="42"/>
        <v>0</v>
      </c>
      <c r="L113" s="54">
        <f t="shared" si="42"/>
        <v>0</v>
      </c>
      <c r="M113" s="54">
        <f t="shared" si="42"/>
        <v>0</v>
      </c>
      <c r="N113" s="54">
        <f t="shared" si="42"/>
        <v>102220882</v>
      </c>
      <c r="O113" s="54">
        <f t="shared" si="42"/>
        <v>101480742.2</v>
      </c>
      <c r="P113" s="54">
        <f t="shared" si="42"/>
        <v>246917375</v>
      </c>
    </row>
    <row r="114" spans="1:16" ht="52.8">
      <c r="A114" s="28">
        <v>103</v>
      </c>
      <c r="B114" s="44" t="s">
        <v>52</v>
      </c>
      <c r="C114" s="44" t="s">
        <v>53</v>
      </c>
      <c r="D114" s="57">
        <f>SUM(D115:D119)</f>
        <v>475120.14</v>
      </c>
      <c r="E114" s="57">
        <f t="shared" ref="E114:P114" si="43">SUM(E115:E119)</f>
        <v>21300000</v>
      </c>
      <c r="F114" s="57">
        <f t="shared" si="43"/>
        <v>0</v>
      </c>
      <c r="G114" s="57">
        <f t="shared" si="43"/>
        <v>0</v>
      </c>
      <c r="H114" s="57">
        <f t="shared" si="43"/>
        <v>0</v>
      </c>
      <c r="I114" s="57">
        <f t="shared" si="43"/>
        <v>0</v>
      </c>
      <c r="J114" s="57">
        <f t="shared" si="43"/>
        <v>0</v>
      </c>
      <c r="K114" s="57">
        <f t="shared" si="43"/>
        <v>0</v>
      </c>
      <c r="L114" s="57">
        <f t="shared" si="43"/>
        <v>0</v>
      </c>
      <c r="M114" s="57">
        <f t="shared" si="43"/>
        <v>0</v>
      </c>
      <c r="N114" s="57">
        <f t="shared" si="43"/>
        <v>21300000</v>
      </c>
      <c r="O114" s="57">
        <f t="shared" si="43"/>
        <v>0</v>
      </c>
      <c r="P114" s="57">
        <f t="shared" si="43"/>
        <v>0</v>
      </c>
    </row>
    <row r="115" spans="1:16" ht="26.4">
      <c r="A115" s="28">
        <v>104</v>
      </c>
      <c r="B115" s="45" t="s">
        <v>151</v>
      </c>
      <c r="C115" s="45" t="s">
        <v>202</v>
      </c>
      <c r="D115" s="58">
        <v>0</v>
      </c>
      <c r="E115" s="58">
        <v>300000</v>
      </c>
      <c r="F115" s="58">
        <v>0</v>
      </c>
      <c r="G115" s="59"/>
      <c r="H115" s="13"/>
      <c r="I115" s="13"/>
      <c r="J115" s="60"/>
      <c r="K115" s="13"/>
      <c r="L115" s="13"/>
      <c r="M115" s="13"/>
      <c r="N115" s="13">
        <f t="shared" ref="N115:N171" si="44">E115+H115</f>
        <v>300000</v>
      </c>
      <c r="O115" s="13">
        <f t="shared" ref="O115:O119" si="45">F115+I115</f>
        <v>0</v>
      </c>
      <c r="P115" s="61">
        <f t="shared" ref="P115:P119" si="46">J115</f>
        <v>0</v>
      </c>
    </row>
    <row r="116" spans="1:16" ht="52.8">
      <c r="A116" s="28">
        <v>105</v>
      </c>
      <c r="B116" s="45" t="s">
        <v>152</v>
      </c>
      <c r="C116" s="45" t="s">
        <v>150</v>
      </c>
      <c r="D116" s="58">
        <v>0</v>
      </c>
      <c r="E116" s="58">
        <v>16000000</v>
      </c>
      <c r="F116" s="58">
        <v>0</v>
      </c>
      <c r="G116" s="59"/>
      <c r="H116" s="13"/>
      <c r="I116" s="13"/>
      <c r="J116" s="60"/>
      <c r="K116" s="13"/>
      <c r="L116" s="13"/>
      <c r="M116" s="13"/>
      <c r="N116" s="13">
        <f t="shared" si="44"/>
        <v>16000000</v>
      </c>
      <c r="O116" s="13">
        <f t="shared" si="45"/>
        <v>0</v>
      </c>
      <c r="P116" s="61">
        <f t="shared" si="46"/>
        <v>0</v>
      </c>
    </row>
    <row r="117" spans="1:16" ht="92.4">
      <c r="A117" s="28">
        <v>106</v>
      </c>
      <c r="B117" s="45" t="s">
        <v>342</v>
      </c>
      <c r="C117" s="45" t="s">
        <v>343</v>
      </c>
      <c r="D117" s="58">
        <v>200000</v>
      </c>
      <c r="E117" s="58">
        <v>0</v>
      </c>
      <c r="F117" s="58">
        <v>0</v>
      </c>
      <c r="G117" s="59"/>
      <c r="H117" s="13"/>
      <c r="I117" s="13"/>
      <c r="J117" s="60"/>
      <c r="K117" s="13"/>
      <c r="L117" s="13"/>
      <c r="M117" s="13"/>
      <c r="N117" s="13">
        <f t="shared" si="44"/>
        <v>0</v>
      </c>
      <c r="O117" s="13">
        <f t="shared" si="45"/>
        <v>0</v>
      </c>
      <c r="P117" s="61">
        <f t="shared" si="46"/>
        <v>0</v>
      </c>
    </row>
    <row r="118" spans="1:16" ht="158.4">
      <c r="A118" s="28">
        <v>107</v>
      </c>
      <c r="B118" s="45" t="s">
        <v>344</v>
      </c>
      <c r="C118" s="62" t="s">
        <v>479</v>
      </c>
      <c r="D118" s="58">
        <v>0</v>
      </c>
      <c r="E118" s="58">
        <v>5000000</v>
      </c>
      <c r="F118" s="58">
        <v>0</v>
      </c>
      <c r="G118" s="59"/>
      <c r="H118" s="13"/>
      <c r="I118" s="13"/>
      <c r="J118" s="60"/>
      <c r="K118" s="13"/>
      <c r="L118" s="13"/>
      <c r="M118" s="13"/>
      <c r="N118" s="13">
        <f t="shared" si="44"/>
        <v>5000000</v>
      </c>
      <c r="O118" s="13">
        <f t="shared" si="45"/>
        <v>0</v>
      </c>
      <c r="P118" s="61">
        <f t="shared" si="46"/>
        <v>0</v>
      </c>
    </row>
    <row r="119" spans="1:16" ht="105.6">
      <c r="A119" s="28">
        <v>108</v>
      </c>
      <c r="B119" s="45" t="s">
        <v>203</v>
      </c>
      <c r="C119" s="45" t="s">
        <v>185</v>
      </c>
      <c r="D119" s="58">
        <v>275120.14</v>
      </c>
      <c r="E119" s="58">
        <v>0</v>
      </c>
      <c r="F119" s="58">
        <v>0</v>
      </c>
      <c r="G119" s="59"/>
      <c r="H119" s="13"/>
      <c r="I119" s="13"/>
      <c r="J119" s="60"/>
      <c r="K119" s="13"/>
      <c r="L119" s="13"/>
      <c r="M119" s="13"/>
      <c r="N119" s="13">
        <f t="shared" si="44"/>
        <v>0</v>
      </c>
      <c r="O119" s="13">
        <f t="shared" si="45"/>
        <v>0</v>
      </c>
      <c r="P119" s="61">
        <f t="shared" si="46"/>
        <v>0</v>
      </c>
    </row>
    <row r="120" spans="1:16" ht="52.8">
      <c r="A120" s="28">
        <v>109</v>
      </c>
      <c r="B120" s="44" t="s">
        <v>54</v>
      </c>
      <c r="C120" s="44" t="s">
        <v>55</v>
      </c>
      <c r="D120" s="57">
        <f t="shared" ref="D120:G120" si="47">SUM(D121:D123)</f>
        <v>3541340.14</v>
      </c>
      <c r="E120" s="57">
        <f t="shared" si="47"/>
        <v>64000000</v>
      </c>
      <c r="F120" s="57">
        <f t="shared" si="47"/>
        <v>0</v>
      </c>
      <c r="G120" s="57">
        <f t="shared" si="47"/>
        <v>0</v>
      </c>
      <c r="H120" s="57">
        <f>SUM(H121:H126)</f>
        <v>0</v>
      </c>
      <c r="I120" s="57">
        <f t="shared" ref="I120:P120" si="48">SUM(I121:I126)</f>
        <v>88727895</v>
      </c>
      <c r="J120" s="57">
        <f t="shared" si="48"/>
        <v>239917375</v>
      </c>
      <c r="K120" s="57">
        <f t="shared" si="48"/>
        <v>0</v>
      </c>
      <c r="L120" s="57">
        <f t="shared" si="48"/>
        <v>0</v>
      </c>
      <c r="M120" s="57">
        <f t="shared" si="48"/>
        <v>0</v>
      </c>
      <c r="N120" s="57">
        <f t="shared" si="48"/>
        <v>64000000</v>
      </c>
      <c r="O120" s="57">
        <f t="shared" si="48"/>
        <v>88727895</v>
      </c>
      <c r="P120" s="57">
        <f t="shared" si="48"/>
        <v>239917375</v>
      </c>
    </row>
    <row r="121" spans="1:16" ht="79.2">
      <c r="A121" s="28">
        <v>110</v>
      </c>
      <c r="B121" s="45" t="s">
        <v>167</v>
      </c>
      <c r="C121" s="45" t="s">
        <v>204</v>
      </c>
      <c r="D121" s="58">
        <v>3509006.62</v>
      </c>
      <c r="E121" s="58">
        <v>0</v>
      </c>
      <c r="F121" s="58">
        <v>0</v>
      </c>
      <c r="G121" s="59"/>
      <c r="H121" s="13"/>
      <c r="I121" s="13"/>
      <c r="J121" s="60"/>
      <c r="K121" s="14"/>
      <c r="L121" s="14"/>
      <c r="M121" s="12"/>
      <c r="N121" s="13">
        <f t="shared" si="44"/>
        <v>0</v>
      </c>
      <c r="O121" s="13">
        <f t="shared" ref="O121:O126" si="49">F121+I121</f>
        <v>0</v>
      </c>
      <c r="P121" s="13">
        <f t="shared" ref="P121:P126" si="50">J121</f>
        <v>0</v>
      </c>
    </row>
    <row r="122" spans="1:16" ht="39.6">
      <c r="A122" s="28">
        <v>111</v>
      </c>
      <c r="B122" s="45" t="s">
        <v>168</v>
      </c>
      <c r="C122" s="45" t="s">
        <v>205</v>
      </c>
      <c r="D122" s="58">
        <v>0</v>
      </c>
      <c r="E122" s="58">
        <v>64000000</v>
      </c>
      <c r="F122" s="58">
        <v>0</v>
      </c>
      <c r="G122" s="59"/>
      <c r="H122" s="13">
        <v>-4000000</v>
      </c>
      <c r="I122" s="13"/>
      <c r="J122" s="60"/>
      <c r="K122" s="14"/>
      <c r="L122" s="14"/>
      <c r="M122" s="12"/>
      <c r="N122" s="13">
        <f t="shared" si="44"/>
        <v>60000000</v>
      </c>
      <c r="O122" s="13">
        <f t="shared" si="49"/>
        <v>0</v>
      </c>
      <c r="P122" s="13">
        <f t="shared" si="50"/>
        <v>0</v>
      </c>
    </row>
    <row r="123" spans="1:16" ht="79.2">
      <c r="A123" s="28">
        <v>112</v>
      </c>
      <c r="B123" s="45" t="s">
        <v>206</v>
      </c>
      <c r="C123" s="45" t="s">
        <v>226</v>
      </c>
      <c r="D123" s="58">
        <v>32333.52</v>
      </c>
      <c r="E123" s="58">
        <v>0</v>
      </c>
      <c r="F123" s="58">
        <v>0</v>
      </c>
      <c r="G123" s="59"/>
      <c r="H123" s="13"/>
      <c r="I123" s="13"/>
      <c r="J123" s="60"/>
      <c r="K123" s="14"/>
      <c r="L123" s="12"/>
      <c r="M123" s="12"/>
      <c r="N123" s="13">
        <f t="shared" si="44"/>
        <v>0</v>
      </c>
      <c r="O123" s="13">
        <f t="shared" si="49"/>
        <v>0</v>
      </c>
      <c r="P123" s="13">
        <f t="shared" si="50"/>
        <v>0</v>
      </c>
    </row>
    <row r="124" spans="1:16" s="25" customFormat="1" ht="39.6">
      <c r="A124" s="28">
        <v>113</v>
      </c>
      <c r="B124" s="40"/>
      <c r="C124" s="40" t="s">
        <v>511</v>
      </c>
      <c r="D124" s="67"/>
      <c r="E124" s="67"/>
      <c r="F124" s="67"/>
      <c r="G124" s="28"/>
      <c r="H124" s="60">
        <v>2000000</v>
      </c>
      <c r="I124" s="60">
        <v>36120000</v>
      </c>
      <c r="J124" s="60"/>
      <c r="K124" s="68"/>
      <c r="L124" s="60"/>
      <c r="M124" s="60"/>
      <c r="N124" s="60">
        <f t="shared" si="44"/>
        <v>2000000</v>
      </c>
      <c r="O124" s="60">
        <f t="shared" si="49"/>
        <v>36120000</v>
      </c>
      <c r="P124" s="60">
        <f t="shared" si="50"/>
        <v>0</v>
      </c>
    </row>
    <row r="125" spans="1:16" s="25" customFormat="1" ht="26.4">
      <c r="A125" s="28">
        <v>114</v>
      </c>
      <c r="B125" s="40"/>
      <c r="C125" s="40" t="s">
        <v>512</v>
      </c>
      <c r="D125" s="67"/>
      <c r="E125" s="67"/>
      <c r="F125" s="67"/>
      <c r="G125" s="28"/>
      <c r="H125" s="60">
        <v>2000000</v>
      </c>
      <c r="I125" s="60">
        <v>46607895</v>
      </c>
      <c r="J125" s="60">
        <v>45600000</v>
      </c>
      <c r="K125" s="68"/>
      <c r="L125" s="60"/>
      <c r="M125" s="60"/>
      <c r="N125" s="60">
        <f t="shared" si="44"/>
        <v>2000000</v>
      </c>
      <c r="O125" s="60">
        <f t="shared" si="49"/>
        <v>46607895</v>
      </c>
      <c r="P125" s="60">
        <f t="shared" si="50"/>
        <v>45600000</v>
      </c>
    </row>
    <row r="126" spans="1:16" s="25" customFormat="1" ht="39.6">
      <c r="A126" s="28">
        <v>115</v>
      </c>
      <c r="B126" s="40"/>
      <c r="C126" s="40" t="s">
        <v>510</v>
      </c>
      <c r="D126" s="67"/>
      <c r="E126" s="67"/>
      <c r="F126" s="67"/>
      <c r="G126" s="28"/>
      <c r="H126" s="60"/>
      <c r="I126" s="60">
        <v>6000000</v>
      </c>
      <c r="J126" s="60">
        <v>194317375</v>
      </c>
      <c r="K126" s="68"/>
      <c r="L126" s="60"/>
      <c r="M126" s="60"/>
      <c r="N126" s="60">
        <f t="shared" si="44"/>
        <v>0</v>
      </c>
      <c r="O126" s="60">
        <f t="shared" si="49"/>
        <v>6000000</v>
      </c>
      <c r="P126" s="60">
        <f t="shared" si="50"/>
        <v>194317375</v>
      </c>
    </row>
    <row r="127" spans="1:16" ht="79.2">
      <c r="A127" s="28">
        <v>116</v>
      </c>
      <c r="B127" s="44" t="s">
        <v>56</v>
      </c>
      <c r="C127" s="44" t="s">
        <v>57</v>
      </c>
      <c r="D127" s="57">
        <f>SUM(D128:D164)</f>
        <v>33149615.850000001</v>
      </c>
      <c r="E127" s="57">
        <f t="shared" ref="E127:P127" si="51">SUM(E128:E164)</f>
        <v>12520882</v>
      </c>
      <c r="F127" s="57">
        <f t="shared" si="51"/>
        <v>8452847.1999999993</v>
      </c>
      <c r="G127" s="57">
        <f t="shared" si="51"/>
        <v>0</v>
      </c>
      <c r="H127" s="57">
        <f t="shared" si="51"/>
        <v>0</v>
      </c>
      <c r="I127" s="57">
        <f t="shared" si="51"/>
        <v>0</v>
      </c>
      <c r="J127" s="57">
        <f t="shared" si="51"/>
        <v>3500000</v>
      </c>
      <c r="K127" s="57">
        <f t="shared" si="51"/>
        <v>0</v>
      </c>
      <c r="L127" s="57">
        <f t="shared" si="51"/>
        <v>0</v>
      </c>
      <c r="M127" s="57">
        <f t="shared" si="51"/>
        <v>0</v>
      </c>
      <c r="N127" s="57">
        <f t="shared" si="51"/>
        <v>12520882</v>
      </c>
      <c r="O127" s="57">
        <f t="shared" si="51"/>
        <v>8452847.1999999993</v>
      </c>
      <c r="P127" s="57">
        <f t="shared" si="51"/>
        <v>3500000</v>
      </c>
    </row>
    <row r="128" spans="1:16" ht="39.6">
      <c r="A128" s="28">
        <v>117</v>
      </c>
      <c r="B128" s="45" t="s">
        <v>207</v>
      </c>
      <c r="C128" s="45" t="s">
        <v>208</v>
      </c>
      <c r="D128" s="58">
        <v>1338046.8</v>
      </c>
      <c r="E128" s="58">
        <v>0</v>
      </c>
      <c r="F128" s="58">
        <v>0</v>
      </c>
      <c r="G128" s="59"/>
      <c r="H128" s="13"/>
      <c r="I128" s="13"/>
      <c r="J128" s="60"/>
      <c r="K128" s="14"/>
      <c r="L128" s="14"/>
      <c r="M128" s="12"/>
      <c r="N128" s="13">
        <f t="shared" si="44"/>
        <v>0</v>
      </c>
      <c r="O128" s="13">
        <f t="shared" ref="O128:O164" si="52">F128+I128</f>
        <v>0</v>
      </c>
      <c r="P128" s="61">
        <f t="shared" ref="P128:P164" si="53">J128</f>
        <v>0</v>
      </c>
    </row>
    <row r="129" spans="1:16" ht="39.6">
      <c r="A129" s="28">
        <v>118</v>
      </c>
      <c r="B129" s="45" t="s">
        <v>209</v>
      </c>
      <c r="C129" s="45" t="s">
        <v>345</v>
      </c>
      <c r="D129" s="58">
        <v>75882</v>
      </c>
      <c r="E129" s="58">
        <v>0</v>
      </c>
      <c r="F129" s="58">
        <v>0</v>
      </c>
      <c r="G129" s="59"/>
      <c r="H129" s="13"/>
      <c r="I129" s="13"/>
      <c r="J129" s="60"/>
      <c r="K129" s="14"/>
      <c r="L129" s="14"/>
      <c r="M129" s="12"/>
      <c r="N129" s="13">
        <f t="shared" si="44"/>
        <v>0</v>
      </c>
      <c r="O129" s="13">
        <f t="shared" si="52"/>
        <v>0</v>
      </c>
      <c r="P129" s="61">
        <f t="shared" si="53"/>
        <v>0</v>
      </c>
    </row>
    <row r="130" spans="1:16" ht="39.6">
      <c r="A130" s="28">
        <v>119</v>
      </c>
      <c r="B130" s="45" t="s">
        <v>58</v>
      </c>
      <c r="C130" s="45" t="s">
        <v>210</v>
      </c>
      <c r="D130" s="58">
        <v>1194704.46</v>
      </c>
      <c r="E130" s="58">
        <v>0</v>
      </c>
      <c r="F130" s="58">
        <v>0</v>
      </c>
      <c r="G130" s="59"/>
      <c r="H130" s="13"/>
      <c r="I130" s="13"/>
      <c r="J130" s="60"/>
      <c r="K130" s="14"/>
      <c r="L130" s="12"/>
      <c r="M130" s="12"/>
      <c r="N130" s="13">
        <f t="shared" si="44"/>
        <v>0</v>
      </c>
      <c r="O130" s="13">
        <f t="shared" si="52"/>
        <v>0</v>
      </c>
      <c r="P130" s="61">
        <f t="shared" si="53"/>
        <v>0</v>
      </c>
    </row>
    <row r="131" spans="1:16" ht="26.4">
      <c r="A131" s="28">
        <v>120</v>
      </c>
      <c r="B131" s="45" t="s">
        <v>59</v>
      </c>
      <c r="C131" s="45" t="s">
        <v>211</v>
      </c>
      <c r="D131" s="58">
        <v>754860.31</v>
      </c>
      <c r="E131" s="58">
        <v>0</v>
      </c>
      <c r="F131" s="58">
        <v>0</v>
      </c>
      <c r="G131" s="59"/>
      <c r="H131" s="13"/>
      <c r="I131" s="13"/>
      <c r="J131" s="60"/>
      <c r="K131" s="14"/>
      <c r="L131" s="14"/>
      <c r="M131" s="12"/>
      <c r="N131" s="13">
        <f t="shared" si="44"/>
        <v>0</v>
      </c>
      <c r="O131" s="13">
        <f t="shared" si="52"/>
        <v>0</v>
      </c>
      <c r="P131" s="61">
        <f t="shared" si="53"/>
        <v>0</v>
      </c>
    </row>
    <row r="132" spans="1:16" ht="39.6">
      <c r="A132" s="28">
        <v>121</v>
      </c>
      <c r="B132" s="45" t="s">
        <v>60</v>
      </c>
      <c r="C132" s="45" t="s">
        <v>212</v>
      </c>
      <c r="D132" s="58">
        <v>0</v>
      </c>
      <c r="E132" s="58">
        <v>1823161</v>
      </c>
      <c r="F132" s="58">
        <v>0</v>
      </c>
      <c r="G132" s="59"/>
      <c r="H132" s="13"/>
      <c r="I132" s="13"/>
      <c r="J132" s="60"/>
      <c r="K132" s="14"/>
      <c r="L132" s="14"/>
      <c r="M132" s="12"/>
      <c r="N132" s="13">
        <f t="shared" si="44"/>
        <v>1823161</v>
      </c>
      <c r="O132" s="13">
        <f t="shared" si="52"/>
        <v>0</v>
      </c>
      <c r="P132" s="61">
        <f t="shared" si="53"/>
        <v>0</v>
      </c>
    </row>
    <row r="133" spans="1:16" ht="26.4">
      <c r="A133" s="28">
        <v>122</v>
      </c>
      <c r="B133" s="45" t="s">
        <v>61</v>
      </c>
      <c r="C133" s="45" t="s">
        <v>144</v>
      </c>
      <c r="D133" s="58">
        <v>0</v>
      </c>
      <c r="E133" s="58">
        <v>990551</v>
      </c>
      <c r="F133" s="58">
        <v>0</v>
      </c>
      <c r="G133" s="59"/>
      <c r="H133" s="13"/>
      <c r="I133" s="13"/>
      <c r="J133" s="60"/>
      <c r="K133" s="14"/>
      <c r="L133" s="14"/>
      <c r="M133" s="12"/>
      <c r="N133" s="13">
        <f t="shared" si="44"/>
        <v>990551</v>
      </c>
      <c r="O133" s="13">
        <f t="shared" si="52"/>
        <v>0</v>
      </c>
      <c r="P133" s="61">
        <f t="shared" si="53"/>
        <v>0</v>
      </c>
    </row>
    <row r="134" spans="1:16" ht="39.6">
      <c r="A134" s="28">
        <v>123</v>
      </c>
      <c r="B134" s="45" t="s">
        <v>62</v>
      </c>
      <c r="C134" s="45" t="s">
        <v>213</v>
      </c>
      <c r="D134" s="58">
        <v>0</v>
      </c>
      <c r="E134" s="58">
        <v>1247940</v>
      </c>
      <c r="F134" s="58">
        <v>0</v>
      </c>
      <c r="G134" s="59"/>
      <c r="H134" s="13"/>
      <c r="I134" s="13"/>
      <c r="J134" s="60"/>
      <c r="K134" s="14"/>
      <c r="L134" s="14"/>
      <c r="M134" s="12"/>
      <c r="N134" s="13">
        <f t="shared" si="44"/>
        <v>1247940</v>
      </c>
      <c r="O134" s="13">
        <f t="shared" si="52"/>
        <v>0</v>
      </c>
      <c r="P134" s="61">
        <f t="shared" si="53"/>
        <v>0</v>
      </c>
    </row>
    <row r="135" spans="1:16" ht="26.4">
      <c r="A135" s="28">
        <v>124</v>
      </c>
      <c r="B135" s="45" t="s">
        <v>63</v>
      </c>
      <c r="C135" s="45" t="s">
        <v>214</v>
      </c>
      <c r="D135" s="58">
        <v>1452185.13</v>
      </c>
      <c r="E135" s="58">
        <v>0</v>
      </c>
      <c r="F135" s="58">
        <v>0</v>
      </c>
      <c r="G135" s="59"/>
      <c r="H135" s="13"/>
      <c r="I135" s="13"/>
      <c r="J135" s="60"/>
      <c r="K135" s="14"/>
      <c r="L135" s="12"/>
      <c r="M135" s="12"/>
      <c r="N135" s="13">
        <f t="shared" si="44"/>
        <v>0</v>
      </c>
      <c r="O135" s="13">
        <f t="shared" si="52"/>
        <v>0</v>
      </c>
      <c r="P135" s="61">
        <f t="shared" si="53"/>
        <v>0</v>
      </c>
    </row>
    <row r="136" spans="1:16" ht="39.6">
      <c r="A136" s="28">
        <v>125</v>
      </c>
      <c r="B136" s="45" t="s">
        <v>346</v>
      </c>
      <c r="C136" s="45" t="s">
        <v>347</v>
      </c>
      <c r="D136" s="58">
        <v>2130829.12</v>
      </c>
      <c r="E136" s="58">
        <v>0</v>
      </c>
      <c r="F136" s="58">
        <v>0</v>
      </c>
      <c r="G136" s="59"/>
      <c r="H136" s="13"/>
      <c r="I136" s="13"/>
      <c r="J136" s="60"/>
      <c r="K136" s="14"/>
      <c r="L136" s="14"/>
      <c r="M136" s="12"/>
      <c r="N136" s="13">
        <f t="shared" si="44"/>
        <v>0</v>
      </c>
      <c r="O136" s="13">
        <f t="shared" si="52"/>
        <v>0</v>
      </c>
      <c r="P136" s="61">
        <f t="shared" si="53"/>
        <v>0</v>
      </c>
    </row>
    <row r="137" spans="1:16" ht="39.6">
      <c r="A137" s="28">
        <v>126</v>
      </c>
      <c r="B137" s="45" t="s">
        <v>348</v>
      </c>
      <c r="C137" s="45" t="s">
        <v>349</v>
      </c>
      <c r="D137" s="58">
        <v>99936</v>
      </c>
      <c r="E137" s="58">
        <v>0</v>
      </c>
      <c r="F137" s="58">
        <v>0</v>
      </c>
      <c r="G137" s="59"/>
      <c r="H137" s="13"/>
      <c r="I137" s="13"/>
      <c r="J137" s="60"/>
      <c r="K137" s="14"/>
      <c r="L137" s="14"/>
      <c r="M137" s="12"/>
      <c r="N137" s="13">
        <f t="shared" si="44"/>
        <v>0</v>
      </c>
      <c r="O137" s="13">
        <f t="shared" si="52"/>
        <v>0</v>
      </c>
      <c r="P137" s="61">
        <f t="shared" si="53"/>
        <v>0</v>
      </c>
    </row>
    <row r="138" spans="1:16" ht="39.6">
      <c r="A138" s="28">
        <v>127</v>
      </c>
      <c r="B138" s="45" t="s">
        <v>350</v>
      </c>
      <c r="C138" s="45" t="s">
        <v>351</v>
      </c>
      <c r="D138" s="58">
        <v>1551433.46</v>
      </c>
      <c r="E138" s="58">
        <v>0</v>
      </c>
      <c r="F138" s="58">
        <v>0</v>
      </c>
      <c r="G138" s="59"/>
      <c r="H138" s="13"/>
      <c r="I138" s="13"/>
      <c r="J138" s="60"/>
      <c r="K138" s="14"/>
      <c r="L138" s="14"/>
      <c r="M138" s="12"/>
      <c r="N138" s="13">
        <f t="shared" si="44"/>
        <v>0</v>
      </c>
      <c r="O138" s="13">
        <f t="shared" si="52"/>
        <v>0</v>
      </c>
      <c r="P138" s="61">
        <f t="shared" si="53"/>
        <v>0</v>
      </c>
    </row>
    <row r="139" spans="1:16" ht="39.6">
      <c r="A139" s="28">
        <v>128</v>
      </c>
      <c r="B139" s="45" t="s">
        <v>352</v>
      </c>
      <c r="C139" s="45" t="s">
        <v>353</v>
      </c>
      <c r="D139" s="58">
        <v>455985.02</v>
      </c>
      <c r="E139" s="58">
        <v>0</v>
      </c>
      <c r="F139" s="58">
        <v>0</v>
      </c>
      <c r="G139" s="59"/>
      <c r="H139" s="13"/>
      <c r="I139" s="13"/>
      <c r="J139" s="60"/>
      <c r="K139" s="14"/>
      <c r="L139" s="14"/>
      <c r="M139" s="12"/>
      <c r="N139" s="13">
        <f t="shared" si="44"/>
        <v>0</v>
      </c>
      <c r="O139" s="13">
        <f t="shared" si="52"/>
        <v>0</v>
      </c>
      <c r="P139" s="61">
        <f t="shared" si="53"/>
        <v>0</v>
      </c>
    </row>
    <row r="140" spans="1:16" ht="39.6">
      <c r="A140" s="28">
        <v>129</v>
      </c>
      <c r="B140" s="45" t="s">
        <v>354</v>
      </c>
      <c r="C140" s="45" t="s">
        <v>355</v>
      </c>
      <c r="D140" s="58">
        <v>5751224.4000000004</v>
      </c>
      <c r="E140" s="58">
        <v>0</v>
      </c>
      <c r="F140" s="58">
        <v>0</v>
      </c>
      <c r="G140" s="59"/>
      <c r="H140" s="13"/>
      <c r="I140" s="13"/>
      <c r="J140" s="60"/>
      <c r="K140" s="13"/>
      <c r="L140" s="13"/>
      <c r="M140" s="13"/>
      <c r="N140" s="13">
        <f t="shared" si="44"/>
        <v>0</v>
      </c>
      <c r="O140" s="13">
        <f t="shared" si="52"/>
        <v>0</v>
      </c>
      <c r="P140" s="61">
        <f t="shared" si="53"/>
        <v>0</v>
      </c>
    </row>
    <row r="141" spans="1:16" ht="39.6">
      <c r="A141" s="28">
        <v>130</v>
      </c>
      <c r="B141" s="45" t="s">
        <v>356</v>
      </c>
      <c r="C141" s="45" t="s">
        <v>357</v>
      </c>
      <c r="D141" s="58">
        <v>637050.99</v>
      </c>
      <c r="E141" s="58">
        <v>0</v>
      </c>
      <c r="F141" s="58">
        <v>0</v>
      </c>
      <c r="G141" s="59"/>
      <c r="H141" s="13"/>
      <c r="I141" s="13"/>
      <c r="J141" s="60"/>
      <c r="K141" s="13"/>
      <c r="L141" s="13"/>
      <c r="M141" s="13"/>
      <c r="N141" s="13">
        <f t="shared" si="44"/>
        <v>0</v>
      </c>
      <c r="O141" s="13">
        <f t="shared" si="52"/>
        <v>0</v>
      </c>
      <c r="P141" s="61">
        <f t="shared" si="53"/>
        <v>0</v>
      </c>
    </row>
    <row r="142" spans="1:16" ht="39.6">
      <c r="A142" s="28">
        <v>131</v>
      </c>
      <c r="B142" s="45" t="s">
        <v>358</v>
      </c>
      <c r="C142" s="45" t="s">
        <v>359</v>
      </c>
      <c r="D142" s="58">
        <v>1720302.2</v>
      </c>
      <c r="E142" s="58">
        <v>0</v>
      </c>
      <c r="F142" s="58">
        <v>0</v>
      </c>
      <c r="G142" s="59"/>
      <c r="H142" s="13"/>
      <c r="I142" s="13"/>
      <c r="J142" s="60"/>
      <c r="K142" s="14"/>
      <c r="L142" s="14"/>
      <c r="M142" s="12"/>
      <c r="N142" s="13">
        <f t="shared" si="44"/>
        <v>0</v>
      </c>
      <c r="O142" s="13">
        <f t="shared" si="52"/>
        <v>0</v>
      </c>
      <c r="P142" s="61">
        <f t="shared" si="53"/>
        <v>0</v>
      </c>
    </row>
    <row r="143" spans="1:16" ht="52.8">
      <c r="A143" s="28">
        <v>132</v>
      </c>
      <c r="B143" s="45" t="s">
        <v>64</v>
      </c>
      <c r="C143" s="45" t="s">
        <v>360</v>
      </c>
      <c r="D143" s="58">
        <v>777453.62</v>
      </c>
      <c r="E143" s="58">
        <v>0</v>
      </c>
      <c r="F143" s="58">
        <v>0</v>
      </c>
      <c r="G143" s="59"/>
      <c r="H143" s="13"/>
      <c r="I143" s="13"/>
      <c r="J143" s="60"/>
      <c r="K143" s="14"/>
      <c r="L143" s="14"/>
      <c r="M143" s="12"/>
      <c r="N143" s="13">
        <f t="shared" si="44"/>
        <v>0</v>
      </c>
      <c r="O143" s="13">
        <f t="shared" si="52"/>
        <v>0</v>
      </c>
      <c r="P143" s="61">
        <f t="shared" si="53"/>
        <v>0</v>
      </c>
    </row>
    <row r="144" spans="1:16" ht="39.6">
      <c r="A144" s="28">
        <v>133</v>
      </c>
      <c r="B144" s="45" t="s">
        <v>361</v>
      </c>
      <c r="C144" s="45" t="s">
        <v>362</v>
      </c>
      <c r="D144" s="58">
        <v>1836774.15</v>
      </c>
      <c r="E144" s="58">
        <v>0</v>
      </c>
      <c r="F144" s="58">
        <v>0</v>
      </c>
      <c r="G144" s="59"/>
      <c r="H144" s="13"/>
      <c r="I144" s="13"/>
      <c r="J144" s="60"/>
      <c r="K144" s="14"/>
      <c r="L144" s="14"/>
      <c r="M144" s="12"/>
      <c r="N144" s="13">
        <f t="shared" si="44"/>
        <v>0</v>
      </c>
      <c r="O144" s="13">
        <f t="shared" si="52"/>
        <v>0</v>
      </c>
      <c r="P144" s="61">
        <f t="shared" si="53"/>
        <v>0</v>
      </c>
    </row>
    <row r="145" spans="1:16" ht="39.6">
      <c r="A145" s="28">
        <v>134</v>
      </c>
      <c r="B145" s="45" t="s">
        <v>65</v>
      </c>
      <c r="C145" s="45" t="s">
        <v>145</v>
      </c>
      <c r="D145" s="58">
        <v>0</v>
      </c>
      <c r="E145" s="58">
        <v>0</v>
      </c>
      <c r="F145" s="58">
        <v>4668331.0999999996</v>
      </c>
      <c r="G145" s="59"/>
      <c r="H145" s="13"/>
      <c r="I145" s="13"/>
      <c r="J145" s="60"/>
      <c r="K145" s="14"/>
      <c r="L145" s="14"/>
      <c r="M145" s="12"/>
      <c r="N145" s="13">
        <f t="shared" si="44"/>
        <v>0</v>
      </c>
      <c r="O145" s="13">
        <f t="shared" si="52"/>
        <v>4668331.0999999996</v>
      </c>
      <c r="P145" s="61">
        <f t="shared" si="53"/>
        <v>0</v>
      </c>
    </row>
    <row r="146" spans="1:16" ht="39.6">
      <c r="A146" s="28">
        <v>135</v>
      </c>
      <c r="B146" s="45" t="s">
        <v>363</v>
      </c>
      <c r="C146" s="45" t="s">
        <v>364</v>
      </c>
      <c r="D146" s="58">
        <v>518486.14</v>
      </c>
      <c r="E146" s="58">
        <v>0</v>
      </c>
      <c r="F146" s="58">
        <v>0</v>
      </c>
      <c r="G146" s="59"/>
      <c r="H146" s="13"/>
      <c r="I146" s="13"/>
      <c r="J146" s="60"/>
      <c r="K146" s="14"/>
      <c r="L146" s="14"/>
      <c r="M146" s="12"/>
      <c r="N146" s="13">
        <f t="shared" si="44"/>
        <v>0</v>
      </c>
      <c r="O146" s="13">
        <f t="shared" si="52"/>
        <v>0</v>
      </c>
      <c r="P146" s="61">
        <f t="shared" si="53"/>
        <v>0</v>
      </c>
    </row>
    <row r="147" spans="1:16" ht="39.6">
      <c r="A147" s="28">
        <v>136</v>
      </c>
      <c r="B147" s="45" t="s">
        <v>365</v>
      </c>
      <c r="C147" s="45" t="s">
        <v>366</v>
      </c>
      <c r="D147" s="58">
        <v>76488.84</v>
      </c>
      <c r="E147" s="58">
        <v>0</v>
      </c>
      <c r="F147" s="58">
        <v>0</v>
      </c>
      <c r="G147" s="59"/>
      <c r="H147" s="13"/>
      <c r="I147" s="13"/>
      <c r="J147" s="60"/>
      <c r="K147" s="13"/>
      <c r="L147" s="13"/>
      <c r="M147" s="13"/>
      <c r="N147" s="13">
        <f t="shared" si="44"/>
        <v>0</v>
      </c>
      <c r="O147" s="13">
        <f t="shared" si="52"/>
        <v>0</v>
      </c>
      <c r="P147" s="61">
        <f t="shared" si="53"/>
        <v>0</v>
      </c>
    </row>
    <row r="148" spans="1:16" ht="52.8">
      <c r="A148" s="28">
        <v>137</v>
      </c>
      <c r="B148" s="45" t="s">
        <v>367</v>
      </c>
      <c r="C148" s="45" t="s">
        <v>368</v>
      </c>
      <c r="D148" s="58">
        <v>364678.64</v>
      </c>
      <c r="E148" s="58">
        <v>0</v>
      </c>
      <c r="F148" s="58">
        <v>0</v>
      </c>
      <c r="G148" s="59"/>
      <c r="H148" s="13"/>
      <c r="I148" s="13"/>
      <c r="J148" s="60"/>
      <c r="K148" s="13"/>
      <c r="L148" s="13"/>
      <c r="M148" s="13"/>
      <c r="N148" s="13">
        <f t="shared" si="44"/>
        <v>0</v>
      </c>
      <c r="O148" s="13">
        <f t="shared" si="52"/>
        <v>0</v>
      </c>
      <c r="P148" s="61">
        <f t="shared" si="53"/>
        <v>0</v>
      </c>
    </row>
    <row r="149" spans="1:16" ht="39.6">
      <c r="A149" s="28">
        <v>138</v>
      </c>
      <c r="B149" s="45" t="s">
        <v>369</v>
      </c>
      <c r="C149" s="45" t="s">
        <v>370</v>
      </c>
      <c r="D149" s="58">
        <v>1640681.37</v>
      </c>
      <c r="E149" s="58">
        <v>0</v>
      </c>
      <c r="F149" s="58">
        <v>0</v>
      </c>
      <c r="G149" s="59"/>
      <c r="H149" s="13"/>
      <c r="I149" s="13"/>
      <c r="J149" s="60"/>
      <c r="K149" s="13"/>
      <c r="L149" s="13"/>
      <c r="M149" s="13"/>
      <c r="N149" s="13">
        <f t="shared" si="44"/>
        <v>0</v>
      </c>
      <c r="O149" s="13">
        <f t="shared" si="52"/>
        <v>0</v>
      </c>
      <c r="P149" s="61">
        <f t="shared" si="53"/>
        <v>0</v>
      </c>
    </row>
    <row r="150" spans="1:16" ht="39.6">
      <c r="A150" s="28">
        <v>139</v>
      </c>
      <c r="B150" s="45" t="s">
        <v>66</v>
      </c>
      <c r="C150" s="45" t="s">
        <v>215</v>
      </c>
      <c r="D150" s="58">
        <v>1177762.79</v>
      </c>
      <c r="E150" s="58">
        <v>0</v>
      </c>
      <c r="F150" s="58">
        <v>0</v>
      </c>
      <c r="G150" s="59"/>
      <c r="H150" s="13"/>
      <c r="I150" s="13"/>
      <c r="J150" s="60"/>
      <c r="K150" s="13"/>
      <c r="L150" s="13"/>
      <c r="M150" s="13"/>
      <c r="N150" s="13">
        <f t="shared" si="44"/>
        <v>0</v>
      </c>
      <c r="O150" s="13">
        <f t="shared" si="52"/>
        <v>0</v>
      </c>
      <c r="P150" s="61">
        <f t="shared" si="53"/>
        <v>0</v>
      </c>
    </row>
    <row r="151" spans="1:16" ht="39.6">
      <c r="A151" s="28">
        <v>140</v>
      </c>
      <c r="B151" s="45" t="s">
        <v>371</v>
      </c>
      <c r="C151" s="45" t="s">
        <v>372</v>
      </c>
      <c r="D151" s="58">
        <v>1603066.68</v>
      </c>
      <c r="E151" s="58">
        <v>0</v>
      </c>
      <c r="F151" s="58">
        <v>0</v>
      </c>
      <c r="G151" s="59"/>
      <c r="H151" s="13"/>
      <c r="I151" s="13"/>
      <c r="J151" s="60"/>
      <c r="K151" s="13"/>
      <c r="L151" s="13"/>
      <c r="M151" s="13"/>
      <c r="N151" s="13">
        <f t="shared" si="44"/>
        <v>0</v>
      </c>
      <c r="O151" s="13">
        <f t="shared" si="52"/>
        <v>0</v>
      </c>
      <c r="P151" s="61">
        <f t="shared" si="53"/>
        <v>0</v>
      </c>
    </row>
    <row r="152" spans="1:16" ht="39.6">
      <c r="A152" s="28">
        <v>141</v>
      </c>
      <c r="B152" s="45" t="s">
        <v>373</v>
      </c>
      <c r="C152" s="45" t="s">
        <v>374</v>
      </c>
      <c r="D152" s="58">
        <v>1951270.2</v>
      </c>
      <c r="E152" s="58">
        <v>0</v>
      </c>
      <c r="F152" s="58">
        <v>0</v>
      </c>
      <c r="G152" s="59"/>
      <c r="H152" s="13"/>
      <c r="I152" s="13"/>
      <c r="J152" s="60"/>
      <c r="K152" s="13"/>
      <c r="L152" s="13"/>
      <c r="M152" s="13"/>
      <c r="N152" s="13">
        <f t="shared" si="44"/>
        <v>0</v>
      </c>
      <c r="O152" s="13">
        <f t="shared" si="52"/>
        <v>0</v>
      </c>
      <c r="P152" s="61">
        <f t="shared" si="53"/>
        <v>0</v>
      </c>
    </row>
    <row r="153" spans="1:16" ht="39.6">
      <c r="A153" s="28">
        <v>142</v>
      </c>
      <c r="B153" s="45" t="s">
        <v>375</v>
      </c>
      <c r="C153" s="45" t="s">
        <v>376</v>
      </c>
      <c r="D153" s="58">
        <v>2301191.42</v>
      </c>
      <c r="E153" s="58">
        <v>0</v>
      </c>
      <c r="F153" s="58">
        <v>0</v>
      </c>
      <c r="G153" s="59"/>
      <c r="H153" s="13"/>
      <c r="I153" s="13"/>
      <c r="J153" s="60"/>
      <c r="K153" s="13"/>
      <c r="L153" s="13"/>
      <c r="M153" s="13"/>
      <c r="N153" s="13">
        <f t="shared" si="44"/>
        <v>0</v>
      </c>
      <c r="O153" s="13">
        <f t="shared" si="52"/>
        <v>0</v>
      </c>
      <c r="P153" s="61">
        <f t="shared" si="53"/>
        <v>0</v>
      </c>
    </row>
    <row r="154" spans="1:16" ht="39.6">
      <c r="A154" s="28">
        <v>143</v>
      </c>
      <c r="B154" s="45" t="s">
        <v>377</v>
      </c>
      <c r="C154" s="45" t="s">
        <v>378</v>
      </c>
      <c r="D154" s="58">
        <v>1368430.73</v>
      </c>
      <c r="E154" s="58">
        <v>0</v>
      </c>
      <c r="F154" s="58">
        <v>0</v>
      </c>
      <c r="G154" s="59"/>
      <c r="H154" s="13"/>
      <c r="I154" s="13"/>
      <c r="J154" s="69"/>
      <c r="K154" s="14"/>
      <c r="L154" s="14"/>
      <c r="M154" s="12"/>
      <c r="N154" s="13">
        <f t="shared" si="44"/>
        <v>0</v>
      </c>
      <c r="O154" s="13">
        <f t="shared" si="52"/>
        <v>0</v>
      </c>
      <c r="P154" s="61">
        <f t="shared" si="53"/>
        <v>0</v>
      </c>
    </row>
    <row r="155" spans="1:16" ht="39.6">
      <c r="A155" s="28">
        <v>144</v>
      </c>
      <c r="B155" s="45" t="s">
        <v>379</v>
      </c>
      <c r="C155" s="45" t="s">
        <v>380</v>
      </c>
      <c r="D155" s="58">
        <v>186481.16</v>
      </c>
      <c r="E155" s="58">
        <v>0</v>
      </c>
      <c r="F155" s="58">
        <v>0</v>
      </c>
      <c r="G155" s="59"/>
      <c r="H155" s="13"/>
      <c r="I155" s="13"/>
      <c r="J155" s="60"/>
      <c r="K155" s="13"/>
      <c r="L155" s="13"/>
      <c r="M155" s="13"/>
      <c r="N155" s="13">
        <f t="shared" si="44"/>
        <v>0</v>
      </c>
      <c r="O155" s="13">
        <f t="shared" si="52"/>
        <v>0</v>
      </c>
      <c r="P155" s="61">
        <f t="shared" si="53"/>
        <v>0</v>
      </c>
    </row>
    <row r="156" spans="1:16" ht="39.6">
      <c r="A156" s="28">
        <v>145</v>
      </c>
      <c r="B156" s="45" t="s">
        <v>381</v>
      </c>
      <c r="C156" s="45" t="s">
        <v>382</v>
      </c>
      <c r="D156" s="58">
        <v>174618.71</v>
      </c>
      <c r="E156" s="58">
        <v>0</v>
      </c>
      <c r="F156" s="58">
        <v>0</v>
      </c>
      <c r="G156" s="64"/>
      <c r="H156" s="60">
        <f>SUM(H157:H166)</f>
        <v>0</v>
      </c>
      <c r="I156" s="60">
        <f>SUM(I157:I166)</f>
        <v>0</v>
      </c>
      <c r="J156" s="60">
        <f>SUM(J157:J166)</f>
        <v>3500000</v>
      </c>
      <c r="K156" s="60"/>
      <c r="L156" s="60"/>
      <c r="M156" s="60"/>
      <c r="N156" s="13">
        <f t="shared" si="44"/>
        <v>0</v>
      </c>
      <c r="O156" s="13">
        <f t="shared" si="52"/>
        <v>0</v>
      </c>
      <c r="P156" s="13">
        <f t="shared" si="53"/>
        <v>3500000</v>
      </c>
    </row>
    <row r="157" spans="1:16" ht="39.6">
      <c r="A157" s="28">
        <v>146</v>
      </c>
      <c r="B157" s="45" t="s">
        <v>67</v>
      </c>
      <c r="C157" s="45" t="s">
        <v>383</v>
      </c>
      <c r="D157" s="58">
        <v>0</v>
      </c>
      <c r="E157" s="58">
        <v>3920000</v>
      </c>
      <c r="F157" s="58">
        <v>0</v>
      </c>
      <c r="G157" s="59"/>
      <c r="H157" s="13"/>
      <c r="I157" s="13"/>
      <c r="J157" s="60"/>
      <c r="K157" s="13"/>
      <c r="L157" s="13"/>
      <c r="M157" s="13"/>
      <c r="N157" s="13">
        <f t="shared" si="44"/>
        <v>3920000</v>
      </c>
      <c r="O157" s="13">
        <f t="shared" si="52"/>
        <v>0</v>
      </c>
      <c r="P157" s="61">
        <f t="shared" si="53"/>
        <v>0</v>
      </c>
    </row>
    <row r="158" spans="1:16" ht="39.6">
      <c r="A158" s="28">
        <v>147</v>
      </c>
      <c r="B158" s="45" t="s">
        <v>384</v>
      </c>
      <c r="C158" s="45" t="s">
        <v>385</v>
      </c>
      <c r="D158" s="58">
        <v>151348.31</v>
      </c>
      <c r="E158" s="58">
        <v>0</v>
      </c>
      <c r="F158" s="58">
        <v>0</v>
      </c>
      <c r="G158" s="59"/>
      <c r="H158" s="13"/>
      <c r="I158" s="13"/>
      <c r="J158" s="60"/>
      <c r="K158" s="13"/>
      <c r="L158" s="13"/>
      <c r="M158" s="13"/>
      <c r="N158" s="13">
        <f t="shared" si="44"/>
        <v>0</v>
      </c>
      <c r="O158" s="13">
        <f t="shared" si="52"/>
        <v>0</v>
      </c>
      <c r="P158" s="61">
        <f t="shared" si="53"/>
        <v>0</v>
      </c>
    </row>
    <row r="159" spans="1:16" ht="39.6">
      <c r="A159" s="28">
        <v>148</v>
      </c>
      <c r="B159" s="45" t="s">
        <v>68</v>
      </c>
      <c r="C159" s="45" t="s">
        <v>216</v>
      </c>
      <c r="D159" s="58">
        <v>0</v>
      </c>
      <c r="E159" s="58">
        <v>3789230</v>
      </c>
      <c r="F159" s="58">
        <v>0</v>
      </c>
      <c r="G159" s="59"/>
      <c r="H159" s="13"/>
      <c r="I159" s="13"/>
      <c r="J159" s="60"/>
      <c r="K159" s="13"/>
      <c r="L159" s="13"/>
      <c r="M159" s="13"/>
      <c r="N159" s="13">
        <f t="shared" si="44"/>
        <v>3789230</v>
      </c>
      <c r="O159" s="13">
        <f t="shared" si="52"/>
        <v>0</v>
      </c>
      <c r="P159" s="61">
        <f t="shared" si="53"/>
        <v>0</v>
      </c>
    </row>
    <row r="160" spans="1:16" ht="39.6">
      <c r="A160" s="28">
        <v>149</v>
      </c>
      <c r="B160" s="45" t="s">
        <v>386</v>
      </c>
      <c r="C160" s="45" t="s">
        <v>387</v>
      </c>
      <c r="D160" s="58">
        <v>209599.2</v>
      </c>
      <c r="E160" s="58">
        <v>0</v>
      </c>
      <c r="F160" s="58">
        <v>0</v>
      </c>
      <c r="G160" s="59"/>
      <c r="H160" s="13"/>
      <c r="I160" s="13"/>
      <c r="J160" s="60"/>
      <c r="K160" s="13"/>
      <c r="L160" s="13"/>
      <c r="M160" s="13"/>
      <c r="N160" s="13">
        <f t="shared" si="44"/>
        <v>0</v>
      </c>
      <c r="O160" s="13">
        <f t="shared" si="52"/>
        <v>0</v>
      </c>
      <c r="P160" s="61">
        <f t="shared" si="53"/>
        <v>0</v>
      </c>
    </row>
    <row r="161" spans="1:16" ht="52.8">
      <c r="A161" s="28">
        <v>150</v>
      </c>
      <c r="B161" s="45" t="s">
        <v>163</v>
      </c>
      <c r="C161" s="45" t="s">
        <v>12</v>
      </c>
      <c r="D161" s="58">
        <v>1250000</v>
      </c>
      <c r="E161" s="58">
        <v>250000</v>
      </c>
      <c r="F161" s="58">
        <v>0</v>
      </c>
      <c r="G161" s="59"/>
      <c r="H161" s="13"/>
      <c r="I161" s="13"/>
      <c r="J161" s="60"/>
      <c r="K161" s="13"/>
      <c r="L161" s="13"/>
      <c r="M161" s="13"/>
      <c r="N161" s="13">
        <f t="shared" si="44"/>
        <v>250000</v>
      </c>
      <c r="O161" s="13">
        <f t="shared" si="52"/>
        <v>0</v>
      </c>
      <c r="P161" s="61">
        <f t="shared" si="53"/>
        <v>0</v>
      </c>
    </row>
    <row r="162" spans="1:16" ht="79.2">
      <c r="A162" s="28">
        <v>151</v>
      </c>
      <c r="B162" s="45" t="s">
        <v>164</v>
      </c>
      <c r="C162" s="45" t="s">
        <v>13</v>
      </c>
      <c r="D162" s="58">
        <v>312000</v>
      </c>
      <c r="E162" s="58">
        <v>500000</v>
      </c>
      <c r="F162" s="58">
        <v>0</v>
      </c>
      <c r="G162" s="59"/>
      <c r="H162" s="13"/>
      <c r="I162" s="13"/>
      <c r="J162" s="60"/>
      <c r="K162" s="13"/>
      <c r="L162" s="13"/>
      <c r="M162" s="13"/>
      <c r="N162" s="13">
        <f t="shared" si="44"/>
        <v>500000</v>
      </c>
      <c r="O162" s="13">
        <f t="shared" si="52"/>
        <v>0</v>
      </c>
      <c r="P162" s="61">
        <f t="shared" si="53"/>
        <v>0</v>
      </c>
    </row>
    <row r="163" spans="1:16" ht="39.6">
      <c r="A163" s="28">
        <v>152</v>
      </c>
      <c r="B163" s="45" t="s">
        <v>388</v>
      </c>
      <c r="C163" s="45" t="s">
        <v>389</v>
      </c>
      <c r="D163" s="58">
        <v>86844</v>
      </c>
      <c r="E163" s="58">
        <v>0</v>
      </c>
      <c r="F163" s="58">
        <v>0</v>
      </c>
      <c r="G163" s="59"/>
      <c r="H163" s="13"/>
      <c r="I163" s="13"/>
      <c r="J163" s="60"/>
      <c r="K163" s="13"/>
      <c r="L163" s="13"/>
      <c r="M163" s="13"/>
      <c r="N163" s="13">
        <f t="shared" si="44"/>
        <v>0</v>
      </c>
      <c r="O163" s="13">
        <f t="shared" si="52"/>
        <v>0</v>
      </c>
      <c r="P163" s="61">
        <f t="shared" si="53"/>
        <v>0</v>
      </c>
    </row>
    <row r="164" spans="1:16" ht="39.6">
      <c r="A164" s="28">
        <v>153</v>
      </c>
      <c r="B164" s="45" t="s">
        <v>162</v>
      </c>
      <c r="C164" s="45" t="s">
        <v>390</v>
      </c>
      <c r="D164" s="58">
        <v>0</v>
      </c>
      <c r="E164" s="58">
        <v>0</v>
      </c>
      <c r="F164" s="58">
        <v>3784516.1</v>
      </c>
      <c r="G164" s="59"/>
      <c r="H164" s="13"/>
      <c r="I164" s="13"/>
      <c r="J164" s="60"/>
      <c r="K164" s="13"/>
      <c r="L164" s="13"/>
      <c r="M164" s="13"/>
      <c r="N164" s="13">
        <f t="shared" si="44"/>
        <v>0</v>
      </c>
      <c r="O164" s="13">
        <f t="shared" si="52"/>
        <v>3784516.1</v>
      </c>
      <c r="P164" s="61">
        <f t="shared" si="53"/>
        <v>0</v>
      </c>
    </row>
    <row r="165" spans="1:16" ht="66">
      <c r="A165" s="28">
        <v>154</v>
      </c>
      <c r="B165" s="44" t="s">
        <v>138</v>
      </c>
      <c r="C165" s="44" t="s">
        <v>139</v>
      </c>
      <c r="D165" s="57">
        <f>SUM(D166:D171)</f>
        <v>4900000</v>
      </c>
      <c r="E165" s="57">
        <f t="shared" ref="E165:P165" si="54">SUM(E166:E171)</f>
        <v>4400000</v>
      </c>
      <c r="F165" s="57">
        <f t="shared" si="54"/>
        <v>4300000</v>
      </c>
      <c r="G165" s="57">
        <f t="shared" si="54"/>
        <v>0</v>
      </c>
      <c r="H165" s="57">
        <f t="shared" si="54"/>
        <v>0</v>
      </c>
      <c r="I165" s="57">
        <f t="shared" si="54"/>
        <v>0</v>
      </c>
      <c r="J165" s="57">
        <f t="shared" si="54"/>
        <v>3500000</v>
      </c>
      <c r="K165" s="57">
        <f t="shared" si="54"/>
        <v>0</v>
      </c>
      <c r="L165" s="57">
        <f t="shared" si="54"/>
        <v>0</v>
      </c>
      <c r="M165" s="57">
        <f t="shared" si="54"/>
        <v>0</v>
      </c>
      <c r="N165" s="57">
        <f t="shared" si="54"/>
        <v>4400000</v>
      </c>
      <c r="O165" s="57">
        <f t="shared" si="54"/>
        <v>4300000</v>
      </c>
      <c r="P165" s="65">
        <f t="shared" si="54"/>
        <v>3500000</v>
      </c>
    </row>
    <row r="166" spans="1:16" ht="66">
      <c r="A166" s="28">
        <v>155</v>
      </c>
      <c r="B166" s="45" t="s">
        <v>391</v>
      </c>
      <c r="C166" s="45" t="s">
        <v>392</v>
      </c>
      <c r="D166" s="58">
        <v>300000</v>
      </c>
      <c r="E166" s="58">
        <v>0</v>
      </c>
      <c r="F166" s="58">
        <v>0</v>
      </c>
      <c r="G166" s="59"/>
      <c r="H166" s="13"/>
      <c r="I166" s="13"/>
      <c r="J166" s="60"/>
      <c r="K166" s="13"/>
      <c r="L166" s="13"/>
      <c r="M166" s="13"/>
      <c r="N166" s="13">
        <f t="shared" si="44"/>
        <v>0</v>
      </c>
      <c r="O166" s="13">
        <f t="shared" ref="O166:O171" si="55">F166+I166</f>
        <v>0</v>
      </c>
      <c r="P166" s="60">
        <f t="shared" ref="P166:P168" si="56">F166</f>
        <v>0</v>
      </c>
    </row>
    <row r="167" spans="1:16" ht="52.8">
      <c r="A167" s="28">
        <v>156</v>
      </c>
      <c r="B167" s="45" t="s">
        <v>140</v>
      </c>
      <c r="C167" s="45" t="s">
        <v>141</v>
      </c>
      <c r="D167" s="58">
        <v>0</v>
      </c>
      <c r="E167" s="58">
        <v>100000</v>
      </c>
      <c r="F167" s="58">
        <v>100000</v>
      </c>
      <c r="G167" s="63"/>
      <c r="H167" s="60"/>
      <c r="I167" s="60"/>
      <c r="J167" s="60">
        <v>100000</v>
      </c>
      <c r="K167" s="60"/>
      <c r="L167" s="60"/>
      <c r="M167" s="60"/>
      <c r="N167" s="13">
        <f t="shared" si="44"/>
        <v>100000</v>
      </c>
      <c r="O167" s="13">
        <f t="shared" si="55"/>
        <v>100000</v>
      </c>
      <c r="P167" s="60">
        <f t="shared" si="56"/>
        <v>100000</v>
      </c>
    </row>
    <row r="168" spans="1:16" ht="52.8">
      <c r="A168" s="28">
        <v>157</v>
      </c>
      <c r="B168" s="45" t="s">
        <v>393</v>
      </c>
      <c r="C168" s="45" t="s">
        <v>394</v>
      </c>
      <c r="D168" s="58">
        <v>100000</v>
      </c>
      <c r="E168" s="58">
        <v>0</v>
      </c>
      <c r="F168" s="58">
        <v>0</v>
      </c>
      <c r="G168" s="64"/>
      <c r="H168" s="60"/>
      <c r="I168" s="60"/>
      <c r="J168" s="60"/>
      <c r="K168" s="60"/>
      <c r="L168" s="60"/>
      <c r="M168" s="60"/>
      <c r="N168" s="13">
        <f t="shared" si="44"/>
        <v>0</v>
      </c>
      <c r="O168" s="13">
        <f t="shared" si="55"/>
        <v>0</v>
      </c>
      <c r="P168" s="60">
        <f t="shared" si="56"/>
        <v>0</v>
      </c>
    </row>
    <row r="169" spans="1:16" ht="39.6">
      <c r="A169" s="28">
        <v>158</v>
      </c>
      <c r="B169" s="45" t="s">
        <v>142</v>
      </c>
      <c r="C169" s="45" t="s">
        <v>395</v>
      </c>
      <c r="D169" s="58">
        <v>3300000</v>
      </c>
      <c r="E169" s="58">
        <v>3500000</v>
      </c>
      <c r="F169" s="58">
        <v>3500000</v>
      </c>
      <c r="G169" s="59"/>
      <c r="H169" s="13"/>
      <c r="I169" s="13"/>
      <c r="J169" s="60">
        <v>3000000</v>
      </c>
      <c r="K169" s="14"/>
      <c r="L169" s="14"/>
      <c r="M169" s="14"/>
      <c r="N169" s="13">
        <f t="shared" si="44"/>
        <v>3500000</v>
      </c>
      <c r="O169" s="13">
        <f t="shared" si="55"/>
        <v>3500000</v>
      </c>
      <c r="P169" s="60">
        <f>J169</f>
        <v>3000000</v>
      </c>
    </row>
    <row r="170" spans="1:16" ht="66">
      <c r="A170" s="28">
        <v>159</v>
      </c>
      <c r="B170" s="45" t="s">
        <v>217</v>
      </c>
      <c r="C170" s="45" t="s">
        <v>396</v>
      </c>
      <c r="D170" s="58">
        <v>400000</v>
      </c>
      <c r="E170" s="58">
        <v>200000</v>
      </c>
      <c r="F170" s="58">
        <v>100000</v>
      </c>
      <c r="G170" s="59"/>
      <c r="H170" s="13"/>
      <c r="I170" s="13"/>
      <c r="J170" s="60">
        <v>400000</v>
      </c>
      <c r="K170" s="14"/>
      <c r="L170" s="14"/>
      <c r="M170" s="14"/>
      <c r="N170" s="13">
        <f t="shared" si="44"/>
        <v>200000</v>
      </c>
      <c r="O170" s="13">
        <f t="shared" si="55"/>
        <v>100000</v>
      </c>
      <c r="P170" s="60">
        <f t="shared" ref="P170:P171" si="57">J170</f>
        <v>400000</v>
      </c>
    </row>
    <row r="171" spans="1:16" ht="132">
      <c r="A171" s="28">
        <v>160</v>
      </c>
      <c r="B171" s="45" t="s">
        <v>218</v>
      </c>
      <c r="C171" s="62" t="s">
        <v>480</v>
      </c>
      <c r="D171" s="58">
        <v>800000</v>
      </c>
      <c r="E171" s="58">
        <v>600000</v>
      </c>
      <c r="F171" s="58">
        <v>600000</v>
      </c>
      <c r="G171" s="59"/>
      <c r="H171" s="13"/>
      <c r="I171" s="13"/>
      <c r="J171" s="60"/>
      <c r="K171" s="14"/>
      <c r="L171" s="14"/>
      <c r="M171" s="14"/>
      <c r="N171" s="13">
        <f t="shared" si="44"/>
        <v>600000</v>
      </c>
      <c r="O171" s="13">
        <f t="shared" si="55"/>
        <v>600000</v>
      </c>
      <c r="P171" s="60">
        <f t="shared" si="57"/>
        <v>0</v>
      </c>
    </row>
    <row r="172" spans="1:16" ht="39.6">
      <c r="A172" s="28">
        <v>161</v>
      </c>
      <c r="B172" s="43" t="s">
        <v>69</v>
      </c>
      <c r="C172" s="43" t="s">
        <v>70</v>
      </c>
      <c r="D172" s="54">
        <f>D173</f>
        <v>10924466.09</v>
      </c>
      <c r="E172" s="54">
        <f t="shared" ref="E172:P172" si="58">E173</f>
        <v>0</v>
      </c>
      <c r="F172" s="54">
        <f t="shared" si="58"/>
        <v>0</v>
      </c>
      <c r="G172" s="54">
        <f t="shared" si="58"/>
        <v>0</v>
      </c>
      <c r="H172" s="54">
        <f t="shared" si="58"/>
        <v>0</v>
      </c>
      <c r="I172" s="54">
        <f t="shared" si="58"/>
        <v>0</v>
      </c>
      <c r="J172" s="54">
        <f t="shared" si="58"/>
        <v>0</v>
      </c>
      <c r="K172" s="54">
        <f t="shared" si="58"/>
        <v>0</v>
      </c>
      <c r="L172" s="54">
        <f t="shared" si="58"/>
        <v>0</v>
      </c>
      <c r="M172" s="54">
        <f t="shared" si="58"/>
        <v>0</v>
      </c>
      <c r="N172" s="54">
        <f t="shared" si="58"/>
        <v>0</v>
      </c>
      <c r="O172" s="54">
        <f t="shared" si="58"/>
        <v>0</v>
      </c>
      <c r="P172" s="54">
        <f t="shared" si="58"/>
        <v>0</v>
      </c>
    </row>
    <row r="173" spans="1:16" ht="92.4">
      <c r="A173" s="28">
        <v>162</v>
      </c>
      <c r="B173" s="44" t="s">
        <v>71</v>
      </c>
      <c r="C173" s="44" t="s">
        <v>72</v>
      </c>
      <c r="D173" s="57">
        <f>SUM(D174:D185)</f>
        <v>10924466.09</v>
      </c>
      <c r="E173" s="57">
        <f t="shared" ref="E173:P173" si="59">SUM(E174:E185)</f>
        <v>0</v>
      </c>
      <c r="F173" s="57">
        <f t="shared" si="59"/>
        <v>0</v>
      </c>
      <c r="G173" s="57">
        <f t="shared" si="59"/>
        <v>0</v>
      </c>
      <c r="H173" s="57">
        <f t="shared" si="59"/>
        <v>0</v>
      </c>
      <c r="I173" s="57">
        <f t="shared" si="59"/>
        <v>0</v>
      </c>
      <c r="J173" s="57">
        <f t="shared" si="59"/>
        <v>0</v>
      </c>
      <c r="K173" s="57">
        <f t="shared" si="59"/>
        <v>0</v>
      </c>
      <c r="L173" s="57">
        <f t="shared" si="59"/>
        <v>0</v>
      </c>
      <c r="M173" s="57">
        <f t="shared" si="59"/>
        <v>0</v>
      </c>
      <c r="N173" s="57">
        <f t="shared" si="59"/>
        <v>0</v>
      </c>
      <c r="O173" s="57">
        <f t="shared" si="59"/>
        <v>0</v>
      </c>
      <c r="P173" s="57">
        <f t="shared" si="59"/>
        <v>0</v>
      </c>
    </row>
    <row r="174" spans="1:16" ht="52.8">
      <c r="A174" s="28">
        <v>163</v>
      </c>
      <c r="B174" s="45" t="s">
        <v>73</v>
      </c>
      <c r="C174" s="45" t="s">
        <v>12</v>
      </c>
      <c r="D174" s="58">
        <v>50000</v>
      </c>
      <c r="E174" s="58">
        <v>0</v>
      </c>
      <c r="F174" s="58">
        <v>0</v>
      </c>
      <c r="G174" s="64"/>
      <c r="H174" s="60"/>
      <c r="I174" s="60"/>
      <c r="J174" s="60"/>
      <c r="K174" s="60"/>
      <c r="L174" s="60"/>
      <c r="M174" s="60"/>
      <c r="N174" s="13">
        <f t="shared" ref="N174:N185" si="60">E174+H174</f>
        <v>0</v>
      </c>
      <c r="O174" s="13">
        <f t="shared" ref="O174:O185" si="61">F174+I174</f>
        <v>0</v>
      </c>
      <c r="P174" s="60">
        <v>0</v>
      </c>
    </row>
    <row r="175" spans="1:16" ht="79.2">
      <c r="A175" s="28">
        <v>164</v>
      </c>
      <c r="B175" s="45" t="s">
        <v>74</v>
      </c>
      <c r="C175" s="45" t="s">
        <v>13</v>
      </c>
      <c r="D175" s="58">
        <v>12000</v>
      </c>
      <c r="E175" s="58">
        <v>0</v>
      </c>
      <c r="F175" s="58">
        <v>0</v>
      </c>
      <c r="G175" s="59"/>
      <c r="H175" s="13"/>
      <c r="I175" s="13"/>
      <c r="J175" s="60"/>
      <c r="K175" s="13"/>
      <c r="L175" s="13"/>
      <c r="M175" s="13"/>
      <c r="N175" s="13">
        <f t="shared" si="60"/>
        <v>0</v>
      </c>
      <c r="O175" s="13">
        <f t="shared" si="61"/>
        <v>0</v>
      </c>
      <c r="P175" s="13">
        <f>J175</f>
        <v>0</v>
      </c>
    </row>
    <row r="176" spans="1:16" ht="52.8">
      <c r="A176" s="28">
        <v>165</v>
      </c>
      <c r="B176" s="45" t="s">
        <v>219</v>
      </c>
      <c r="C176" s="45" t="s">
        <v>397</v>
      </c>
      <c r="D176" s="58">
        <v>925327.21</v>
      </c>
      <c r="E176" s="58">
        <v>0</v>
      </c>
      <c r="F176" s="58">
        <v>0</v>
      </c>
      <c r="G176" s="59"/>
      <c r="H176" s="13"/>
      <c r="I176" s="13"/>
      <c r="J176" s="60"/>
      <c r="K176" s="13"/>
      <c r="L176" s="13"/>
      <c r="M176" s="13"/>
      <c r="N176" s="13">
        <f t="shared" si="60"/>
        <v>0</v>
      </c>
      <c r="O176" s="13">
        <f t="shared" si="61"/>
        <v>0</v>
      </c>
      <c r="P176" s="13">
        <f t="shared" ref="P176:P185" si="62">J176</f>
        <v>0</v>
      </c>
    </row>
    <row r="177" spans="1:19" ht="52.8">
      <c r="A177" s="28">
        <v>166</v>
      </c>
      <c r="B177" s="45" t="s">
        <v>398</v>
      </c>
      <c r="C177" s="45" t="s">
        <v>399</v>
      </c>
      <c r="D177" s="58">
        <v>6579201</v>
      </c>
      <c r="E177" s="58">
        <v>0</v>
      </c>
      <c r="F177" s="58">
        <v>0</v>
      </c>
      <c r="G177" s="59"/>
      <c r="H177" s="13"/>
      <c r="I177" s="13"/>
      <c r="J177" s="60"/>
      <c r="K177" s="14"/>
      <c r="L177" s="14"/>
      <c r="M177" s="14"/>
      <c r="N177" s="13">
        <f t="shared" si="60"/>
        <v>0</v>
      </c>
      <c r="O177" s="13">
        <f t="shared" si="61"/>
        <v>0</v>
      </c>
      <c r="P177" s="13">
        <f t="shared" si="62"/>
        <v>0</v>
      </c>
    </row>
    <row r="178" spans="1:19" ht="198">
      <c r="A178" s="28">
        <v>167</v>
      </c>
      <c r="B178" s="45" t="s">
        <v>220</v>
      </c>
      <c r="C178" s="62" t="s">
        <v>481</v>
      </c>
      <c r="D178" s="58">
        <v>190477</v>
      </c>
      <c r="E178" s="58">
        <v>0</v>
      </c>
      <c r="F178" s="58">
        <v>0</v>
      </c>
      <c r="G178" s="59"/>
      <c r="H178" s="13"/>
      <c r="I178" s="13"/>
      <c r="J178" s="60"/>
      <c r="K178" s="14"/>
      <c r="L178" s="14"/>
      <c r="M178" s="14"/>
      <c r="N178" s="13">
        <f t="shared" si="60"/>
        <v>0</v>
      </c>
      <c r="O178" s="13">
        <f t="shared" si="61"/>
        <v>0</v>
      </c>
      <c r="P178" s="13">
        <f t="shared" si="62"/>
        <v>0</v>
      </c>
    </row>
    <row r="179" spans="1:19" ht="45.6" customHeight="1">
      <c r="A179" s="28">
        <v>168</v>
      </c>
      <c r="B179" s="45" t="s">
        <v>400</v>
      </c>
      <c r="C179" s="45" t="s">
        <v>401</v>
      </c>
      <c r="D179" s="58">
        <v>1628663.68</v>
      </c>
      <c r="E179" s="58">
        <v>0</v>
      </c>
      <c r="F179" s="58">
        <v>0</v>
      </c>
      <c r="G179" s="59"/>
      <c r="H179" s="13"/>
      <c r="I179" s="13"/>
      <c r="J179" s="60"/>
      <c r="K179" s="13"/>
      <c r="L179" s="13"/>
      <c r="M179" s="13"/>
      <c r="N179" s="13">
        <f t="shared" si="60"/>
        <v>0</v>
      </c>
      <c r="O179" s="13">
        <f t="shared" si="61"/>
        <v>0</v>
      </c>
      <c r="P179" s="13">
        <f t="shared" si="62"/>
        <v>0</v>
      </c>
    </row>
    <row r="180" spans="1:19" ht="26.4">
      <c r="A180" s="28">
        <v>169</v>
      </c>
      <c r="B180" s="45" t="s">
        <v>402</v>
      </c>
      <c r="C180" s="45" t="s">
        <v>403</v>
      </c>
      <c r="D180" s="58">
        <v>992000</v>
      </c>
      <c r="E180" s="58">
        <v>0</v>
      </c>
      <c r="F180" s="58">
        <v>0</v>
      </c>
      <c r="G180" s="59"/>
      <c r="H180" s="13"/>
      <c r="I180" s="13"/>
      <c r="J180" s="60"/>
      <c r="K180" s="13"/>
      <c r="L180" s="13"/>
      <c r="M180" s="13"/>
      <c r="N180" s="13">
        <f t="shared" si="60"/>
        <v>0</v>
      </c>
      <c r="O180" s="13">
        <f t="shared" si="61"/>
        <v>0</v>
      </c>
      <c r="P180" s="13">
        <f t="shared" si="62"/>
        <v>0</v>
      </c>
    </row>
    <row r="181" spans="1:19" ht="66">
      <c r="A181" s="28">
        <v>170</v>
      </c>
      <c r="B181" s="45" t="s">
        <v>404</v>
      </c>
      <c r="C181" s="45" t="s">
        <v>405</v>
      </c>
      <c r="D181" s="58">
        <v>299648.40000000002</v>
      </c>
      <c r="E181" s="58">
        <v>0</v>
      </c>
      <c r="F181" s="58">
        <v>0</v>
      </c>
      <c r="G181" s="59"/>
      <c r="H181" s="13"/>
      <c r="I181" s="13"/>
      <c r="J181" s="60"/>
      <c r="K181" s="13"/>
      <c r="L181" s="13"/>
      <c r="M181" s="13"/>
      <c r="N181" s="13">
        <f t="shared" si="60"/>
        <v>0</v>
      </c>
      <c r="O181" s="13">
        <f t="shared" si="61"/>
        <v>0</v>
      </c>
      <c r="P181" s="13">
        <f t="shared" si="62"/>
        <v>0</v>
      </c>
    </row>
    <row r="182" spans="1:19" ht="52.8">
      <c r="A182" s="28">
        <v>171</v>
      </c>
      <c r="B182" s="45" t="s">
        <v>221</v>
      </c>
      <c r="C182" s="45" t="s">
        <v>222</v>
      </c>
      <c r="D182" s="58">
        <v>94527.6</v>
      </c>
      <c r="E182" s="58">
        <v>0</v>
      </c>
      <c r="F182" s="58">
        <v>0</v>
      </c>
      <c r="G182" s="59"/>
      <c r="H182" s="13"/>
      <c r="I182" s="13"/>
      <c r="J182" s="60"/>
      <c r="K182" s="14"/>
      <c r="L182" s="14"/>
      <c r="M182" s="14"/>
      <c r="N182" s="13">
        <f t="shared" si="60"/>
        <v>0</v>
      </c>
      <c r="O182" s="13">
        <f t="shared" si="61"/>
        <v>0</v>
      </c>
      <c r="P182" s="13">
        <f t="shared" si="62"/>
        <v>0</v>
      </c>
    </row>
    <row r="183" spans="1:19" ht="52.8">
      <c r="A183" s="28">
        <v>172</v>
      </c>
      <c r="B183" s="45" t="s">
        <v>223</v>
      </c>
      <c r="C183" s="45" t="s">
        <v>224</v>
      </c>
      <c r="D183" s="58">
        <v>10621.2</v>
      </c>
      <c r="E183" s="58">
        <v>0</v>
      </c>
      <c r="F183" s="58">
        <v>0</v>
      </c>
      <c r="G183" s="59"/>
      <c r="H183" s="13"/>
      <c r="I183" s="13"/>
      <c r="J183" s="60"/>
      <c r="K183" s="14"/>
      <c r="L183" s="12"/>
      <c r="M183" s="13"/>
      <c r="N183" s="13">
        <f t="shared" si="60"/>
        <v>0</v>
      </c>
      <c r="O183" s="13">
        <f t="shared" si="61"/>
        <v>0</v>
      </c>
      <c r="P183" s="13">
        <f t="shared" si="62"/>
        <v>0</v>
      </c>
    </row>
    <row r="184" spans="1:19" ht="39.6">
      <c r="A184" s="28">
        <v>173</v>
      </c>
      <c r="B184" s="45" t="s">
        <v>406</v>
      </c>
      <c r="C184" s="45" t="s">
        <v>407</v>
      </c>
      <c r="D184" s="58">
        <v>108000</v>
      </c>
      <c r="E184" s="58">
        <v>0</v>
      </c>
      <c r="F184" s="58">
        <v>0</v>
      </c>
      <c r="G184" s="59"/>
      <c r="H184" s="13"/>
      <c r="I184" s="13"/>
      <c r="J184" s="60"/>
      <c r="K184" s="13"/>
      <c r="L184" s="13"/>
      <c r="M184" s="13"/>
      <c r="N184" s="13">
        <f t="shared" si="60"/>
        <v>0</v>
      </c>
      <c r="O184" s="13">
        <f t="shared" si="61"/>
        <v>0</v>
      </c>
      <c r="P184" s="13">
        <f t="shared" si="62"/>
        <v>0</v>
      </c>
    </row>
    <row r="185" spans="1:19" ht="79.2">
      <c r="A185" s="28">
        <v>174</v>
      </c>
      <c r="B185" s="45" t="s">
        <v>225</v>
      </c>
      <c r="C185" s="45" t="s">
        <v>226</v>
      </c>
      <c r="D185" s="58">
        <v>34000</v>
      </c>
      <c r="E185" s="58">
        <v>0</v>
      </c>
      <c r="F185" s="58">
        <v>0</v>
      </c>
      <c r="G185" s="59"/>
      <c r="H185" s="13"/>
      <c r="I185" s="13"/>
      <c r="J185" s="60"/>
      <c r="K185" s="13"/>
      <c r="L185" s="13"/>
      <c r="M185" s="13"/>
      <c r="N185" s="13">
        <f t="shared" si="60"/>
        <v>0</v>
      </c>
      <c r="O185" s="13">
        <f t="shared" si="61"/>
        <v>0</v>
      </c>
      <c r="P185" s="13">
        <f t="shared" si="62"/>
        <v>0</v>
      </c>
    </row>
    <row r="186" spans="1:19" ht="26.4">
      <c r="A186" s="28">
        <v>175</v>
      </c>
      <c r="B186" s="43" t="s">
        <v>75</v>
      </c>
      <c r="C186" s="43" t="s">
        <v>76</v>
      </c>
      <c r="D186" s="54">
        <f t="shared" ref="D186:P186" si="63">D187+D256+D258</f>
        <v>37154472.190000005</v>
      </c>
      <c r="E186" s="54">
        <f t="shared" si="63"/>
        <v>14518063.59</v>
      </c>
      <c r="F186" s="54">
        <f t="shared" si="63"/>
        <v>2879882.2</v>
      </c>
      <c r="G186" s="54">
        <f t="shared" si="63"/>
        <v>0</v>
      </c>
      <c r="H186" s="54">
        <f t="shared" si="63"/>
        <v>2700000</v>
      </c>
      <c r="I186" s="54">
        <f t="shared" si="63"/>
        <v>3900000</v>
      </c>
      <c r="J186" s="54">
        <f t="shared" si="63"/>
        <v>9214779.4800000004</v>
      </c>
      <c r="K186" s="54">
        <f t="shared" si="63"/>
        <v>0</v>
      </c>
      <c r="L186" s="54">
        <f t="shared" si="63"/>
        <v>0</v>
      </c>
      <c r="M186" s="54">
        <f t="shared" si="63"/>
        <v>0</v>
      </c>
      <c r="N186" s="54">
        <f t="shared" si="63"/>
        <v>17218063.59</v>
      </c>
      <c r="O186" s="54">
        <f t="shared" si="63"/>
        <v>6779882.2000000002</v>
      </c>
      <c r="P186" s="54">
        <f t="shared" si="63"/>
        <v>9214779.4800000004</v>
      </c>
      <c r="Q186" s="22"/>
      <c r="R186" s="22"/>
      <c r="S186" s="22"/>
    </row>
    <row r="187" spans="1:19" ht="39.6">
      <c r="A187" s="28">
        <v>176</v>
      </c>
      <c r="B187" s="44" t="s">
        <v>77</v>
      </c>
      <c r="C187" s="44" t="s">
        <v>78</v>
      </c>
      <c r="D187" s="57">
        <f t="shared" ref="D187:P187" si="64">SUM(D188:D255)</f>
        <v>36628387.190000005</v>
      </c>
      <c r="E187" s="57">
        <f t="shared" si="64"/>
        <v>14518063.59</v>
      </c>
      <c r="F187" s="57">
        <f t="shared" si="64"/>
        <v>2879882.2</v>
      </c>
      <c r="G187" s="57">
        <f t="shared" si="64"/>
        <v>0</v>
      </c>
      <c r="H187" s="57">
        <f t="shared" si="64"/>
        <v>2700000</v>
      </c>
      <c r="I187" s="57">
        <f t="shared" si="64"/>
        <v>3900000</v>
      </c>
      <c r="J187" s="57">
        <f t="shared" si="64"/>
        <v>9214779.4800000004</v>
      </c>
      <c r="K187" s="57">
        <f t="shared" si="64"/>
        <v>0</v>
      </c>
      <c r="L187" s="57">
        <f t="shared" si="64"/>
        <v>0</v>
      </c>
      <c r="M187" s="57">
        <f t="shared" si="64"/>
        <v>0</v>
      </c>
      <c r="N187" s="57">
        <f t="shared" si="64"/>
        <v>17218063.59</v>
      </c>
      <c r="O187" s="57">
        <f t="shared" si="64"/>
        <v>6779882.2000000002</v>
      </c>
      <c r="P187" s="57">
        <f t="shared" si="64"/>
        <v>9214779.4800000004</v>
      </c>
    </row>
    <row r="188" spans="1:19" ht="60.75" customHeight="1">
      <c r="A188" s="28">
        <v>177</v>
      </c>
      <c r="B188" s="45" t="s">
        <v>227</v>
      </c>
      <c r="C188" s="45" t="s">
        <v>408</v>
      </c>
      <c r="D188" s="58">
        <v>398207.37</v>
      </c>
      <c r="E188" s="58">
        <v>0</v>
      </c>
      <c r="F188" s="58">
        <v>0</v>
      </c>
      <c r="G188" s="64"/>
      <c r="H188" s="60"/>
      <c r="I188" s="60"/>
      <c r="J188" s="60"/>
      <c r="K188" s="60"/>
      <c r="L188" s="60"/>
      <c r="M188" s="60"/>
      <c r="N188" s="13">
        <f t="shared" ref="N188:N259" si="65">E188+H188</f>
        <v>0</v>
      </c>
      <c r="O188" s="13">
        <f t="shared" ref="O188:O255" si="66">F188+I188</f>
        <v>0</v>
      </c>
      <c r="P188" s="13">
        <f t="shared" ref="P188:P257" si="67">J188</f>
        <v>0</v>
      </c>
    </row>
    <row r="189" spans="1:19" ht="119.25" customHeight="1">
      <c r="A189" s="28">
        <v>178</v>
      </c>
      <c r="B189" s="45" t="s">
        <v>228</v>
      </c>
      <c r="C189" s="62" t="s">
        <v>482</v>
      </c>
      <c r="D189" s="58">
        <v>280746</v>
      </c>
      <c r="E189" s="58">
        <v>0</v>
      </c>
      <c r="F189" s="58">
        <v>0</v>
      </c>
      <c r="G189" s="59"/>
      <c r="H189" s="13"/>
      <c r="I189" s="13"/>
      <c r="J189" s="60"/>
      <c r="K189" s="13"/>
      <c r="L189" s="13"/>
      <c r="M189" s="13"/>
      <c r="N189" s="13">
        <f t="shared" si="65"/>
        <v>0</v>
      </c>
      <c r="O189" s="13">
        <f t="shared" si="66"/>
        <v>0</v>
      </c>
      <c r="P189" s="13">
        <f t="shared" si="67"/>
        <v>0</v>
      </c>
    </row>
    <row r="190" spans="1:19" ht="36.75" customHeight="1">
      <c r="A190" s="28">
        <v>179</v>
      </c>
      <c r="B190" s="45" t="s">
        <v>94</v>
      </c>
      <c r="C190" s="45" t="s">
        <v>229</v>
      </c>
      <c r="D190" s="58">
        <v>0</v>
      </c>
      <c r="E190" s="58">
        <v>4249804</v>
      </c>
      <c r="F190" s="58">
        <v>0</v>
      </c>
      <c r="G190" s="59"/>
      <c r="H190" s="13"/>
      <c r="I190" s="13"/>
      <c r="J190" s="60"/>
      <c r="K190" s="13"/>
      <c r="L190" s="13"/>
      <c r="M190" s="13"/>
      <c r="N190" s="13">
        <f t="shared" si="65"/>
        <v>4249804</v>
      </c>
      <c r="O190" s="13">
        <f t="shared" si="66"/>
        <v>0</v>
      </c>
      <c r="P190" s="13">
        <f t="shared" si="67"/>
        <v>0</v>
      </c>
    </row>
    <row r="191" spans="1:19" ht="79.2">
      <c r="A191" s="28">
        <v>180</v>
      </c>
      <c r="B191" s="45" t="s">
        <v>409</v>
      </c>
      <c r="C191" s="45" t="s">
        <v>410</v>
      </c>
      <c r="D191" s="58">
        <v>3334687.2</v>
      </c>
      <c r="E191" s="58">
        <v>0</v>
      </c>
      <c r="F191" s="58">
        <v>0</v>
      </c>
      <c r="G191" s="59"/>
      <c r="H191" s="13"/>
      <c r="I191" s="13"/>
      <c r="J191" s="60"/>
      <c r="K191" s="13"/>
      <c r="L191" s="13"/>
      <c r="M191" s="13"/>
      <c r="N191" s="13">
        <f t="shared" si="65"/>
        <v>0</v>
      </c>
      <c r="O191" s="13">
        <f t="shared" si="66"/>
        <v>0</v>
      </c>
      <c r="P191" s="13">
        <f t="shared" si="67"/>
        <v>0</v>
      </c>
    </row>
    <row r="192" spans="1:19" ht="66">
      <c r="A192" s="28">
        <v>181</v>
      </c>
      <c r="B192" s="45" t="s">
        <v>411</v>
      </c>
      <c r="C192" s="45" t="s">
        <v>412</v>
      </c>
      <c r="D192" s="58">
        <v>167053.20000000001</v>
      </c>
      <c r="E192" s="58">
        <v>0</v>
      </c>
      <c r="F192" s="58">
        <v>0</v>
      </c>
      <c r="G192" s="59"/>
      <c r="H192" s="13"/>
      <c r="I192" s="13"/>
      <c r="J192" s="60"/>
      <c r="K192" s="14"/>
      <c r="L192" s="12"/>
      <c r="M192" s="13"/>
      <c r="N192" s="13">
        <f t="shared" si="65"/>
        <v>0</v>
      </c>
      <c r="O192" s="13">
        <f t="shared" si="66"/>
        <v>0</v>
      </c>
      <c r="P192" s="13">
        <f t="shared" si="67"/>
        <v>0</v>
      </c>
    </row>
    <row r="193" spans="1:16" ht="66">
      <c r="A193" s="28">
        <v>182</v>
      </c>
      <c r="B193" s="45" t="s">
        <v>230</v>
      </c>
      <c r="C193" s="45" t="s">
        <v>413</v>
      </c>
      <c r="D193" s="58">
        <v>517295.72</v>
      </c>
      <c r="E193" s="58">
        <v>0</v>
      </c>
      <c r="F193" s="58">
        <v>0</v>
      </c>
      <c r="G193" s="59"/>
      <c r="H193" s="13"/>
      <c r="I193" s="13"/>
      <c r="J193" s="60"/>
      <c r="K193" s="12"/>
      <c r="L193" s="12"/>
      <c r="M193" s="12"/>
      <c r="N193" s="13">
        <f t="shared" si="65"/>
        <v>0</v>
      </c>
      <c r="O193" s="13">
        <f t="shared" si="66"/>
        <v>0</v>
      </c>
      <c r="P193" s="13">
        <f t="shared" si="67"/>
        <v>0</v>
      </c>
    </row>
    <row r="194" spans="1:16" ht="39.6">
      <c r="A194" s="28">
        <v>183</v>
      </c>
      <c r="B194" s="45" t="s">
        <v>231</v>
      </c>
      <c r="C194" s="45" t="s">
        <v>232</v>
      </c>
      <c r="D194" s="58">
        <v>53317.2</v>
      </c>
      <c r="E194" s="58">
        <v>0</v>
      </c>
      <c r="F194" s="58">
        <v>0</v>
      </c>
      <c r="G194" s="59"/>
      <c r="H194" s="13"/>
      <c r="I194" s="13"/>
      <c r="J194" s="60">
        <v>26505.599999999999</v>
      </c>
      <c r="K194" s="14"/>
      <c r="L194" s="12"/>
      <c r="M194" s="13"/>
      <c r="N194" s="13">
        <f t="shared" si="65"/>
        <v>0</v>
      </c>
      <c r="O194" s="13">
        <f t="shared" si="66"/>
        <v>0</v>
      </c>
      <c r="P194" s="13">
        <f t="shared" si="67"/>
        <v>26505.599999999999</v>
      </c>
    </row>
    <row r="195" spans="1:16" ht="13.2">
      <c r="A195" s="28">
        <v>184</v>
      </c>
      <c r="B195" s="45" t="s">
        <v>233</v>
      </c>
      <c r="C195" s="45" t="s">
        <v>414</v>
      </c>
      <c r="D195" s="58">
        <v>52758</v>
      </c>
      <c r="E195" s="58">
        <v>0</v>
      </c>
      <c r="F195" s="58">
        <v>0</v>
      </c>
      <c r="G195" s="59"/>
      <c r="H195" s="13"/>
      <c r="I195" s="13"/>
      <c r="J195" s="60"/>
      <c r="K195" s="14"/>
      <c r="L195" s="12"/>
      <c r="M195" s="13"/>
      <c r="N195" s="13">
        <f t="shared" si="65"/>
        <v>0</v>
      </c>
      <c r="O195" s="13">
        <f t="shared" si="66"/>
        <v>0</v>
      </c>
      <c r="P195" s="13">
        <f t="shared" si="67"/>
        <v>0</v>
      </c>
    </row>
    <row r="196" spans="1:16" ht="26.4">
      <c r="A196" s="28">
        <v>185</v>
      </c>
      <c r="B196" s="45" t="s">
        <v>234</v>
      </c>
      <c r="C196" s="45" t="s">
        <v>235</v>
      </c>
      <c r="D196" s="58">
        <v>152784.85999999999</v>
      </c>
      <c r="E196" s="58">
        <v>0</v>
      </c>
      <c r="F196" s="58">
        <v>0</v>
      </c>
      <c r="G196" s="59"/>
      <c r="H196" s="13"/>
      <c r="I196" s="13"/>
      <c r="J196" s="60"/>
      <c r="K196" s="12"/>
      <c r="L196" s="12"/>
      <c r="M196" s="12"/>
      <c r="N196" s="13">
        <f t="shared" si="65"/>
        <v>0</v>
      </c>
      <c r="O196" s="13">
        <f t="shared" si="66"/>
        <v>0</v>
      </c>
      <c r="P196" s="13">
        <f t="shared" si="67"/>
        <v>0</v>
      </c>
    </row>
    <row r="197" spans="1:16" ht="52.8">
      <c r="A197" s="28">
        <v>186</v>
      </c>
      <c r="B197" s="45" t="s">
        <v>95</v>
      </c>
      <c r="C197" s="45" t="s">
        <v>96</v>
      </c>
      <c r="D197" s="58">
        <v>0</v>
      </c>
      <c r="E197" s="58">
        <v>246484</v>
      </c>
      <c r="F197" s="58">
        <v>0</v>
      </c>
      <c r="G197" s="59"/>
      <c r="H197" s="13"/>
      <c r="I197" s="13"/>
      <c r="J197" s="60"/>
      <c r="K197" s="14"/>
      <c r="L197" s="12"/>
      <c r="M197" s="13"/>
      <c r="N197" s="13">
        <f t="shared" si="65"/>
        <v>246484</v>
      </c>
      <c r="O197" s="13">
        <f t="shared" si="66"/>
        <v>0</v>
      </c>
      <c r="P197" s="13">
        <f t="shared" si="67"/>
        <v>0</v>
      </c>
    </row>
    <row r="198" spans="1:16" ht="39.6">
      <c r="A198" s="28">
        <v>187</v>
      </c>
      <c r="B198" s="45" t="s">
        <v>97</v>
      </c>
      <c r="C198" s="45" t="s">
        <v>98</v>
      </c>
      <c r="D198" s="58">
        <v>0</v>
      </c>
      <c r="E198" s="58">
        <v>281424</v>
      </c>
      <c r="F198" s="58">
        <v>0</v>
      </c>
      <c r="G198" s="59"/>
      <c r="H198" s="13"/>
      <c r="I198" s="13"/>
      <c r="J198" s="60"/>
      <c r="K198" s="12"/>
      <c r="L198" s="12"/>
      <c r="M198" s="12"/>
      <c r="N198" s="13">
        <f t="shared" si="65"/>
        <v>281424</v>
      </c>
      <c r="O198" s="13">
        <f t="shared" si="66"/>
        <v>0</v>
      </c>
      <c r="P198" s="13">
        <f t="shared" si="67"/>
        <v>0</v>
      </c>
    </row>
    <row r="199" spans="1:16" ht="26.4">
      <c r="A199" s="28">
        <v>188</v>
      </c>
      <c r="B199" s="45" t="s">
        <v>99</v>
      </c>
      <c r="C199" s="45" t="s">
        <v>100</v>
      </c>
      <c r="D199" s="58">
        <v>0</v>
      </c>
      <c r="E199" s="58">
        <v>194398</v>
      </c>
      <c r="F199" s="58">
        <v>0</v>
      </c>
      <c r="G199" s="59"/>
      <c r="H199" s="13"/>
      <c r="I199" s="13"/>
      <c r="J199" s="60"/>
      <c r="K199" s="14"/>
      <c r="L199" s="12"/>
      <c r="M199" s="13"/>
      <c r="N199" s="13">
        <f t="shared" si="65"/>
        <v>194398</v>
      </c>
      <c r="O199" s="13">
        <f t="shared" si="66"/>
        <v>0</v>
      </c>
      <c r="P199" s="13">
        <f t="shared" si="67"/>
        <v>0</v>
      </c>
    </row>
    <row r="200" spans="1:16" ht="18" customHeight="1">
      <c r="A200" s="28">
        <v>189</v>
      </c>
      <c r="B200" s="45" t="s">
        <v>101</v>
      </c>
      <c r="C200" s="45" t="s">
        <v>102</v>
      </c>
      <c r="D200" s="58">
        <v>0</v>
      </c>
      <c r="E200" s="58">
        <v>853353</v>
      </c>
      <c r="F200" s="58">
        <v>0</v>
      </c>
      <c r="G200" s="59"/>
      <c r="H200" s="13"/>
      <c r="I200" s="13"/>
      <c r="J200" s="60"/>
      <c r="K200" s="14"/>
      <c r="L200" s="12"/>
      <c r="M200" s="13"/>
      <c r="N200" s="13">
        <f t="shared" si="65"/>
        <v>853353</v>
      </c>
      <c r="O200" s="13">
        <f t="shared" si="66"/>
        <v>0</v>
      </c>
      <c r="P200" s="13">
        <f t="shared" si="67"/>
        <v>0</v>
      </c>
    </row>
    <row r="201" spans="1:16" ht="39.6">
      <c r="A201" s="28">
        <v>190</v>
      </c>
      <c r="B201" s="45" t="s">
        <v>103</v>
      </c>
      <c r="C201" s="45" t="s">
        <v>236</v>
      </c>
      <c r="D201" s="58">
        <v>127432.8</v>
      </c>
      <c r="E201" s="58">
        <v>0</v>
      </c>
      <c r="F201" s="58">
        <v>0</v>
      </c>
      <c r="G201" s="59"/>
      <c r="H201" s="13"/>
      <c r="I201" s="13"/>
      <c r="J201" s="60"/>
      <c r="K201" s="14"/>
      <c r="L201" s="12"/>
      <c r="M201" s="13"/>
      <c r="N201" s="13">
        <f t="shared" si="65"/>
        <v>0</v>
      </c>
      <c r="O201" s="13">
        <f t="shared" si="66"/>
        <v>0</v>
      </c>
      <c r="P201" s="13">
        <f t="shared" si="67"/>
        <v>0</v>
      </c>
    </row>
    <row r="202" spans="1:16" ht="65.25" customHeight="1">
      <c r="A202" s="28">
        <v>191</v>
      </c>
      <c r="B202" s="45" t="s">
        <v>237</v>
      </c>
      <c r="C202" s="45" t="s">
        <v>238</v>
      </c>
      <c r="D202" s="58">
        <v>295235.94</v>
      </c>
      <c r="E202" s="58">
        <v>0</v>
      </c>
      <c r="F202" s="58">
        <v>0</v>
      </c>
      <c r="G202" s="59"/>
      <c r="H202" s="13"/>
      <c r="I202" s="13"/>
      <c r="J202" s="60"/>
      <c r="K202" s="14"/>
      <c r="L202" s="12"/>
      <c r="M202" s="13"/>
      <c r="N202" s="13">
        <f t="shared" si="65"/>
        <v>0</v>
      </c>
      <c r="O202" s="13">
        <f t="shared" si="66"/>
        <v>0</v>
      </c>
      <c r="P202" s="13">
        <f t="shared" si="67"/>
        <v>0</v>
      </c>
    </row>
    <row r="203" spans="1:16" ht="26.4">
      <c r="A203" s="28">
        <v>192</v>
      </c>
      <c r="B203" s="45" t="s">
        <v>415</v>
      </c>
      <c r="C203" s="45" t="s">
        <v>416</v>
      </c>
      <c r="D203" s="58">
        <v>69847.240000000005</v>
      </c>
      <c r="E203" s="58">
        <v>0</v>
      </c>
      <c r="F203" s="58">
        <v>0</v>
      </c>
      <c r="G203" s="59"/>
      <c r="H203" s="13"/>
      <c r="I203" s="13">
        <v>0</v>
      </c>
      <c r="J203" s="60">
        <v>0</v>
      </c>
      <c r="K203" s="14"/>
      <c r="L203" s="12"/>
      <c r="M203" s="13"/>
      <c r="N203" s="13">
        <f t="shared" si="65"/>
        <v>0</v>
      </c>
      <c r="O203" s="13">
        <f t="shared" si="66"/>
        <v>0</v>
      </c>
      <c r="P203" s="13">
        <f t="shared" si="67"/>
        <v>0</v>
      </c>
    </row>
    <row r="204" spans="1:16" ht="52.8">
      <c r="A204" s="28">
        <v>193</v>
      </c>
      <c r="B204" s="45" t="s">
        <v>417</v>
      </c>
      <c r="C204" s="45" t="s">
        <v>418</v>
      </c>
      <c r="D204" s="58">
        <v>300000</v>
      </c>
      <c r="E204" s="58">
        <v>0</v>
      </c>
      <c r="F204" s="58">
        <v>0</v>
      </c>
      <c r="G204" s="59"/>
      <c r="H204" s="13"/>
      <c r="I204" s="13"/>
      <c r="J204" s="60"/>
      <c r="K204" s="12"/>
      <c r="L204" s="12"/>
      <c r="M204" s="12"/>
      <c r="N204" s="13">
        <f t="shared" si="65"/>
        <v>0</v>
      </c>
      <c r="O204" s="13">
        <f t="shared" si="66"/>
        <v>0</v>
      </c>
      <c r="P204" s="13">
        <f t="shared" si="67"/>
        <v>0</v>
      </c>
    </row>
    <row r="205" spans="1:16" ht="79.2">
      <c r="A205" s="28">
        <v>194</v>
      </c>
      <c r="B205" s="45" t="s">
        <v>419</v>
      </c>
      <c r="C205" s="45" t="s">
        <v>420</v>
      </c>
      <c r="D205" s="58">
        <v>72000</v>
      </c>
      <c r="E205" s="58">
        <v>0</v>
      </c>
      <c r="F205" s="58">
        <v>0</v>
      </c>
      <c r="G205" s="59"/>
      <c r="H205" s="13"/>
      <c r="I205" s="13"/>
      <c r="J205" s="60"/>
      <c r="K205" s="12"/>
      <c r="L205" s="12"/>
      <c r="M205" s="12"/>
      <c r="N205" s="13">
        <f t="shared" si="65"/>
        <v>0</v>
      </c>
      <c r="O205" s="13">
        <f t="shared" si="66"/>
        <v>0</v>
      </c>
      <c r="P205" s="13">
        <f t="shared" si="67"/>
        <v>0</v>
      </c>
    </row>
    <row r="206" spans="1:16" ht="39.6">
      <c r="A206" s="28">
        <v>195</v>
      </c>
      <c r="B206" s="45" t="s">
        <v>421</v>
      </c>
      <c r="C206" s="45" t="s">
        <v>422</v>
      </c>
      <c r="D206" s="58">
        <v>97615.2</v>
      </c>
      <c r="E206" s="58">
        <v>0</v>
      </c>
      <c r="F206" s="58">
        <v>0</v>
      </c>
      <c r="G206" s="59"/>
      <c r="H206" s="13"/>
      <c r="I206" s="13"/>
      <c r="J206" s="60"/>
      <c r="K206" s="12"/>
      <c r="L206" s="12"/>
      <c r="M206" s="12"/>
      <c r="N206" s="13">
        <f t="shared" si="65"/>
        <v>0</v>
      </c>
      <c r="O206" s="13">
        <f t="shared" si="66"/>
        <v>0</v>
      </c>
      <c r="P206" s="13">
        <f t="shared" si="67"/>
        <v>0</v>
      </c>
    </row>
    <row r="207" spans="1:16" ht="39.6">
      <c r="A207" s="28">
        <v>196</v>
      </c>
      <c r="B207" s="45" t="s">
        <v>423</v>
      </c>
      <c r="C207" s="45" t="s">
        <v>424</v>
      </c>
      <c r="D207" s="58">
        <v>68174.399999999994</v>
      </c>
      <c r="E207" s="58">
        <v>0</v>
      </c>
      <c r="F207" s="58">
        <v>0</v>
      </c>
      <c r="G207" s="59"/>
      <c r="H207" s="13"/>
      <c r="I207" s="13"/>
      <c r="J207" s="60"/>
      <c r="K207" s="14"/>
      <c r="L207" s="12"/>
      <c r="M207" s="13"/>
      <c r="N207" s="13">
        <f t="shared" si="65"/>
        <v>0</v>
      </c>
      <c r="O207" s="13">
        <f t="shared" si="66"/>
        <v>0</v>
      </c>
      <c r="P207" s="13">
        <f t="shared" si="67"/>
        <v>0</v>
      </c>
    </row>
    <row r="208" spans="1:16" ht="39.6">
      <c r="A208" s="28">
        <v>197</v>
      </c>
      <c r="B208" s="45" t="s">
        <v>425</v>
      </c>
      <c r="C208" s="45" t="s">
        <v>426</v>
      </c>
      <c r="D208" s="58">
        <v>74070</v>
      </c>
      <c r="E208" s="58">
        <v>0</v>
      </c>
      <c r="F208" s="58">
        <v>0</v>
      </c>
      <c r="G208" s="59"/>
      <c r="H208" s="13"/>
      <c r="I208" s="13"/>
      <c r="J208" s="60"/>
      <c r="K208" s="14"/>
      <c r="L208" s="12"/>
      <c r="M208" s="13"/>
      <c r="N208" s="13">
        <f t="shared" si="65"/>
        <v>0</v>
      </c>
      <c r="O208" s="13">
        <f t="shared" si="66"/>
        <v>0</v>
      </c>
      <c r="P208" s="13">
        <f t="shared" si="67"/>
        <v>0</v>
      </c>
    </row>
    <row r="209" spans="1:16" ht="26.4">
      <c r="A209" s="28">
        <v>198</v>
      </c>
      <c r="B209" s="45" t="s">
        <v>427</v>
      </c>
      <c r="C209" s="45" t="s">
        <v>428</v>
      </c>
      <c r="D209" s="58">
        <v>1414737.6</v>
      </c>
      <c r="E209" s="58">
        <v>0</v>
      </c>
      <c r="F209" s="58">
        <v>0</v>
      </c>
      <c r="G209" s="59"/>
      <c r="H209" s="13"/>
      <c r="I209" s="13"/>
      <c r="J209" s="60"/>
      <c r="K209" s="14"/>
      <c r="L209" s="12"/>
      <c r="M209" s="13"/>
      <c r="N209" s="13">
        <f t="shared" si="65"/>
        <v>0</v>
      </c>
      <c r="O209" s="13">
        <f t="shared" si="66"/>
        <v>0</v>
      </c>
      <c r="P209" s="13">
        <f t="shared" si="67"/>
        <v>0</v>
      </c>
    </row>
    <row r="210" spans="1:16" ht="118.8">
      <c r="A210" s="28">
        <v>199</v>
      </c>
      <c r="B210" s="45" t="s">
        <v>143</v>
      </c>
      <c r="C210" s="45" t="s">
        <v>239</v>
      </c>
      <c r="D210" s="58">
        <v>1815856.56</v>
      </c>
      <c r="E210" s="58">
        <v>0</v>
      </c>
      <c r="F210" s="58">
        <v>0</v>
      </c>
      <c r="G210" s="59"/>
      <c r="H210" s="13"/>
      <c r="I210" s="13"/>
      <c r="J210" s="60"/>
      <c r="K210" s="14"/>
      <c r="L210" s="12"/>
      <c r="M210" s="13"/>
      <c r="N210" s="13">
        <f t="shared" si="65"/>
        <v>0</v>
      </c>
      <c r="O210" s="13">
        <f t="shared" si="66"/>
        <v>0</v>
      </c>
      <c r="P210" s="13">
        <f t="shared" si="67"/>
        <v>0</v>
      </c>
    </row>
    <row r="211" spans="1:16" ht="52.8">
      <c r="A211" s="28">
        <v>200</v>
      </c>
      <c r="B211" s="45" t="s">
        <v>429</v>
      </c>
      <c r="C211" s="45" t="s">
        <v>430</v>
      </c>
      <c r="D211" s="58">
        <v>15957.6</v>
      </c>
      <c r="E211" s="58">
        <v>0</v>
      </c>
      <c r="F211" s="58">
        <v>0</v>
      </c>
      <c r="G211" s="59"/>
      <c r="H211" s="13"/>
      <c r="I211" s="13"/>
      <c r="J211" s="60"/>
      <c r="K211" s="14"/>
      <c r="L211" s="12"/>
      <c r="M211" s="13"/>
      <c r="N211" s="13">
        <f t="shared" si="65"/>
        <v>0</v>
      </c>
      <c r="O211" s="13">
        <f t="shared" si="66"/>
        <v>0</v>
      </c>
      <c r="P211" s="13">
        <f t="shared" si="67"/>
        <v>0</v>
      </c>
    </row>
    <row r="212" spans="1:16" ht="66">
      <c r="A212" s="28">
        <v>201</v>
      </c>
      <c r="B212" s="45" t="s">
        <v>431</v>
      </c>
      <c r="C212" s="45" t="s">
        <v>432</v>
      </c>
      <c r="D212" s="58">
        <v>1338030</v>
      </c>
      <c r="E212" s="58">
        <v>0</v>
      </c>
      <c r="F212" s="58">
        <v>0</v>
      </c>
      <c r="G212" s="59"/>
      <c r="H212" s="13"/>
      <c r="I212" s="13"/>
      <c r="J212" s="60"/>
      <c r="K212" s="13"/>
      <c r="L212" s="13"/>
      <c r="M212" s="13"/>
      <c r="N212" s="13">
        <f t="shared" si="65"/>
        <v>0</v>
      </c>
      <c r="O212" s="13">
        <f t="shared" si="66"/>
        <v>0</v>
      </c>
      <c r="P212" s="13">
        <f t="shared" si="67"/>
        <v>0</v>
      </c>
    </row>
    <row r="213" spans="1:16" ht="39.6">
      <c r="A213" s="28">
        <v>202</v>
      </c>
      <c r="B213" s="45" t="s">
        <v>433</v>
      </c>
      <c r="C213" s="45" t="s">
        <v>434</v>
      </c>
      <c r="D213" s="58">
        <v>20000</v>
      </c>
      <c r="E213" s="58">
        <v>15000</v>
      </c>
      <c r="F213" s="58">
        <v>0</v>
      </c>
      <c r="G213" s="59"/>
      <c r="H213" s="13"/>
      <c r="I213" s="13"/>
      <c r="J213" s="60"/>
      <c r="K213" s="14"/>
      <c r="L213" s="12"/>
      <c r="M213" s="13"/>
      <c r="N213" s="13">
        <f t="shared" si="65"/>
        <v>15000</v>
      </c>
      <c r="O213" s="13">
        <f t="shared" si="66"/>
        <v>0</v>
      </c>
      <c r="P213" s="13">
        <f t="shared" si="67"/>
        <v>0</v>
      </c>
    </row>
    <row r="214" spans="1:16" ht="132">
      <c r="A214" s="28">
        <v>203</v>
      </c>
      <c r="B214" s="45" t="s">
        <v>240</v>
      </c>
      <c r="C214" s="62" t="s">
        <v>483</v>
      </c>
      <c r="D214" s="58">
        <v>208330.8</v>
      </c>
      <c r="E214" s="58">
        <v>0</v>
      </c>
      <c r="F214" s="58">
        <v>0</v>
      </c>
      <c r="G214" s="59"/>
      <c r="H214" s="13"/>
      <c r="I214" s="13"/>
      <c r="J214" s="60"/>
      <c r="K214" s="13"/>
      <c r="L214" s="13"/>
      <c r="M214" s="13"/>
      <c r="N214" s="13">
        <f t="shared" si="65"/>
        <v>0</v>
      </c>
      <c r="O214" s="13">
        <f t="shared" si="66"/>
        <v>0</v>
      </c>
      <c r="P214" s="13">
        <f t="shared" si="67"/>
        <v>0</v>
      </c>
    </row>
    <row r="215" spans="1:16" ht="66">
      <c r="A215" s="28">
        <v>204</v>
      </c>
      <c r="B215" s="45" t="s">
        <v>435</v>
      </c>
      <c r="C215" s="45" t="s">
        <v>436</v>
      </c>
      <c r="D215" s="58">
        <v>131274</v>
      </c>
      <c r="E215" s="58">
        <v>0</v>
      </c>
      <c r="F215" s="58">
        <v>0</v>
      </c>
      <c r="G215" s="59"/>
      <c r="H215" s="13"/>
      <c r="I215" s="13"/>
      <c r="J215" s="60"/>
      <c r="K215" s="14"/>
      <c r="L215" s="14"/>
      <c r="M215" s="14"/>
      <c r="N215" s="13">
        <f t="shared" si="65"/>
        <v>0</v>
      </c>
      <c r="O215" s="13">
        <f t="shared" si="66"/>
        <v>0</v>
      </c>
      <c r="P215" s="13">
        <f t="shared" si="67"/>
        <v>0</v>
      </c>
    </row>
    <row r="216" spans="1:16" ht="39.6">
      <c r="A216" s="28">
        <v>205</v>
      </c>
      <c r="B216" s="45"/>
      <c r="C216" s="45" t="s">
        <v>487</v>
      </c>
      <c r="D216" s="58"/>
      <c r="E216" s="58"/>
      <c r="F216" s="58"/>
      <c r="G216" s="59"/>
      <c r="H216" s="13"/>
      <c r="I216" s="13"/>
      <c r="J216" s="60"/>
      <c r="K216" s="14"/>
      <c r="L216" s="14"/>
      <c r="M216" s="14"/>
      <c r="N216" s="13">
        <f t="shared" si="65"/>
        <v>0</v>
      </c>
      <c r="O216" s="13">
        <f t="shared" si="66"/>
        <v>0</v>
      </c>
      <c r="P216" s="13">
        <f t="shared" si="67"/>
        <v>0</v>
      </c>
    </row>
    <row r="217" spans="1:16" ht="26.4">
      <c r="A217" s="28">
        <v>206</v>
      </c>
      <c r="B217" s="45" t="s">
        <v>104</v>
      </c>
      <c r="C217" s="45" t="s">
        <v>105</v>
      </c>
      <c r="D217" s="58">
        <v>1653206</v>
      </c>
      <c r="E217" s="58">
        <v>1653206</v>
      </c>
      <c r="F217" s="58">
        <v>1653206</v>
      </c>
      <c r="G217" s="59"/>
      <c r="H217" s="13"/>
      <c r="I217" s="13"/>
      <c r="J217" s="60">
        <v>1818475.18</v>
      </c>
      <c r="K217" s="14"/>
      <c r="L217" s="14"/>
      <c r="M217" s="14"/>
      <c r="N217" s="13">
        <f t="shared" si="65"/>
        <v>1653206</v>
      </c>
      <c r="O217" s="13">
        <f t="shared" si="66"/>
        <v>1653206</v>
      </c>
      <c r="P217" s="13">
        <f t="shared" si="67"/>
        <v>1818475.18</v>
      </c>
    </row>
    <row r="218" spans="1:16" ht="13.2">
      <c r="A218" s="28">
        <v>207</v>
      </c>
      <c r="B218" s="45" t="s">
        <v>106</v>
      </c>
      <c r="C218" s="45" t="s">
        <v>107</v>
      </c>
      <c r="D218" s="58">
        <v>468537</v>
      </c>
      <c r="E218" s="58">
        <v>468537</v>
      </c>
      <c r="F218" s="58">
        <v>468537</v>
      </c>
      <c r="G218" s="59"/>
      <c r="H218" s="13"/>
      <c r="I218" s="13"/>
      <c r="J218" s="60">
        <v>515376.13</v>
      </c>
      <c r="K218" s="13"/>
      <c r="L218" s="13"/>
      <c r="M218" s="13"/>
      <c r="N218" s="13">
        <f t="shared" si="65"/>
        <v>468537</v>
      </c>
      <c r="O218" s="13">
        <f t="shared" si="66"/>
        <v>468537</v>
      </c>
      <c r="P218" s="13">
        <f t="shared" si="67"/>
        <v>515376.13</v>
      </c>
    </row>
    <row r="219" spans="1:16" ht="26.4">
      <c r="A219" s="28">
        <v>208</v>
      </c>
      <c r="B219" s="45" t="s">
        <v>108</v>
      </c>
      <c r="C219" s="45" t="s">
        <v>109</v>
      </c>
      <c r="D219" s="58">
        <v>236359</v>
      </c>
      <c r="E219" s="58">
        <v>236359</v>
      </c>
      <c r="F219" s="58">
        <v>236359</v>
      </c>
      <c r="G219" s="59"/>
      <c r="H219" s="13"/>
      <c r="I219" s="13"/>
      <c r="J219" s="60">
        <v>259987.55</v>
      </c>
      <c r="K219" s="13"/>
      <c r="L219" s="13"/>
      <c r="M219" s="13"/>
      <c r="N219" s="13">
        <f t="shared" si="65"/>
        <v>236359</v>
      </c>
      <c r="O219" s="13">
        <f t="shared" si="66"/>
        <v>236359</v>
      </c>
      <c r="P219" s="13">
        <f t="shared" si="67"/>
        <v>259987.55</v>
      </c>
    </row>
    <row r="220" spans="1:16" ht="13.2">
      <c r="A220" s="28">
        <v>209</v>
      </c>
      <c r="B220" s="45" t="s">
        <v>110</v>
      </c>
      <c r="C220" s="45" t="s">
        <v>111</v>
      </c>
      <c r="D220" s="58">
        <v>146417</v>
      </c>
      <c r="E220" s="58">
        <v>146417</v>
      </c>
      <c r="F220" s="58">
        <v>146417</v>
      </c>
      <c r="G220" s="59"/>
      <c r="H220" s="13"/>
      <c r="I220" s="13"/>
      <c r="J220" s="60">
        <v>161054.14000000001</v>
      </c>
      <c r="K220" s="13"/>
      <c r="L220" s="13"/>
      <c r="M220" s="13"/>
      <c r="N220" s="13">
        <f t="shared" si="65"/>
        <v>146417</v>
      </c>
      <c r="O220" s="13">
        <f t="shared" si="66"/>
        <v>146417</v>
      </c>
      <c r="P220" s="13">
        <f t="shared" si="67"/>
        <v>161054.14000000001</v>
      </c>
    </row>
    <row r="221" spans="1:16" ht="13.2">
      <c r="A221" s="28">
        <v>210</v>
      </c>
      <c r="B221" s="45" t="s">
        <v>112</v>
      </c>
      <c r="C221" s="45" t="s">
        <v>113</v>
      </c>
      <c r="D221" s="58">
        <v>228692</v>
      </c>
      <c r="E221" s="58">
        <v>228692</v>
      </c>
      <c r="F221" s="58">
        <v>228692</v>
      </c>
      <c r="G221" s="59"/>
      <c r="H221" s="13"/>
      <c r="I221" s="13"/>
      <c r="J221" s="60">
        <v>251554.08</v>
      </c>
      <c r="K221" s="13"/>
      <c r="L221" s="13"/>
      <c r="M221" s="13"/>
      <c r="N221" s="13">
        <f t="shared" si="65"/>
        <v>228692</v>
      </c>
      <c r="O221" s="13">
        <f t="shared" si="66"/>
        <v>228692</v>
      </c>
      <c r="P221" s="13">
        <f t="shared" si="67"/>
        <v>251554.08</v>
      </c>
    </row>
    <row r="222" spans="1:16" ht="13.2">
      <c r="A222" s="28">
        <v>211</v>
      </c>
      <c r="B222" s="45" t="s">
        <v>114</v>
      </c>
      <c r="C222" s="45" t="s">
        <v>115</v>
      </c>
      <c r="D222" s="58">
        <v>25728</v>
      </c>
      <c r="E222" s="58">
        <v>25728</v>
      </c>
      <c r="F222" s="58">
        <v>25728</v>
      </c>
      <c r="G222" s="59"/>
      <c r="H222" s="13"/>
      <c r="I222" s="13"/>
      <c r="J222" s="60">
        <v>28300</v>
      </c>
      <c r="K222" s="14"/>
      <c r="L222" s="12"/>
      <c r="M222" s="13"/>
      <c r="N222" s="13">
        <f t="shared" si="65"/>
        <v>25728</v>
      </c>
      <c r="O222" s="13">
        <f t="shared" si="66"/>
        <v>25728</v>
      </c>
      <c r="P222" s="13">
        <f t="shared" si="67"/>
        <v>28300</v>
      </c>
    </row>
    <row r="223" spans="1:16" ht="66">
      <c r="A223" s="28">
        <v>212</v>
      </c>
      <c r="B223" s="45" t="s">
        <v>241</v>
      </c>
      <c r="C223" s="45" t="s">
        <v>437</v>
      </c>
      <c r="D223" s="58">
        <v>720517.84</v>
      </c>
      <c r="E223" s="58">
        <v>0</v>
      </c>
      <c r="F223" s="58">
        <v>0</v>
      </c>
      <c r="G223" s="64"/>
      <c r="H223" s="60"/>
      <c r="I223" s="60"/>
      <c r="J223" s="60">
        <v>488011.2</v>
      </c>
      <c r="K223" s="60"/>
      <c r="L223" s="60"/>
      <c r="M223" s="60"/>
      <c r="N223" s="13">
        <f t="shared" si="65"/>
        <v>0</v>
      </c>
      <c r="O223" s="13">
        <f t="shared" si="66"/>
        <v>0</v>
      </c>
      <c r="P223" s="13">
        <f t="shared" si="67"/>
        <v>488011.2</v>
      </c>
    </row>
    <row r="224" spans="1:16" ht="13.2">
      <c r="A224" s="28">
        <v>213</v>
      </c>
      <c r="B224" s="45" t="s">
        <v>242</v>
      </c>
      <c r="C224" s="45" t="s">
        <v>243</v>
      </c>
      <c r="D224" s="58">
        <v>49950</v>
      </c>
      <c r="E224" s="58">
        <v>0</v>
      </c>
      <c r="F224" s="58">
        <v>0</v>
      </c>
      <c r="G224" s="59"/>
      <c r="H224" s="60"/>
      <c r="I224" s="60"/>
      <c r="J224" s="69">
        <v>50053.2</v>
      </c>
      <c r="K224" s="68"/>
      <c r="L224" s="68"/>
      <c r="M224" s="68"/>
      <c r="N224" s="13">
        <f t="shared" si="65"/>
        <v>0</v>
      </c>
      <c r="O224" s="13">
        <f t="shared" si="66"/>
        <v>0</v>
      </c>
      <c r="P224" s="13">
        <f t="shared" si="67"/>
        <v>50053.2</v>
      </c>
    </row>
    <row r="225" spans="1:16" ht="66">
      <c r="A225" s="28">
        <v>214</v>
      </c>
      <c r="B225" s="45" t="s">
        <v>244</v>
      </c>
      <c r="C225" s="45" t="s">
        <v>245</v>
      </c>
      <c r="D225" s="58">
        <v>2745452.75</v>
      </c>
      <c r="E225" s="58">
        <v>0</v>
      </c>
      <c r="F225" s="58">
        <v>0</v>
      </c>
      <c r="G225" s="59"/>
      <c r="H225" s="60">
        <v>2700000</v>
      </c>
      <c r="I225" s="60">
        <v>2700000</v>
      </c>
      <c r="J225" s="69">
        <v>2874390</v>
      </c>
      <c r="K225" s="68"/>
      <c r="L225" s="60"/>
      <c r="M225" s="68"/>
      <c r="N225" s="60">
        <f t="shared" si="65"/>
        <v>2700000</v>
      </c>
      <c r="O225" s="60">
        <f t="shared" si="66"/>
        <v>2700000</v>
      </c>
      <c r="P225" s="13">
        <f t="shared" si="67"/>
        <v>2874390</v>
      </c>
    </row>
    <row r="226" spans="1:16" ht="26.4">
      <c r="A226" s="28">
        <v>215</v>
      </c>
      <c r="B226" s="45" t="s">
        <v>116</v>
      </c>
      <c r="C226" s="45" t="s">
        <v>117</v>
      </c>
      <c r="D226" s="58">
        <v>250000</v>
      </c>
      <c r="E226" s="58">
        <v>250000</v>
      </c>
      <c r="F226" s="58">
        <v>0</v>
      </c>
      <c r="G226" s="59"/>
      <c r="H226" s="60"/>
      <c r="I226" s="58">
        <v>250000</v>
      </c>
      <c r="J226" s="69">
        <v>250000</v>
      </c>
      <c r="K226" s="60"/>
      <c r="L226" s="60"/>
      <c r="M226" s="60"/>
      <c r="N226" s="60">
        <f t="shared" si="65"/>
        <v>250000</v>
      </c>
      <c r="O226" s="60">
        <f t="shared" si="66"/>
        <v>250000</v>
      </c>
      <c r="P226" s="13">
        <f t="shared" si="67"/>
        <v>250000</v>
      </c>
    </row>
    <row r="227" spans="1:16" ht="26.4">
      <c r="A227" s="28">
        <v>216</v>
      </c>
      <c r="B227" s="45" t="s">
        <v>118</v>
      </c>
      <c r="C227" s="45" t="s">
        <v>119</v>
      </c>
      <c r="D227" s="58">
        <v>530000</v>
      </c>
      <c r="E227" s="58">
        <v>530000</v>
      </c>
      <c r="F227" s="58">
        <v>0</v>
      </c>
      <c r="G227" s="59"/>
      <c r="H227" s="60"/>
      <c r="I227" s="58">
        <v>530000</v>
      </c>
      <c r="J227" s="69">
        <v>530000</v>
      </c>
      <c r="K227" s="60"/>
      <c r="L227" s="60"/>
      <c r="M227" s="60"/>
      <c r="N227" s="60">
        <f t="shared" si="65"/>
        <v>530000</v>
      </c>
      <c r="O227" s="60">
        <f t="shared" si="66"/>
        <v>530000</v>
      </c>
      <c r="P227" s="13">
        <f t="shared" si="67"/>
        <v>530000</v>
      </c>
    </row>
    <row r="228" spans="1:16" ht="26.4">
      <c r="A228" s="28">
        <v>217</v>
      </c>
      <c r="B228" s="45" t="s">
        <v>120</v>
      </c>
      <c r="C228" s="45" t="s">
        <v>121</v>
      </c>
      <c r="D228" s="58">
        <v>47000</v>
      </c>
      <c r="E228" s="58">
        <v>47000</v>
      </c>
      <c r="F228" s="58">
        <v>0</v>
      </c>
      <c r="G228" s="59"/>
      <c r="H228" s="60"/>
      <c r="I228" s="58">
        <v>47000</v>
      </c>
      <c r="J228" s="60">
        <v>47000</v>
      </c>
      <c r="K228" s="60"/>
      <c r="L228" s="60"/>
      <c r="M228" s="60"/>
      <c r="N228" s="60">
        <f t="shared" si="65"/>
        <v>47000</v>
      </c>
      <c r="O228" s="60">
        <f t="shared" si="66"/>
        <v>47000</v>
      </c>
      <c r="P228" s="13">
        <f t="shared" si="67"/>
        <v>47000</v>
      </c>
    </row>
    <row r="229" spans="1:16" ht="26.4">
      <c r="A229" s="28">
        <v>218</v>
      </c>
      <c r="B229" s="45" t="s">
        <v>122</v>
      </c>
      <c r="C229" s="45" t="s">
        <v>123</v>
      </c>
      <c r="D229" s="58">
        <v>73000</v>
      </c>
      <c r="E229" s="58">
        <v>73000</v>
      </c>
      <c r="F229" s="58">
        <v>0</v>
      </c>
      <c r="G229" s="58">
        <v>0</v>
      </c>
      <c r="H229" s="58"/>
      <c r="I229" s="58">
        <v>73000</v>
      </c>
      <c r="J229" s="67">
        <v>73000</v>
      </c>
      <c r="K229" s="58">
        <v>0</v>
      </c>
      <c r="L229" s="58">
        <v>0</v>
      </c>
      <c r="M229" s="58">
        <v>0</v>
      </c>
      <c r="N229" s="60">
        <f t="shared" si="65"/>
        <v>73000</v>
      </c>
      <c r="O229" s="60">
        <f t="shared" si="66"/>
        <v>73000</v>
      </c>
      <c r="P229" s="13">
        <f t="shared" si="67"/>
        <v>73000</v>
      </c>
    </row>
    <row r="230" spans="1:16" ht="26.4">
      <c r="A230" s="28">
        <v>219</v>
      </c>
      <c r="B230" s="45" t="s">
        <v>124</v>
      </c>
      <c r="C230" s="45" t="s">
        <v>125</v>
      </c>
      <c r="D230" s="58">
        <v>230000</v>
      </c>
      <c r="E230" s="58">
        <v>230000</v>
      </c>
      <c r="F230" s="58">
        <v>0</v>
      </c>
      <c r="G230" s="58">
        <v>0</v>
      </c>
      <c r="H230" s="58"/>
      <c r="I230" s="58">
        <v>230000</v>
      </c>
      <c r="J230" s="67">
        <v>230000</v>
      </c>
      <c r="K230" s="58">
        <v>0</v>
      </c>
      <c r="L230" s="58">
        <v>0</v>
      </c>
      <c r="M230" s="58">
        <v>0</v>
      </c>
      <c r="N230" s="60">
        <f t="shared" si="65"/>
        <v>230000</v>
      </c>
      <c r="O230" s="60">
        <f t="shared" si="66"/>
        <v>230000</v>
      </c>
      <c r="P230" s="13">
        <f t="shared" si="67"/>
        <v>230000</v>
      </c>
    </row>
    <row r="231" spans="1:16" ht="26.4">
      <c r="A231" s="28">
        <v>220</v>
      </c>
      <c r="B231" s="45" t="s">
        <v>126</v>
      </c>
      <c r="C231" s="45" t="s">
        <v>127</v>
      </c>
      <c r="D231" s="58">
        <v>70000</v>
      </c>
      <c r="E231" s="58">
        <v>70000</v>
      </c>
      <c r="F231" s="58">
        <v>0</v>
      </c>
      <c r="G231" s="59"/>
      <c r="H231" s="60"/>
      <c r="I231" s="58">
        <v>70000</v>
      </c>
      <c r="J231" s="60">
        <v>68025.600000000006</v>
      </c>
      <c r="K231" s="68"/>
      <c r="L231" s="60"/>
      <c r="M231" s="60"/>
      <c r="N231" s="60">
        <f t="shared" si="65"/>
        <v>70000</v>
      </c>
      <c r="O231" s="60">
        <f t="shared" si="66"/>
        <v>70000</v>
      </c>
      <c r="P231" s="13">
        <f t="shared" si="67"/>
        <v>68025.600000000006</v>
      </c>
    </row>
    <row r="232" spans="1:16" ht="66">
      <c r="A232" s="28">
        <v>221</v>
      </c>
      <c r="B232" s="45" t="s">
        <v>246</v>
      </c>
      <c r="C232" s="45" t="s">
        <v>247</v>
      </c>
      <c r="D232" s="58">
        <v>184426.52</v>
      </c>
      <c r="E232" s="58">
        <v>0</v>
      </c>
      <c r="F232" s="58">
        <v>0</v>
      </c>
      <c r="G232" s="59"/>
      <c r="H232" s="13"/>
      <c r="I232" s="13"/>
      <c r="J232" s="60">
        <v>85714.8</v>
      </c>
      <c r="K232" s="14"/>
      <c r="L232" s="12"/>
      <c r="M232" s="12"/>
      <c r="N232" s="13">
        <f t="shared" si="65"/>
        <v>0</v>
      </c>
      <c r="O232" s="13">
        <f t="shared" si="66"/>
        <v>0</v>
      </c>
      <c r="P232" s="13">
        <f t="shared" si="67"/>
        <v>85714.8</v>
      </c>
    </row>
    <row r="233" spans="1:16" ht="26.4">
      <c r="A233" s="28">
        <v>222</v>
      </c>
      <c r="B233" s="45" t="s">
        <v>248</v>
      </c>
      <c r="C233" s="45" t="s">
        <v>92</v>
      </c>
      <c r="D233" s="58">
        <v>0</v>
      </c>
      <c r="E233" s="58">
        <v>0</v>
      </c>
      <c r="F233" s="58">
        <v>120943.2</v>
      </c>
      <c r="G233" s="59"/>
      <c r="H233" s="13"/>
      <c r="I233" s="13"/>
      <c r="J233" s="60"/>
      <c r="K233" s="14"/>
      <c r="L233" s="14"/>
      <c r="M233" s="14"/>
      <c r="N233" s="13">
        <f t="shared" si="65"/>
        <v>0</v>
      </c>
      <c r="O233" s="13">
        <f t="shared" si="66"/>
        <v>120943.2</v>
      </c>
      <c r="P233" s="13">
        <f t="shared" si="67"/>
        <v>0</v>
      </c>
    </row>
    <row r="234" spans="1:16" ht="26.4">
      <c r="A234" s="28">
        <v>223</v>
      </c>
      <c r="B234" s="45" t="s">
        <v>249</v>
      </c>
      <c r="C234" s="45" t="s">
        <v>93</v>
      </c>
      <c r="D234" s="58">
        <v>0</v>
      </c>
      <c r="E234" s="58">
        <v>168657.4</v>
      </c>
      <c r="F234" s="58">
        <v>0</v>
      </c>
      <c r="G234" s="59"/>
      <c r="H234" s="13"/>
      <c r="I234" s="13"/>
      <c r="J234" s="60"/>
      <c r="K234" s="14"/>
      <c r="L234" s="14"/>
      <c r="M234" s="14"/>
      <c r="N234" s="13">
        <f t="shared" si="65"/>
        <v>168657.4</v>
      </c>
      <c r="O234" s="13">
        <f t="shared" si="66"/>
        <v>0</v>
      </c>
      <c r="P234" s="13">
        <f t="shared" si="67"/>
        <v>0</v>
      </c>
    </row>
    <row r="235" spans="1:16" ht="26.4">
      <c r="A235" s="28">
        <v>224</v>
      </c>
      <c r="B235" s="45" t="s">
        <v>250</v>
      </c>
      <c r="C235" s="45" t="s">
        <v>90</v>
      </c>
      <c r="D235" s="58">
        <v>263486.40000000002</v>
      </c>
      <c r="E235" s="58">
        <v>0</v>
      </c>
      <c r="F235" s="58">
        <v>0</v>
      </c>
      <c r="G235" s="59"/>
      <c r="H235" s="13"/>
      <c r="I235" s="13"/>
      <c r="J235" s="60"/>
      <c r="K235" s="13"/>
      <c r="L235" s="13"/>
      <c r="M235" s="13"/>
      <c r="N235" s="13">
        <f t="shared" si="65"/>
        <v>0</v>
      </c>
      <c r="O235" s="13">
        <f t="shared" si="66"/>
        <v>0</v>
      </c>
      <c r="P235" s="13">
        <f t="shared" si="67"/>
        <v>0</v>
      </c>
    </row>
    <row r="236" spans="1:16" ht="26.4">
      <c r="A236" s="28">
        <v>225</v>
      </c>
      <c r="B236" s="45" t="s">
        <v>251</v>
      </c>
      <c r="C236" s="45" t="s">
        <v>91</v>
      </c>
      <c r="D236" s="58">
        <v>0</v>
      </c>
      <c r="E236" s="58">
        <v>135504.19</v>
      </c>
      <c r="F236" s="58">
        <v>0</v>
      </c>
      <c r="G236" s="59"/>
      <c r="H236" s="13"/>
      <c r="I236" s="13"/>
      <c r="J236" s="60"/>
      <c r="K236" s="13"/>
      <c r="L236" s="13"/>
      <c r="M236" s="13"/>
      <c r="N236" s="13">
        <f t="shared" si="65"/>
        <v>135504.19</v>
      </c>
      <c r="O236" s="13">
        <f t="shared" si="66"/>
        <v>0</v>
      </c>
      <c r="P236" s="13">
        <f t="shared" si="67"/>
        <v>0</v>
      </c>
    </row>
    <row r="237" spans="1:16" ht="26.4">
      <c r="A237" s="28">
        <v>226</v>
      </c>
      <c r="B237" s="45" t="s">
        <v>252</v>
      </c>
      <c r="C237" s="45" t="s">
        <v>438</v>
      </c>
      <c r="D237" s="58">
        <v>50547.6</v>
      </c>
      <c r="E237" s="58">
        <v>0</v>
      </c>
      <c r="F237" s="58">
        <v>0</v>
      </c>
      <c r="G237" s="59"/>
      <c r="H237" s="13"/>
      <c r="I237" s="13"/>
      <c r="J237" s="60">
        <v>96598.8</v>
      </c>
      <c r="K237" s="13"/>
      <c r="L237" s="13"/>
      <c r="M237" s="13"/>
      <c r="N237" s="13">
        <f t="shared" si="65"/>
        <v>0</v>
      </c>
      <c r="O237" s="13">
        <f t="shared" si="66"/>
        <v>0</v>
      </c>
      <c r="P237" s="13">
        <f t="shared" si="67"/>
        <v>96598.8</v>
      </c>
    </row>
    <row r="238" spans="1:16" ht="26.4">
      <c r="A238" s="28">
        <v>227</v>
      </c>
      <c r="B238" s="45" t="s">
        <v>253</v>
      </c>
      <c r="C238" s="45" t="s">
        <v>439</v>
      </c>
      <c r="D238" s="58">
        <v>84157.2</v>
      </c>
      <c r="E238" s="58">
        <v>0</v>
      </c>
      <c r="F238" s="58">
        <v>0</v>
      </c>
      <c r="G238" s="59"/>
      <c r="H238" s="13"/>
      <c r="I238" s="13"/>
      <c r="J238" s="60">
        <v>82084.800000000003</v>
      </c>
      <c r="K238" s="13"/>
      <c r="L238" s="13"/>
      <c r="M238" s="13"/>
      <c r="N238" s="13">
        <f t="shared" si="65"/>
        <v>0</v>
      </c>
      <c r="O238" s="13">
        <f t="shared" si="66"/>
        <v>0</v>
      </c>
      <c r="P238" s="13">
        <f t="shared" si="67"/>
        <v>82084.800000000003</v>
      </c>
    </row>
    <row r="239" spans="1:16" ht="79.2">
      <c r="A239" s="28">
        <v>228</v>
      </c>
      <c r="B239" s="45" t="s">
        <v>254</v>
      </c>
      <c r="C239" s="45" t="s">
        <v>226</v>
      </c>
      <c r="D239" s="58">
        <v>12627.46</v>
      </c>
      <c r="E239" s="58">
        <v>0</v>
      </c>
      <c r="F239" s="58">
        <v>0</v>
      </c>
      <c r="G239" s="59"/>
      <c r="H239" s="13"/>
      <c r="I239" s="13"/>
      <c r="J239" s="60"/>
      <c r="K239" s="14"/>
      <c r="L239" s="12"/>
      <c r="M239" s="12"/>
      <c r="N239" s="13">
        <f t="shared" si="65"/>
        <v>0</v>
      </c>
      <c r="O239" s="13">
        <f t="shared" si="66"/>
        <v>0</v>
      </c>
      <c r="P239" s="13">
        <f t="shared" si="67"/>
        <v>0</v>
      </c>
    </row>
    <row r="240" spans="1:16" ht="39.6">
      <c r="A240" s="28">
        <v>229</v>
      </c>
      <c r="B240" s="45" t="s">
        <v>128</v>
      </c>
      <c r="C240" s="45" t="s">
        <v>255</v>
      </c>
      <c r="D240" s="58">
        <v>1500000</v>
      </c>
      <c r="E240" s="58">
        <v>129500</v>
      </c>
      <c r="F240" s="58">
        <v>0</v>
      </c>
      <c r="G240" s="59"/>
      <c r="H240" s="13"/>
      <c r="I240" s="13"/>
      <c r="J240" s="60"/>
      <c r="K240" s="14"/>
      <c r="L240" s="14"/>
      <c r="M240" s="14"/>
      <c r="N240" s="13">
        <f t="shared" si="65"/>
        <v>129500</v>
      </c>
      <c r="O240" s="13">
        <f t="shared" si="66"/>
        <v>0</v>
      </c>
      <c r="P240" s="13">
        <f t="shared" si="67"/>
        <v>0</v>
      </c>
    </row>
    <row r="241" spans="1:16" ht="26.4">
      <c r="A241" s="28">
        <v>230</v>
      </c>
      <c r="B241" s="45" t="s">
        <v>129</v>
      </c>
      <c r="C241" s="45" t="s">
        <v>130</v>
      </c>
      <c r="D241" s="58">
        <v>5564646</v>
      </c>
      <c r="E241" s="58">
        <v>4000000</v>
      </c>
      <c r="F241" s="58">
        <v>0</v>
      </c>
      <c r="G241" s="59"/>
      <c r="H241" s="13"/>
      <c r="I241" s="13"/>
      <c r="J241" s="60"/>
      <c r="K241" s="14"/>
      <c r="L241" s="12"/>
      <c r="M241" s="12"/>
      <c r="N241" s="13">
        <f t="shared" si="65"/>
        <v>4000000</v>
      </c>
      <c r="O241" s="13">
        <f t="shared" si="66"/>
        <v>0</v>
      </c>
      <c r="P241" s="13">
        <f t="shared" si="67"/>
        <v>0</v>
      </c>
    </row>
    <row r="242" spans="1:16" ht="26.4">
      <c r="A242" s="28">
        <v>231</v>
      </c>
      <c r="B242" s="45" t="s">
        <v>440</v>
      </c>
      <c r="C242" s="45" t="s">
        <v>441</v>
      </c>
      <c r="D242" s="58">
        <v>122812.8</v>
      </c>
      <c r="E242" s="58">
        <v>0</v>
      </c>
      <c r="F242" s="58">
        <v>0</v>
      </c>
      <c r="G242" s="59"/>
      <c r="H242" s="13"/>
      <c r="I242" s="13"/>
      <c r="J242" s="60"/>
      <c r="K242" s="14"/>
      <c r="L242" s="14"/>
      <c r="M242" s="14"/>
      <c r="N242" s="13">
        <f t="shared" si="65"/>
        <v>0</v>
      </c>
      <c r="O242" s="13">
        <f t="shared" si="66"/>
        <v>0</v>
      </c>
      <c r="P242" s="13">
        <f t="shared" si="67"/>
        <v>0</v>
      </c>
    </row>
    <row r="243" spans="1:16" ht="52.8">
      <c r="A243" s="28">
        <v>232</v>
      </c>
      <c r="B243" s="45" t="s">
        <v>256</v>
      </c>
      <c r="C243" s="45" t="s">
        <v>257</v>
      </c>
      <c r="D243" s="58">
        <v>324033.59999999998</v>
      </c>
      <c r="E243" s="58">
        <v>0</v>
      </c>
      <c r="F243" s="58">
        <v>0</v>
      </c>
      <c r="G243" s="59"/>
      <c r="H243" s="13"/>
      <c r="I243" s="13"/>
      <c r="J243" s="60">
        <v>316057.2</v>
      </c>
      <c r="K243" s="14"/>
      <c r="L243" s="14"/>
      <c r="M243" s="14"/>
      <c r="N243" s="13">
        <f t="shared" si="65"/>
        <v>0</v>
      </c>
      <c r="O243" s="13">
        <f t="shared" si="66"/>
        <v>0</v>
      </c>
      <c r="P243" s="13">
        <f t="shared" si="67"/>
        <v>316057.2</v>
      </c>
    </row>
    <row r="244" spans="1:16" ht="39.6">
      <c r="A244" s="28">
        <v>233</v>
      </c>
      <c r="B244" s="45"/>
      <c r="C244" s="45" t="s">
        <v>501</v>
      </c>
      <c r="D244" s="58"/>
      <c r="E244" s="58"/>
      <c r="F244" s="58"/>
      <c r="G244" s="59"/>
      <c r="H244" s="13"/>
      <c r="I244" s="13"/>
      <c r="J244" s="60">
        <v>424566</v>
      </c>
      <c r="K244" s="14"/>
      <c r="L244" s="14"/>
      <c r="M244" s="14"/>
      <c r="N244" s="13">
        <f t="shared" si="65"/>
        <v>0</v>
      </c>
      <c r="O244" s="13">
        <f t="shared" si="66"/>
        <v>0</v>
      </c>
      <c r="P244" s="13">
        <f t="shared" si="67"/>
        <v>424566</v>
      </c>
    </row>
    <row r="245" spans="1:16" ht="39.6">
      <c r="A245" s="28">
        <v>234</v>
      </c>
      <c r="B245" s="45"/>
      <c r="C245" s="45" t="s">
        <v>502</v>
      </c>
      <c r="D245" s="58"/>
      <c r="E245" s="58"/>
      <c r="F245" s="58"/>
      <c r="G245" s="59"/>
      <c r="H245" s="13"/>
      <c r="I245" s="13"/>
      <c r="J245" s="60">
        <v>284356.8</v>
      </c>
      <c r="K245" s="14"/>
      <c r="L245" s="14"/>
      <c r="M245" s="14"/>
      <c r="N245" s="13">
        <f t="shared" si="65"/>
        <v>0</v>
      </c>
      <c r="O245" s="13">
        <f t="shared" si="66"/>
        <v>0</v>
      </c>
      <c r="P245" s="13">
        <f t="shared" si="67"/>
        <v>284356.8</v>
      </c>
    </row>
    <row r="246" spans="1:16" ht="13.2">
      <c r="A246" s="28">
        <v>235</v>
      </c>
      <c r="B246" s="45"/>
      <c r="C246" s="45" t="s">
        <v>503</v>
      </c>
      <c r="D246" s="58"/>
      <c r="E246" s="58"/>
      <c r="F246" s="58"/>
      <c r="G246" s="59"/>
      <c r="H246" s="13"/>
      <c r="I246" s="13"/>
      <c r="J246" s="60">
        <v>55688.4</v>
      </c>
      <c r="K246" s="14"/>
      <c r="L246" s="14"/>
      <c r="M246" s="14"/>
      <c r="N246" s="13">
        <f t="shared" si="65"/>
        <v>0</v>
      </c>
      <c r="O246" s="13">
        <f t="shared" si="66"/>
        <v>0</v>
      </c>
      <c r="P246" s="13">
        <f t="shared" si="67"/>
        <v>55688.4</v>
      </c>
    </row>
    <row r="247" spans="1:16" ht="39.6">
      <c r="A247" s="28">
        <v>236</v>
      </c>
      <c r="B247" s="45"/>
      <c r="C247" s="45" t="s">
        <v>504</v>
      </c>
      <c r="D247" s="58"/>
      <c r="E247" s="58"/>
      <c r="F247" s="58"/>
      <c r="G247" s="59"/>
      <c r="H247" s="13"/>
      <c r="I247" s="13"/>
      <c r="J247" s="60">
        <v>43747.199999999997</v>
      </c>
      <c r="K247" s="14"/>
      <c r="L247" s="14"/>
      <c r="M247" s="14"/>
      <c r="N247" s="13">
        <f t="shared" si="65"/>
        <v>0</v>
      </c>
      <c r="O247" s="13">
        <f t="shared" si="66"/>
        <v>0</v>
      </c>
      <c r="P247" s="13">
        <f t="shared" si="67"/>
        <v>43747.199999999997</v>
      </c>
    </row>
    <row r="248" spans="1:16" ht="39.6">
      <c r="A248" s="28">
        <v>237</v>
      </c>
      <c r="B248" s="45"/>
      <c r="C248" s="45" t="s">
        <v>506</v>
      </c>
      <c r="D248" s="58"/>
      <c r="E248" s="58"/>
      <c r="F248" s="58"/>
      <c r="G248" s="59"/>
      <c r="H248" s="13"/>
      <c r="I248" s="13"/>
      <c r="J248" s="60">
        <v>99232.8</v>
      </c>
      <c r="K248" s="14"/>
      <c r="L248" s="14"/>
      <c r="M248" s="14"/>
      <c r="N248" s="13">
        <f t="shared" si="65"/>
        <v>0</v>
      </c>
      <c r="O248" s="13">
        <f t="shared" si="66"/>
        <v>0</v>
      </c>
      <c r="P248" s="13">
        <f t="shared" si="67"/>
        <v>99232.8</v>
      </c>
    </row>
    <row r="249" spans="1:16" ht="39.6">
      <c r="A249" s="28">
        <v>238</v>
      </c>
      <c r="B249" s="45" t="s">
        <v>442</v>
      </c>
      <c r="C249" s="45" t="s">
        <v>443</v>
      </c>
      <c r="D249" s="58">
        <v>50000</v>
      </c>
      <c r="E249" s="58">
        <v>40000</v>
      </c>
      <c r="F249" s="58">
        <v>0</v>
      </c>
      <c r="G249" s="59"/>
      <c r="H249" s="13"/>
      <c r="I249" s="13"/>
      <c r="J249" s="60"/>
      <c r="K249" s="14"/>
      <c r="L249" s="14"/>
      <c r="M249" s="14"/>
      <c r="N249" s="13">
        <f t="shared" si="65"/>
        <v>40000</v>
      </c>
      <c r="O249" s="13">
        <f t="shared" si="66"/>
        <v>0</v>
      </c>
      <c r="P249" s="13">
        <f t="shared" si="67"/>
        <v>0</v>
      </c>
    </row>
    <row r="250" spans="1:16" ht="39.6">
      <c r="A250" s="28">
        <v>239</v>
      </c>
      <c r="B250" s="45" t="s">
        <v>131</v>
      </c>
      <c r="C250" s="45" t="s">
        <v>444</v>
      </c>
      <c r="D250" s="58">
        <v>112500</v>
      </c>
      <c r="E250" s="58">
        <v>160000</v>
      </c>
      <c r="F250" s="58">
        <v>0</v>
      </c>
      <c r="G250" s="59"/>
      <c r="H250" s="13"/>
      <c r="I250" s="13"/>
      <c r="J250" s="60"/>
      <c r="K250" s="14"/>
      <c r="L250" s="12"/>
      <c r="M250" s="12"/>
      <c r="N250" s="13">
        <f t="shared" si="65"/>
        <v>160000</v>
      </c>
      <c r="O250" s="13">
        <f t="shared" si="66"/>
        <v>0</v>
      </c>
      <c r="P250" s="13">
        <f t="shared" si="67"/>
        <v>0</v>
      </c>
    </row>
    <row r="251" spans="1:16" ht="26.4">
      <c r="A251" s="28">
        <v>240</v>
      </c>
      <c r="B251" s="45" t="s">
        <v>171</v>
      </c>
      <c r="C251" s="45" t="s">
        <v>505</v>
      </c>
      <c r="D251" s="58">
        <v>40000</v>
      </c>
      <c r="E251" s="58">
        <v>30000</v>
      </c>
      <c r="F251" s="58">
        <v>0</v>
      </c>
      <c r="G251" s="59"/>
      <c r="H251" s="13"/>
      <c r="I251" s="13"/>
      <c r="J251" s="60">
        <v>55000</v>
      </c>
      <c r="K251" s="14"/>
      <c r="L251" s="12"/>
      <c r="M251" s="12"/>
      <c r="N251" s="13">
        <f t="shared" si="65"/>
        <v>30000</v>
      </c>
      <c r="O251" s="13">
        <f t="shared" si="66"/>
        <v>0</v>
      </c>
      <c r="P251" s="13">
        <f t="shared" si="67"/>
        <v>55000</v>
      </c>
    </row>
    <row r="252" spans="1:16" ht="39.6">
      <c r="A252" s="28">
        <v>241</v>
      </c>
      <c r="B252" s="45" t="s">
        <v>445</v>
      </c>
      <c r="C252" s="45" t="s">
        <v>446</v>
      </c>
      <c r="D252" s="58">
        <v>50000</v>
      </c>
      <c r="E252" s="58">
        <v>40000</v>
      </c>
      <c r="F252" s="58">
        <v>0</v>
      </c>
      <c r="G252" s="59"/>
      <c r="H252" s="13"/>
      <c r="I252" s="13"/>
      <c r="J252" s="60"/>
      <c r="K252" s="14"/>
      <c r="L252" s="12"/>
      <c r="M252" s="12"/>
      <c r="N252" s="13">
        <f t="shared" si="65"/>
        <v>40000</v>
      </c>
      <c r="O252" s="13">
        <f t="shared" si="66"/>
        <v>0</v>
      </c>
      <c r="P252" s="13">
        <f t="shared" si="67"/>
        <v>0</v>
      </c>
    </row>
    <row r="253" spans="1:16" ht="66">
      <c r="A253" s="28">
        <v>242</v>
      </c>
      <c r="B253" s="45" t="s">
        <v>447</v>
      </c>
      <c r="C253" s="45" t="s">
        <v>448</v>
      </c>
      <c r="D253" s="58">
        <v>183479.93</v>
      </c>
      <c r="E253" s="58">
        <v>0</v>
      </c>
      <c r="F253" s="58">
        <v>0</v>
      </c>
      <c r="G253" s="59"/>
      <c r="H253" s="13"/>
      <c r="I253" s="13"/>
      <c r="J253" s="60"/>
      <c r="K253" s="13"/>
      <c r="L253" s="13"/>
      <c r="M253" s="13"/>
      <c r="N253" s="13">
        <f t="shared" si="65"/>
        <v>0</v>
      </c>
      <c r="O253" s="13">
        <f t="shared" si="66"/>
        <v>0</v>
      </c>
      <c r="P253" s="13">
        <f t="shared" si="67"/>
        <v>0</v>
      </c>
    </row>
    <row r="254" spans="1:16" ht="42.75" customHeight="1">
      <c r="A254" s="28">
        <v>243</v>
      </c>
      <c r="B254" s="45" t="s">
        <v>258</v>
      </c>
      <c r="C254" s="45" t="s">
        <v>449</v>
      </c>
      <c r="D254" s="58">
        <v>20000</v>
      </c>
      <c r="E254" s="58">
        <v>15000</v>
      </c>
      <c r="F254" s="58">
        <v>0</v>
      </c>
      <c r="G254" s="59"/>
      <c r="H254" s="13"/>
      <c r="I254" s="13"/>
      <c r="J254" s="60"/>
      <c r="K254" s="13"/>
      <c r="L254" s="13"/>
      <c r="M254" s="13"/>
      <c r="N254" s="13">
        <f t="shared" si="65"/>
        <v>15000</v>
      </c>
      <c r="O254" s="13">
        <f t="shared" si="66"/>
        <v>0</v>
      </c>
      <c r="P254" s="13">
        <f t="shared" si="67"/>
        <v>0</v>
      </c>
    </row>
    <row r="255" spans="1:16" ht="303.60000000000002">
      <c r="A255" s="28">
        <v>244</v>
      </c>
      <c r="B255" s="45" t="s">
        <v>450</v>
      </c>
      <c r="C255" s="62" t="s">
        <v>484</v>
      </c>
      <c r="D255" s="58">
        <v>9585398.4000000004</v>
      </c>
      <c r="E255" s="58">
        <v>0</v>
      </c>
      <c r="F255" s="58">
        <v>0</v>
      </c>
      <c r="G255" s="59"/>
      <c r="H255" s="13"/>
      <c r="I255" s="13"/>
      <c r="J255" s="60"/>
      <c r="K255" s="13"/>
      <c r="L255" s="13"/>
      <c r="M255" s="13"/>
      <c r="N255" s="13">
        <f t="shared" si="65"/>
        <v>0</v>
      </c>
      <c r="O255" s="13">
        <f t="shared" si="66"/>
        <v>0</v>
      </c>
      <c r="P255" s="13">
        <f t="shared" si="67"/>
        <v>0</v>
      </c>
    </row>
    <row r="256" spans="1:16" ht="66">
      <c r="A256" s="28">
        <v>245</v>
      </c>
      <c r="B256" s="44" t="s">
        <v>259</v>
      </c>
      <c r="C256" s="44" t="s">
        <v>451</v>
      </c>
      <c r="D256" s="57">
        <f>SUM(D257)</f>
        <v>26085</v>
      </c>
      <c r="E256" s="57">
        <f t="shared" ref="E256:P256" si="68">SUM(E257)</f>
        <v>0</v>
      </c>
      <c r="F256" s="57">
        <f t="shared" si="68"/>
        <v>0</v>
      </c>
      <c r="G256" s="57">
        <f t="shared" si="68"/>
        <v>0</v>
      </c>
      <c r="H256" s="57">
        <f t="shared" si="68"/>
        <v>0</v>
      </c>
      <c r="I256" s="57">
        <f t="shared" si="68"/>
        <v>0</v>
      </c>
      <c r="J256" s="57">
        <f t="shared" si="68"/>
        <v>0</v>
      </c>
      <c r="K256" s="57">
        <f t="shared" si="68"/>
        <v>0</v>
      </c>
      <c r="L256" s="57">
        <f t="shared" si="68"/>
        <v>0</v>
      </c>
      <c r="M256" s="57">
        <f t="shared" si="68"/>
        <v>0</v>
      </c>
      <c r="N256" s="57">
        <f t="shared" si="68"/>
        <v>0</v>
      </c>
      <c r="O256" s="57">
        <f t="shared" si="68"/>
        <v>0</v>
      </c>
      <c r="P256" s="57">
        <f t="shared" si="68"/>
        <v>0</v>
      </c>
    </row>
    <row r="257" spans="1:16" ht="237.6">
      <c r="A257" s="28">
        <v>246</v>
      </c>
      <c r="B257" s="45" t="s">
        <v>260</v>
      </c>
      <c r="C257" s="62" t="s">
        <v>485</v>
      </c>
      <c r="D257" s="58">
        <v>26085</v>
      </c>
      <c r="E257" s="58">
        <v>0</v>
      </c>
      <c r="F257" s="58">
        <v>0</v>
      </c>
      <c r="G257" s="63"/>
      <c r="H257" s="60"/>
      <c r="I257" s="60"/>
      <c r="J257" s="60"/>
      <c r="K257" s="60"/>
      <c r="L257" s="60"/>
      <c r="M257" s="60"/>
      <c r="N257" s="13">
        <f t="shared" si="65"/>
        <v>0</v>
      </c>
      <c r="O257" s="13">
        <f>F257+I257</f>
        <v>0</v>
      </c>
      <c r="P257" s="13">
        <f t="shared" si="67"/>
        <v>0</v>
      </c>
    </row>
    <row r="258" spans="1:16" ht="66">
      <c r="A258" s="28">
        <v>247</v>
      </c>
      <c r="B258" s="44" t="s">
        <v>452</v>
      </c>
      <c r="C258" s="44" t="s">
        <v>453</v>
      </c>
      <c r="D258" s="57">
        <f>+SUM(D259)</f>
        <v>500000</v>
      </c>
      <c r="E258" s="57">
        <f t="shared" ref="E258:P258" si="69">+SUM(E259)</f>
        <v>0</v>
      </c>
      <c r="F258" s="57">
        <f t="shared" si="69"/>
        <v>0</v>
      </c>
      <c r="G258" s="57">
        <f t="shared" si="69"/>
        <v>0</v>
      </c>
      <c r="H258" s="57">
        <f t="shared" si="69"/>
        <v>0</v>
      </c>
      <c r="I258" s="57">
        <f t="shared" si="69"/>
        <v>0</v>
      </c>
      <c r="J258" s="57">
        <f t="shared" si="69"/>
        <v>0</v>
      </c>
      <c r="K258" s="57">
        <f t="shared" si="69"/>
        <v>0</v>
      </c>
      <c r="L258" s="57">
        <f t="shared" si="69"/>
        <v>0</v>
      </c>
      <c r="M258" s="57">
        <f t="shared" si="69"/>
        <v>0</v>
      </c>
      <c r="N258" s="57">
        <f t="shared" si="69"/>
        <v>0</v>
      </c>
      <c r="O258" s="57">
        <f t="shared" si="69"/>
        <v>0</v>
      </c>
      <c r="P258" s="57">
        <f t="shared" si="69"/>
        <v>0</v>
      </c>
    </row>
    <row r="259" spans="1:16" ht="66">
      <c r="A259" s="28">
        <v>248</v>
      </c>
      <c r="B259" s="45" t="s">
        <v>454</v>
      </c>
      <c r="C259" s="45" t="s">
        <v>455</v>
      </c>
      <c r="D259" s="58">
        <v>500000</v>
      </c>
      <c r="E259" s="58">
        <v>0</v>
      </c>
      <c r="F259" s="58">
        <v>0</v>
      </c>
      <c r="G259" s="59"/>
      <c r="H259" s="13"/>
      <c r="I259" s="13"/>
      <c r="J259" s="60"/>
      <c r="K259" s="13"/>
      <c r="L259" s="13"/>
      <c r="M259" s="13"/>
      <c r="N259" s="13">
        <f t="shared" si="65"/>
        <v>0</v>
      </c>
      <c r="O259" s="13">
        <f>F259+I259</f>
        <v>0</v>
      </c>
      <c r="P259" s="13">
        <f t="shared" ref="P259:P262" si="70">J259</f>
        <v>0</v>
      </c>
    </row>
    <row r="260" spans="1:16" ht="66">
      <c r="A260" s="28">
        <v>249</v>
      </c>
      <c r="B260" s="43" t="s">
        <v>261</v>
      </c>
      <c r="C260" s="43" t="s">
        <v>456</v>
      </c>
      <c r="D260" s="54">
        <f>D261</f>
        <v>407897.8</v>
      </c>
      <c r="E260" s="54">
        <f t="shared" ref="E260:P260" si="71">E261</f>
        <v>0</v>
      </c>
      <c r="F260" s="54">
        <f t="shared" si="71"/>
        <v>0</v>
      </c>
      <c r="G260" s="54">
        <f t="shared" si="71"/>
        <v>0</v>
      </c>
      <c r="H260" s="54">
        <f t="shared" si="71"/>
        <v>0</v>
      </c>
      <c r="I260" s="54">
        <f t="shared" si="71"/>
        <v>0</v>
      </c>
      <c r="J260" s="54">
        <f t="shared" si="71"/>
        <v>0</v>
      </c>
      <c r="K260" s="54">
        <f t="shared" si="71"/>
        <v>0</v>
      </c>
      <c r="L260" s="54"/>
      <c r="M260" s="54"/>
      <c r="N260" s="54">
        <f t="shared" si="71"/>
        <v>0</v>
      </c>
      <c r="O260" s="54">
        <f t="shared" si="71"/>
        <v>0</v>
      </c>
      <c r="P260" s="54">
        <f t="shared" si="71"/>
        <v>0</v>
      </c>
    </row>
    <row r="261" spans="1:16" ht="52.8">
      <c r="A261" s="28">
        <v>250</v>
      </c>
      <c r="B261" s="44" t="s">
        <v>262</v>
      </c>
      <c r="C261" s="44" t="s">
        <v>263</v>
      </c>
      <c r="D261" s="57">
        <f>D262</f>
        <v>407897.8</v>
      </c>
      <c r="E261" s="57">
        <f t="shared" ref="E261:P261" si="72">E262</f>
        <v>0</v>
      </c>
      <c r="F261" s="57">
        <f t="shared" si="72"/>
        <v>0</v>
      </c>
      <c r="G261" s="57">
        <f t="shared" si="72"/>
        <v>0</v>
      </c>
      <c r="H261" s="57">
        <f t="shared" si="72"/>
        <v>0</v>
      </c>
      <c r="I261" s="57">
        <f t="shared" si="72"/>
        <v>0</v>
      </c>
      <c r="J261" s="57">
        <f t="shared" si="72"/>
        <v>0</v>
      </c>
      <c r="K261" s="57"/>
      <c r="L261" s="57"/>
      <c r="M261" s="57"/>
      <c r="N261" s="57">
        <f t="shared" si="72"/>
        <v>0</v>
      </c>
      <c r="O261" s="57">
        <f t="shared" si="72"/>
        <v>0</v>
      </c>
      <c r="P261" s="57">
        <f t="shared" si="72"/>
        <v>0</v>
      </c>
    </row>
    <row r="262" spans="1:16" ht="184.8">
      <c r="A262" s="28">
        <v>251</v>
      </c>
      <c r="B262" s="45" t="s">
        <v>457</v>
      </c>
      <c r="C262" s="62" t="s">
        <v>486</v>
      </c>
      <c r="D262" s="58">
        <v>407897.8</v>
      </c>
      <c r="E262" s="58">
        <v>0</v>
      </c>
      <c r="F262" s="58">
        <v>0</v>
      </c>
      <c r="G262" s="59"/>
      <c r="H262" s="13"/>
      <c r="I262" s="13"/>
      <c r="J262" s="60"/>
      <c r="K262" s="14"/>
      <c r="L262" s="14"/>
      <c r="M262" s="12"/>
      <c r="N262" s="13">
        <f t="shared" ref="N262" si="73">E262+H262</f>
        <v>0</v>
      </c>
      <c r="O262" s="13">
        <f>F262+I262</f>
        <v>0</v>
      </c>
      <c r="P262" s="13">
        <f t="shared" si="70"/>
        <v>0</v>
      </c>
    </row>
    <row r="263" spans="1:16" ht="12.75" customHeight="1">
      <c r="A263" s="8"/>
      <c r="B263" s="8"/>
      <c r="C263" s="8"/>
      <c r="D263" s="8"/>
      <c r="E263" s="8"/>
      <c r="F263" s="8"/>
      <c r="G263" s="8"/>
      <c r="H263" s="9"/>
      <c r="I263" s="9"/>
      <c r="J263" s="29"/>
      <c r="K263" s="9"/>
      <c r="L263" s="9"/>
      <c r="M263" s="9"/>
      <c r="N263" s="9"/>
      <c r="O263" s="9"/>
      <c r="P263" s="10"/>
    </row>
    <row r="264" spans="1:16" ht="36.6" customHeight="1">
      <c r="A264" s="8"/>
      <c r="B264" s="31" t="s">
        <v>496</v>
      </c>
      <c r="C264" s="31"/>
      <c r="D264" s="15"/>
      <c r="E264" s="15"/>
      <c r="F264" s="15"/>
      <c r="G264" s="8"/>
      <c r="H264" s="9"/>
      <c r="I264" s="9"/>
      <c r="J264" s="29"/>
      <c r="K264" s="9"/>
      <c r="L264" s="9"/>
      <c r="M264" s="9"/>
      <c r="N264" s="9"/>
      <c r="O264" s="9"/>
      <c r="P264" s="10"/>
    </row>
    <row r="265" spans="1:16" ht="27.6" customHeight="1">
      <c r="B265" s="16" t="s">
        <v>497</v>
      </c>
      <c r="C265" s="16"/>
      <c r="D265" s="17"/>
      <c r="E265" s="17"/>
      <c r="F265" s="17"/>
    </row>
    <row r="266" spans="1:16" ht="8.4" customHeight="1">
      <c r="B266" s="16"/>
      <c r="C266" s="16"/>
      <c r="D266" s="15"/>
      <c r="E266" s="15"/>
      <c r="F266" s="15"/>
    </row>
    <row r="267" spans="1:16" ht="4.8" customHeight="1">
      <c r="A267" s="38"/>
      <c r="B267" s="39" t="s">
        <v>513</v>
      </c>
      <c r="C267" s="39"/>
      <c r="D267" s="16"/>
      <c r="E267" s="16"/>
      <c r="F267" s="16"/>
    </row>
    <row r="268" spans="1:16" ht="52.8" customHeight="1">
      <c r="A268" s="38"/>
      <c r="B268" s="39"/>
      <c r="C268" s="39"/>
      <c r="D268" s="16" t="s">
        <v>514</v>
      </c>
      <c r="E268" s="16"/>
      <c r="F268" s="16"/>
    </row>
    <row r="269" spans="1:16" ht="32.4" customHeight="1">
      <c r="A269" s="38"/>
      <c r="B269" s="39" t="s">
        <v>515</v>
      </c>
      <c r="C269" s="39"/>
      <c r="D269" s="16"/>
      <c r="E269" s="16"/>
      <c r="F269" s="16"/>
    </row>
    <row r="270" spans="1:16" ht="21" customHeight="1">
      <c r="B270" s="18" t="s">
        <v>490</v>
      </c>
      <c r="C270" s="19"/>
      <c r="D270" s="17"/>
      <c r="E270" s="17"/>
      <c r="F270" s="17"/>
    </row>
    <row r="271" spans="1:16" ht="27" customHeight="1">
      <c r="B271" s="19" t="s">
        <v>491</v>
      </c>
      <c r="C271" s="19"/>
      <c r="D271" s="20"/>
      <c r="E271" s="20"/>
      <c r="F271" s="20"/>
    </row>
    <row r="272" spans="1:16" ht="29.25" customHeight="1">
      <c r="B272" s="19" t="s">
        <v>492</v>
      </c>
      <c r="C272" s="19"/>
      <c r="D272" s="20"/>
      <c r="E272" s="20"/>
      <c r="F272" s="20"/>
    </row>
    <row r="273" spans="2:10" ht="28.5" customHeight="1">
      <c r="B273" s="19" t="s">
        <v>493</v>
      </c>
      <c r="C273" s="19"/>
      <c r="D273" s="20"/>
      <c r="E273" s="20"/>
      <c r="F273" s="20"/>
    </row>
    <row r="274" spans="2:10" ht="27" customHeight="1">
      <c r="B274" s="19" t="s">
        <v>494</v>
      </c>
      <c r="C274" s="19"/>
      <c r="D274" s="20"/>
      <c r="E274" s="20"/>
      <c r="F274" s="20"/>
    </row>
    <row r="275" spans="2:10" ht="23.25" customHeight="1">
      <c r="B275" s="19" t="s">
        <v>495</v>
      </c>
      <c r="C275" s="19"/>
      <c r="D275" s="20"/>
      <c r="E275" s="20"/>
      <c r="F275" s="20"/>
    </row>
    <row r="276" spans="2:10" ht="25.5" customHeight="1">
      <c r="B276" s="11"/>
      <c r="C276" s="11"/>
      <c r="D276" s="11"/>
      <c r="E276" s="11"/>
      <c r="F276" s="11"/>
      <c r="J276" s="25"/>
    </row>
    <row r="277" spans="2:10" ht="12.75" customHeight="1">
      <c r="B277" s="11"/>
      <c r="C277" s="11"/>
      <c r="D277" s="11"/>
      <c r="E277" s="11"/>
      <c r="F277" s="11"/>
      <c r="J277" s="25"/>
    </row>
  </sheetData>
  <mergeCells count="16">
    <mergeCell ref="B267:C268"/>
    <mergeCell ref="B269:C269"/>
    <mergeCell ref="B2:L2"/>
    <mergeCell ref="N5:P5"/>
    <mergeCell ref="L5:M5"/>
    <mergeCell ref="K5:K6"/>
    <mergeCell ref="B1:H1"/>
    <mergeCell ref="B4:J4"/>
    <mergeCell ref="B5:C5"/>
    <mergeCell ref="D5:F5"/>
    <mergeCell ref="H5:J5"/>
    <mergeCell ref="A5:A6"/>
    <mergeCell ref="D8:F8"/>
    <mergeCell ref="C8:C9"/>
    <mergeCell ref="D9:F9"/>
    <mergeCell ref="B264:C264"/>
  </mergeCells>
  <pageMargins left="0.98425196850393704" right="0" top="0.19685039370078741" bottom="0.19685039370078741" header="0.51181102362204722" footer="0.51181102362204722"/>
  <pageSetup paperSize="9" scale="6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rep:2.42.0.83</dc:description>
  <cp:lastModifiedBy>ПК</cp:lastModifiedBy>
  <cp:lastPrinted>2019-10-04T05:18:01Z</cp:lastPrinted>
  <dcterms:created xsi:type="dcterms:W3CDTF">2017-10-13T03:56:56Z</dcterms:created>
  <dcterms:modified xsi:type="dcterms:W3CDTF">2019-10-04T05:18:33Z</dcterms:modified>
</cp:coreProperties>
</file>